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englandcouk-my.sharepoint.com/personal/amina_sagna_bankofengland_co_uk2/Documents/Documents/"/>
    </mc:Choice>
  </mc:AlternateContent>
  <xr:revisionPtr revIDLastSave="14" documentId="8_{C02BAFCD-0C73-4551-A6D1-025700B2F162}" xr6:coauthVersionLast="47" xr6:coauthVersionMax="47" xr10:uidLastSave="{B901C7D3-34CC-4B11-917C-164B4EA87CE4}"/>
  <bookViews>
    <workbookView xWindow="28680" yWindow="-120" windowWidth="29040" windowHeight="15720" xr2:uid="{00000000-000D-0000-FFFF-FFFF00000000}"/>
  </bookViews>
  <sheets>
    <sheet name="DWFS Fee Calculator" sheetId="1" r:id="rId1"/>
  </sheets>
  <externalReferences>
    <externalReference r:id="rId2"/>
  </externalReferences>
  <definedNames>
    <definedName name="els">[1]Internet!$D$11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20" i="1"/>
  <c r="G14" i="1"/>
  <c r="D19" i="1" s="1"/>
  <c r="D17" i="1" l="1"/>
  <c r="D20" i="1" s="1"/>
</calcChain>
</file>

<file path=xl/sharedStrings.xml><?xml version="1.0" encoding="utf-8"?>
<sst xmlns="http://schemas.openxmlformats.org/spreadsheetml/2006/main" count="16" uniqueCount="16">
  <si>
    <t>BANK OF ENGLAND DISCOUNT WINDOW FACILITY - INDICATIVE PRICING SPREADSHEET</t>
  </si>
  <si>
    <t>Level A</t>
  </si>
  <si>
    <t>Level B</t>
  </si>
  <si>
    <t>Level C</t>
  </si>
  <si>
    <t>Fees (basis points)</t>
  </si>
  <si>
    <t>Drawings (enter information)</t>
  </si>
  <si>
    <t>Maturity (days)</t>
  </si>
  <si>
    <t>Drawing type</t>
  </si>
  <si>
    <t>Cash</t>
  </si>
  <si>
    <t>Bank Rate (%) (e.g. enter 0.25 for 0.25%)</t>
  </si>
  <si>
    <t>Total</t>
  </si>
  <si>
    <t>Drawings by collateral level (£)</t>
  </si>
  <si>
    <t>Fee Summary</t>
  </si>
  <si>
    <t>Daily fees (gbp)</t>
  </si>
  <si>
    <t>of which standard cost of drawing</t>
  </si>
  <si>
    <t>of which daily fee for cash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</si>
</sst>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&quot;£&quot;#,##0.00_);[Red]\(&quot;£&quot;#,##0.00\)"/>
    <numFmt numFmtId="167" formatCode="&quot;£&quot;#,##0.00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/>
    <xf numFmtId="0" fontId="3" fillId="0" borderId="3" xfId="1" applyFont="1" applyBorder="1"/>
    <xf numFmtId="0" fontId="3" fillId="0" borderId="4" xfId="1" applyFont="1" applyBorder="1"/>
    <xf numFmtId="0" fontId="5" fillId="0" borderId="0" xfId="1" applyFont="1"/>
    <xf numFmtId="0" fontId="4" fillId="0" borderId="0" xfId="1" applyFont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0" fontId="3" fillId="3" borderId="5" xfId="1" applyFont="1" applyFill="1" applyBorder="1"/>
    <xf numFmtId="3" fontId="3" fillId="0" borderId="0" xfId="1" applyNumberFormat="1" applyFont="1"/>
    <xf numFmtId="3" fontId="3" fillId="4" borderId="5" xfId="1" applyNumberFormat="1" applyFont="1" applyFill="1" applyBorder="1" applyProtection="1">
      <protection locked="0"/>
    </xf>
    <xf numFmtId="165" fontId="3" fillId="0" borderId="0" xfId="2" applyNumberFormat="1" applyFont="1" applyFill="1"/>
    <xf numFmtId="3" fontId="3" fillId="4" borderId="5" xfId="1" applyNumberFormat="1" applyFont="1" applyFill="1" applyBorder="1" applyAlignment="1" applyProtection="1">
      <alignment horizontal="right"/>
      <protection locked="0"/>
    </xf>
    <xf numFmtId="4" fontId="3" fillId="4" borderId="5" xfId="1" applyNumberFormat="1" applyFont="1" applyFill="1" applyBorder="1" applyProtection="1">
      <protection locked="0"/>
    </xf>
    <xf numFmtId="164" fontId="3" fillId="0" borderId="0" xfId="2" applyFont="1" applyFill="1"/>
    <xf numFmtId="165" fontId="3" fillId="4" borderId="5" xfId="2" applyNumberFormat="1" applyFont="1" applyFill="1" applyBorder="1" applyProtection="1">
      <protection locked="0"/>
    </xf>
    <xf numFmtId="164" fontId="3" fillId="0" borderId="5" xfId="2" applyFont="1" applyBorder="1"/>
    <xf numFmtId="164" fontId="3" fillId="0" borderId="0" xfId="1" applyNumberFormat="1" applyFont="1"/>
    <xf numFmtId="0" fontId="6" fillId="0" borderId="0" xfId="1" applyFont="1"/>
    <xf numFmtId="0" fontId="7" fillId="0" borderId="0" xfId="1" applyFont="1"/>
    <xf numFmtId="164" fontId="7" fillId="0" borderId="0" xfId="3" applyFont="1" applyFill="1"/>
    <xf numFmtId="166" fontId="7" fillId="0" borderId="0" xfId="1" applyNumberFormat="1" applyFont="1"/>
    <xf numFmtId="9" fontId="3" fillId="0" borderId="0" xfId="4" quotePrefix="1" applyFont="1" applyFill="1" applyBorder="1"/>
    <xf numFmtId="167" fontId="3" fillId="5" borderId="5" xfId="1" applyNumberFormat="1" applyFont="1" applyFill="1" applyBorder="1"/>
    <xf numFmtId="0" fontId="3" fillId="0" borderId="5" xfId="1" applyFont="1" applyBorder="1" applyAlignment="1">
      <alignment horizontal="right"/>
    </xf>
    <xf numFmtId="0" fontId="3" fillId="0" borderId="9" xfId="1" applyFont="1" applyBorder="1"/>
    <xf numFmtId="0" fontId="3" fillId="0" borderId="6" xfId="1" applyFont="1" applyBorder="1"/>
    <xf numFmtId="0" fontId="3" fillId="0" borderId="7" xfId="1" applyFont="1" applyBorder="1"/>
    <xf numFmtId="164" fontId="3" fillId="0" borderId="0" xfId="6" applyFont="1"/>
    <xf numFmtId="167" fontId="3" fillId="0" borderId="0" xfId="1" applyNumberFormat="1" applyFont="1"/>
    <xf numFmtId="168" fontId="3" fillId="0" borderId="0" xfId="1" applyNumberFormat="1" applyFont="1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</cellXfs>
  <cellStyles count="7">
    <cellStyle name="Comma 2" xfId="6" xr:uid="{AFC0E818-513D-4ED6-A5A8-C6CAB20F5735}"/>
    <cellStyle name="Comma 2 2" xfId="2" xr:uid="{7785E562-A989-460F-BC3D-753CFB135B9B}"/>
    <cellStyle name="Comma 3 3" xfId="3" xr:uid="{912D5619-8834-427C-A906-8EFF1D8F91A9}"/>
    <cellStyle name="Hyperlink 2" xfId="5" xr:uid="{7B796A86-E586-49C6-A443-6EB02FA08BEE}"/>
    <cellStyle name="Normal" xfId="0" builtinId="0"/>
    <cellStyle name="Normal 2" xfId="1" xr:uid="{C5A96C6C-1AFC-40D2-B3F1-8936E69BAB49}"/>
    <cellStyle name="Percent 2" xfId="4" xr:uid="{CB3D926C-AE1B-4B76-BC8A-DE6E225960DA}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Markets/324136/666317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Internet"/>
      <sheetName val="Inter"/>
      <sheetName val="G"/>
      <sheetName val="a"/>
      <sheetName val="a (2)"/>
    </sheetNames>
    <sheetDataSet>
      <sheetData sheetId="0"/>
      <sheetData sheetId="1">
        <row r="11">
          <cell r="D11">
            <v>100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"/>
  <sheetViews>
    <sheetView tabSelected="1" zoomScaleNormal="100" workbookViewId="0">
      <selection activeCell="D6" sqref="D6"/>
    </sheetView>
  </sheetViews>
  <sheetFormatPr defaultColWidth="9.1796875" defaultRowHeight="13" x14ac:dyDescent="0.3"/>
  <cols>
    <col min="1" max="2" width="2.26953125" style="1" customWidth="1"/>
    <col min="3" max="3" width="43.81640625" style="1" bestFit="1" customWidth="1"/>
    <col min="4" max="7" width="21" style="1" customWidth="1"/>
    <col min="8" max="8" width="2.1796875" style="1" customWidth="1"/>
    <col min="9" max="9" width="2.54296875" style="1" customWidth="1"/>
    <col min="10" max="10" width="9.1796875" style="1"/>
    <col min="11" max="11" width="12" style="1" bestFit="1" customWidth="1"/>
    <col min="12" max="12" width="12.7265625" style="1" bestFit="1" customWidth="1"/>
    <col min="13" max="16384" width="9.1796875" style="1"/>
  </cols>
  <sheetData>
    <row r="2" spans="2:14" ht="15.75" customHeight="1" x14ac:dyDescent="0.3">
      <c r="B2" s="31" t="s">
        <v>0</v>
      </c>
      <c r="C2" s="32"/>
      <c r="D2" s="32"/>
      <c r="E2" s="32"/>
      <c r="F2" s="32"/>
      <c r="G2" s="32"/>
      <c r="H2" s="33"/>
    </row>
    <row r="3" spans="2:14" x14ac:dyDescent="0.3">
      <c r="B3" s="2"/>
      <c r="H3" s="3"/>
      <c r="K3" s="4"/>
    </row>
    <row r="4" spans="2:14" x14ac:dyDescent="0.3">
      <c r="B4" s="2"/>
      <c r="C4" s="5"/>
      <c r="H4" s="3"/>
      <c r="K4" s="4"/>
    </row>
    <row r="5" spans="2:14" x14ac:dyDescent="0.3">
      <c r="B5" s="2"/>
      <c r="C5" s="6"/>
      <c r="D5" s="7" t="s">
        <v>1</v>
      </c>
      <c r="E5" s="7" t="s">
        <v>2</v>
      </c>
      <c r="F5" s="7" t="s">
        <v>3</v>
      </c>
      <c r="H5" s="3"/>
    </row>
    <row r="6" spans="2:14" x14ac:dyDescent="0.3">
      <c r="B6" s="2"/>
      <c r="C6" s="6" t="s">
        <v>4</v>
      </c>
      <c r="D6" s="8">
        <v>15</v>
      </c>
      <c r="E6" s="8">
        <v>25</v>
      </c>
      <c r="F6" s="8">
        <v>50</v>
      </c>
      <c r="H6" s="3"/>
    </row>
    <row r="7" spans="2:14" x14ac:dyDescent="0.3">
      <c r="B7" s="2"/>
      <c r="H7" s="3"/>
    </row>
    <row r="8" spans="2:14" x14ac:dyDescent="0.3">
      <c r="B8" s="2"/>
      <c r="H8" s="3"/>
    </row>
    <row r="9" spans="2:14" x14ac:dyDescent="0.3">
      <c r="B9" s="2"/>
      <c r="H9" s="3"/>
    </row>
    <row r="10" spans="2:14" x14ac:dyDescent="0.3">
      <c r="B10" s="2"/>
      <c r="C10" s="5" t="s">
        <v>5</v>
      </c>
      <c r="H10" s="3"/>
    </row>
    <row r="11" spans="2:14" x14ac:dyDescent="0.3">
      <c r="B11" s="2"/>
      <c r="C11" s="6" t="s">
        <v>6</v>
      </c>
      <c r="D11" s="10"/>
      <c r="E11" s="9"/>
      <c r="F11" s="9"/>
      <c r="H11" s="3"/>
      <c r="K11" s="11"/>
    </row>
    <row r="12" spans="2:14" x14ac:dyDescent="0.3">
      <c r="B12" s="2"/>
      <c r="C12" s="6" t="s">
        <v>7</v>
      </c>
      <c r="D12" s="12" t="s">
        <v>8</v>
      </c>
      <c r="E12" s="9"/>
      <c r="F12" s="9"/>
      <c r="H12" s="3"/>
    </row>
    <row r="13" spans="2:14" x14ac:dyDescent="0.3">
      <c r="B13" s="2"/>
      <c r="C13" s="6" t="s">
        <v>9</v>
      </c>
      <c r="D13" s="13"/>
      <c r="E13" s="9"/>
      <c r="F13" s="9"/>
      <c r="G13" s="7" t="s">
        <v>10</v>
      </c>
      <c r="H13" s="3"/>
      <c r="K13" s="14"/>
    </row>
    <row r="14" spans="2:14" x14ac:dyDescent="0.3">
      <c r="B14" s="2"/>
      <c r="C14" s="6" t="s">
        <v>11</v>
      </c>
      <c r="D14" s="15">
        <v>0</v>
      </c>
      <c r="E14" s="15">
        <v>0</v>
      </c>
      <c r="F14" s="15">
        <v>0</v>
      </c>
      <c r="G14" s="16">
        <f>SUM(D14:F14)</f>
        <v>0</v>
      </c>
      <c r="H14" s="3"/>
      <c r="M14" s="17"/>
      <c r="N14" s="17"/>
    </row>
    <row r="15" spans="2:14" x14ac:dyDescent="0.3">
      <c r="B15" s="2"/>
      <c r="C15" s="18"/>
      <c r="H15" s="3"/>
      <c r="K15" s="19"/>
      <c r="L15" s="20"/>
    </row>
    <row r="16" spans="2:14" x14ac:dyDescent="0.3">
      <c r="B16" s="2"/>
      <c r="C16" s="5" t="s">
        <v>12</v>
      </c>
      <c r="H16" s="3"/>
      <c r="K16" s="19"/>
      <c r="L16" s="20"/>
    </row>
    <row r="17" spans="1:12" x14ac:dyDescent="0.3">
      <c r="B17" s="2"/>
      <c r="C17" s="6" t="s">
        <v>13</v>
      </c>
      <c r="D17" s="23">
        <f>ROUND(SUM(D18:D19), 2)</f>
        <v>0</v>
      </c>
      <c r="H17" s="3"/>
      <c r="K17" s="21"/>
      <c r="L17" s="20"/>
    </row>
    <row r="18" spans="1:12" x14ac:dyDescent="0.3">
      <c r="B18" s="2"/>
      <c r="C18" s="24" t="s">
        <v>14</v>
      </c>
      <c r="D18" s="23">
        <f>(D14*(D6/3650000)+(E14*E6/3650000)+(F14*F6/3650000))</f>
        <v>0</v>
      </c>
      <c r="H18" s="3"/>
    </row>
    <row r="19" spans="1:12" x14ac:dyDescent="0.3">
      <c r="B19" s="2"/>
      <c r="C19" s="24" t="s">
        <v>15</v>
      </c>
      <c r="D19" s="23">
        <f>IF(D12="Cash",G14*D13/36500,0)</f>
        <v>0</v>
      </c>
      <c r="E19" s="22"/>
      <c r="F19" s="22"/>
      <c r="G19" s="22"/>
      <c r="H19" s="3"/>
      <c r="J19" s="22"/>
      <c r="K19" s="17"/>
    </row>
    <row r="20" spans="1:12" x14ac:dyDescent="0.3">
      <c r="B20" s="2"/>
      <c r="C20" s="6" t="str">
        <f>"Total fees for " &amp;D11 &amp; " days (constant market value) (gbp)"</f>
        <v>Total fees for  days (constant market value) (gbp)</v>
      </c>
      <c r="D20" s="23">
        <f>D17*D11</f>
        <v>0</v>
      </c>
      <c r="H20" s="3"/>
      <c r="K20" s="17"/>
    </row>
    <row r="21" spans="1:12" x14ac:dyDescent="0.3">
      <c r="B21" s="2"/>
      <c r="C21" s="22"/>
      <c r="D21" s="22"/>
      <c r="E21" s="22"/>
      <c r="F21" s="22"/>
      <c r="G21" s="22"/>
      <c r="H21" s="3"/>
      <c r="J21" s="22"/>
    </row>
    <row r="22" spans="1:12" ht="13.5" thickBot="1" x14ac:dyDescent="0.35">
      <c r="A22" s="3"/>
      <c r="B22" s="25"/>
      <c r="C22" s="26"/>
      <c r="D22" s="26"/>
      <c r="E22" s="26"/>
      <c r="F22" s="26"/>
      <c r="G22" s="26"/>
      <c r="H22" s="27"/>
    </row>
    <row r="23" spans="1:12" ht="13.5" thickTop="1" x14ac:dyDescent="0.3"/>
    <row r="25" spans="1:12" x14ac:dyDescent="0.3">
      <c r="D25" s="28"/>
    </row>
    <row r="29" spans="1:12" x14ac:dyDescent="0.3">
      <c r="D29" s="29"/>
    </row>
    <row r="30" spans="1:12" x14ac:dyDescent="0.3">
      <c r="D30" s="30"/>
    </row>
  </sheetData>
  <mergeCells count="1">
    <mergeCell ref="B2:H2"/>
  </mergeCells>
  <conditionalFormatting sqref="D17:D20">
    <cfRule type="expression" dxfId="0" priority="1" stopIfTrue="1">
      <formula>$G$14&gt;els*#REF!</formula>
    </cfRule>
  </conditionalFormatting>
  <dataValidations count="1">
    <dataValidation type="list" allowBlank="1" showInputMessage="1" showErrorMessage="1" sqref="D12" xr:uid="{94851AB8-AB11-4B53-96AA-DA693AE49920}">
      <formula1>"Cash,DBV,TDBV,Gilts"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9BD66BF514EB439F09589E6DC103FB" ma:contentTypeVersion="7" ma:contentTypeDescription="Create a new document." ma:contentTypeScope="" ma:versionID="a5795cfcfce27e4ffbdc630bfcd20de7">
  <xsd:schema xmlns:xsd="http://www.w3.org/2001/XMLSchema" xmlns:xs="http://www.w3.org/2001/XMLSchema" xmlns:p="http://schemas.microsoft.com/office/2006/metadata/properties" xmlns:ns2="8dfbf79d-4c41-4c34-a42c-d3f0c9fb74ac" targetNamespace="http://schemas.microsoft.com/office/2006/metadata/properties" ma:root="true" ma:fieldsID="c3641a1f6ac207c89707ff0ea39f800c" ns2:_="">
    <xsd:import namespace="8dfbf79d-4c41-4c34-a42c-d3f0c9fb7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bf79d-4c41-4c34-a42c-d3f0c9fb7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BDA151-27E6-4ABF-991C-452ED6F36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bf79d-4c41-4c34-a42c-d3f0c9fb7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D2A1DF-E378-471E-86D1-157D6C83B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BA078-90AB-45B7-B769-1C8127B3C9E1}">
  <ds:schemaRefs>
    <ds:schemaRef ds:uri="http://purl.org/dc/elements/1.1/"/>
    <ds:schemaRef ds:uri="8dfbf79d-4c41-4c34-a42c-d3f0c9fb74ac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DWFS Fee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Sagna, Amina</dc:creator>
  <cp:keywords/>
  <dc:description/>
  <cp:lastModifiedBy>Sagna, Amina</cp:lastModifiedBy>
  <cp:revision/>
  <dcterms:created xsi:type="dcterms:W3CDTF">2026-03-12T16:34:34Z</dcterms:created>
  <dcterms:modified xsi:type="dcterms:W3CDTF">2026-04-21T14:30:02Z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0x010100359BD66BF514EB439F09589E6DC103FB</vt:lpwstr>
  </property>
  <property fmtid="{D5CDD505-2E9C-101B-9397-08002B2CF9AE}" pid="3" name="_AdHocReviewCycleID">
    <vt:i4>-1874888353</vt:i4>
  </property>
  <property fmtid="{D5CDD505-2E9C-101B-9397-08002B2CF9AE}" pid="4" name="_NewReviewCycle">
    <vt:lpwstr/>
  </property>
  <property fmtid="{D5CDD505-2E9C-101B-9397-08002B2CF9AE}" pid="5" name="_EmailSubject">
    <vt:lpwstr>DWF quick ref guide updates</vt:lpwstr>
  </property>
  <property fmtid="{D5CDD505-2E9C-101B-9397-08002B2CF9AE}" pid="6" name="_AuthorEmail">
    <vt:lpwstr>Amina.Sagna@bankofengland.co.uk</vt:lpwstr>
  </property>
  <property fmtid="{D5CDD505-2E9C-101B-9397-08002B2CF9AE}" pid="7" name="_AuthorEmailDisplayName">
    <vt:lpwstr>Sagna, Amina</vt:lpwstr>
  </property>
</Properties>
</file>