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NRPortbl\Markets\330121\"/>
    </mc:Choice>
  </mc:AlternateContent>
  <xr:revisionPtr revIDLastSave="0" documentId="13_ncr:1_{5A308D3A-3531-4D29-A501-3575215F9B3A}" xr6:coauthVersionLast="47" xr6:coauthVersionMax="47" xr10:uidLastSave="{00000000-0000-0000-0000-000000000000}"/>
  <bookViews>
    <workbookView xWindow="18105" yWindow="-21720" windowWidth="38640" windowHeight="21120" xr2:uid="{00000000-000D-0000-FFFF-FFFF00000000}"/>
  </bookViews>
  <sheets>
    <sheet name="Fee Calculator" sheetId="1" r:id="rId1"/>
    <sheet name="DWFS Workings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7" i="2" l="1"/>
  <c r="C107" i="2"/>
  <c r="D107" i="2"/>
  <c r="B108" i="2"/>
  <c r="C108" i="2"/>
  <c r="D108" i="2"/>
  <c r="B109" i="2"/>
  <c r="C109" i="2"/>
  <c r="D109" i="2"/>
  <c r="B110" i="2"/>
  <c r="C110" i="2"/>
  <c r="D110" i="2"/>
  <c r="B111" i="2"/>
  <c r="C111" i="2"/>
  <c r="D111" i="2"/>
  <c r="B112" i="2"/>
  <c r="C112" i="2"/>
  <c r="D112" i="2"/>
  <c r="B113" i="2"/>
  <c r="C113" i="2"/>
  <c r="D113" i="2"/>
  <c r="B114" i="2"/>
  <c r="C114" i="2"/>
  <c r="D114" i="2"/>
  <c r="B115" i="2"/>
  <c r="C115" i="2"/>
  <c r="D115" i="2"/>
  <c r="B116" i="2"/>
  <c r="C116" i="2"/>
  <c r="D116" i="2"/>
  <c r="B117" i="2"/>
  <c r="C117" i="2"/>
  <c r="D117" i="2"/>
  <c r="B118" i="2"/>
  <c r="C118" i="2"/>
  <c r="D118" i="2"/>
  <c r="B119" i="2"/>
  <c r="C119" i="2"/>
  <c r="D119" i="2"/>
  <c r="B120" i="2"/>
  <c r="C120" i="2"/>
  <c r="D120" i="2"/>
  <c r="B121" i="2"/>
  <c r="C121" i="2"/>
  <c r="D121" i="2"/>
  <c r="B122" i="2"/>
  <c r="C122" i="2"/>
  <c r="D122" i="2"/>
  <c r="B123" i="2"/>
  <c r="C123" i="2"/>
  <c r="D123" i="2"/>
  <c r="B124" i="2"/>
  <c r="C124" i="2"/>
  <c r="D124" i="2"/>
  <c r="B125" i="2"/>
  <c r="C125" i="2"/>
  <c r="D125" i="2"/>
  <c r="B126" i="2"/>
  <c r="C126" i="2"/>
  <c r="D126" i="2"/>
  <c r="B127" i="2"/>
  <c r="C127" i="2"/>
  <c r="D127" i="2"/>
  <c r="B128" i="2"/>
  <c r="C128" i="2"/>
  <c r="D128" i="2"/>
  <c r="B129" i="2"/>
  <c r="C129" i="2"/>
  <c r="D129" i="2"/>
  <c r="B130" i="2"/>
  <c r="C130" i="2"/>
  <c r="D130" i="2"/>
  <c r="B131" i="2"/>
  <c r="C131" i="2"/>
  <c r="D131" i="2"/>
  <c r="B132" i="2"/>
  <c r="C132" i="2"/>
  <c r="D132" i="2"/>
  <c r="B133" i="2"/>
  <c r="C133" i="2"/>
  <c r="D133" i="2"/>
  <c r="B134" i="2"/>
  <c r="C134" i="2"/>
  <c r="D134" i="2"/>
  <c r="B135" i="2"/>
  <c r="C135" i="2"/>
  <c r="D135" i="2"/>
  <c r="B136" i="2"/>
  <c r="C136" i="2"/>
  <c r="D136" i="2"/>
  <c r="B137" i="2"/>
  <c r="C137" i="2"/>
  <c r="D137" i="2"/>
  <c r="B138" i="2"/>
  <c r="C138" i="2"/>
  <c r="D138" i="2"/>
  <c r="B139" i="2"/>
  <c r="C139" i="2"/>
  <c r="D139" i="2"/>
  <c r="B140" i="2"/>
  <c r="C140" i="2"/>
  <c r="D140" i="2"/>
  <c r="B141" i="2"/>
  <c r="C141" i="2"/>
  <c r="D141" i="2"/>
  <c r="B142" i="2"/>
  <c r="C142" i="2"/>
  <c r="D142" i="2"/>
  <c r="B143" i="2"/>
  <c r="C143" i="2"/>
  <c r="D143" i="2"/>
  <c r="B144" i="2"/>
  <c r="C144" i="2"/>
  <c r="D144" i="2"/>
  <c r="B145" i="2"/>
  <c r="C145" i="2"/>
  <c r="D145" i="2"/>
  <c r="B146" i="2"/>
  <c r="C146" i="2"/>
  <c r="D146" i="2"/>
  <c r="B147" i="2"/>
  <c r="C147" i="2"/>
  <c r="D147" i="2"/>
  <c r="B148" i="2"/>
  <c r="C148" i="2"/>
  <c r="D148" i="2"/>
  <c r="B149" i="2"/>
  <c r="C149" i="2"/>
  <c r="D149" i="2"/>
  <c r="B150" i="2"/>
  <c r="C150" i="2"/>
  <c r="D150" i="2"/>
  <c r="B151" i="2"/>
  <c r="C151" i="2"/>
  <c r="D151" i="2"/>
  <c r="B152" i="2"/>
  <c r="C152" i="2"/>
  <c r="D152" i="2"/>
  <c r="B153" i="2"/>
  <c r="C153" i="2"/>
  <c r="D153" i="2"/>
  <c r="B154" i="2"/>
  <c r="C154" i="2"/>
  <c r="D154" i="2"/>
  <c r="B155" i="2"/>
  <c r="C155" i="2"/>
  <c r="D155" i="2"/>
  <c r="B156" i="2"/>
  <c r="C156" i="2"/>
  <c r="D156" i="2"/>
  <c r="B157" i="2"/>
  <c r="C157" i="2"/>
  <c r="D157" i="2"/>
  <c r="B158" i="2"/>
  <c r="C158" i="2"/>
  <c r="D158" i="2"/>
  <c r="B159" i="2"/>
  <c r="C159" i="2"/>
  <c r="D159" i="2"/>
  <c r="B160" i="2"/>
  <c r="C160" i="2"/>
  <c r="D160" i="2"/>
  <c r="B161" i="2"/>
  <c r="C161" i="2"/>
  <c r="D161" i="2"/>
  <c r="B162" i="2"/>
  <c r="C162" i="2"/>
  <c r="D162" i="2"/>
  <c r="B163" i="2"/>
  <c r="C163" i="2"/>
  <c r="D163" i="2"/>
  <c r="B164" i="2"/>
  <c r="C164" i="2"/>
  <c r="D164" i="2"/>
  <c r="B165" i="2"/>
  <c r="C165" i="2"/>
  <c r="D165" i="2"/>
  <c r="B166" i="2"/>
  <c r="C166" i="2"/>
  <c r="D166" i="2"/>
  <c r="B167" i="2"/>
  <c r="C167" i="2"/>
  <c r="D167" i="2"/>
  <c r="B168" i="2"/>
  <c r="C168" i="2"/>
  <c r="D168" i="2"/>
  <c r="B169" i="2"/>
  <c r="C169" i="2"/>
  <c r="D169" i="2"/>
  <c r="B170" i="2"/>
  <c r="C170" i="2"/>
  <c r="D170" i="2"/>
  <c r="B171" i="2"/>
  <c r="C171" i="2"/>
  <c r="D171" i="2"/>
  <c r="B172" i="2"/>
  <c r="C172" i="2"/>
  <c r="D172" i="2"/>
  <c r="B173" i="2"/>
  <c r="C173" i="2"/>
  <c r="D173" i="2"/>
  <c r="B174" i="2"/>
  <c r="C174" i="2"/>
  <c r="D174" i="2"/>
  <c r="B175" i="2"/>
  <c r="C175" i="2"/>
  <c r="D175" i="2"/>
  <c r="B176" i="2"/>
  <c r="C176" i="2"/>
  <c r="D176" i="2"/>
  <c r="B177" i="2"/>
  <c r="C177" i="2"/>
  <c r="D177" i="2"/>
  <c r="B178" i="2"/>
  <c r="C178" i="2"/>
  <c r="D178" i="2"/>
  <c r="B179" i="2"/>
  <c r="C179" i="2"/>
  <c r="D179" i="2"/>
  <c r="B180" i="2"/>
  <c r="C180" i="2"/>
  <c r="D180" i="2"/>
  <c r="B181" i="2"/>
  <c r="C181" i="2"/>
  <c r="D181" i="2"/>
  <c r="B182" i="2"/>
  <c r="C182" i="2"/>
  <c r="D182" i="2"/>
  <c r="B183" i="2"/>
  <c r="C183" i="2"/>
  <c r="D183" i="2"/>
  <c r="B184" i="2"/>
  <c r="C184" i="2"/>
  <c r="D184" i="2"/>
  <c r="B185" i="2"/>
  <c r="C185" i="2"/>
  <c r="D185" i="2"/>
  <c r="B186" i="2"/>
  <c r="C186" i="2"/>
  <c r="D186" i="2"/>
  <c r="B187" i="2"/>
  <c r="C187" i="2"/>
  <c r="D187" i="2"/>
  <c r="B188" i="2"/>
  <c r="C188" i="2"/>
  <c r="D188" i="2"/>
  <c r="B189" i="2"/>
  <c r="C189" i="2"/>
  <c r="D189" i="2"/>
  <c r="B190" i="2"/>
  <c r="C190" i="2"/>
  <c r="D190" i="2"/>
  <c r="B191" i="2"/>
  <c r="C191" i="2"/>
  <c r="D191" i="2"/>
  <c r="B192" i="2"/>
  <c r="C192" i="2"/>
  <c r="D192" i="2"/>
  <c r="B193" i="2"/>
  <c r="C193" i="2"/>
  <c r="D193" i="2"/>
  <c r="B194" i="2"/>
  <c r="C194" i="2"/>
  <c r="D194" i="2"/>
  <c r="B195" i="2"/>
  <c r="C195" i="2"/>
  <c r="D195" i="2"/>
  <c r="B196" i="2"/>
  <c r="C196" i="2"/>
  <c r="D196" i="2"/>
  <c r="B197" i="2"/>
  <c r="C197" i="2"/>
  <c r="D197" i="2"/>
  <c r="B198" i="2"/>
  <c r="C198" i="2"/>
  <c r="D198" i="2"/>
  <c r="B199" i="2"/>
  <c r="C199" i="2"/>
  <c r="D199" i="2"/>
  <c r="B200" i="2"/>
  <c r="C200" i="2"/>
  <c r="D200" i="2"/>
  <c r="B201" i="2"/>
  <c r="C201" i="2"/>
  <c r="D201" i="2"/>
  <c r="B202" i="2"/>
  <c r="C202" i="2"/>
  <c r="D202" i="2"/>
  <c r="B203" i="2"/>
  <c r="C203" i="2"/>
  <c r="D203" i="2"/>
  <c r="B204" i="2"/>
  <c r="C204" i="2"/>
  <c r="D204" i="2"/>
  <c r="B205" i="2"/>
  <c r="C205" i="2"/>
  <c r="D205" i="2"/>
  <c r="B206" i="2"/>
  <c r="C206" i="2"/>
  <c r="D206" i="2"/>
  <c r="B207" i="2"/>
  <c r="C207" i="2"/>
  <c r="D207" i="2"/>
  <c r="B208" i="2"/>
  <c r="C208" i="2"/>
  <c r="D208" i="2"/>
  <c r="B209" i="2"/>
  <c r="C209" i="2"/>
  <c r="D209" i="2"/>
  <c r="B210" i="2"/>
  <c r="C210" i="2"/>
  <c r="D210" i="2"/>
  <c r="B211" i="2"/>
  <c r="C211" i="2"/>
  <c r="D211" i="2"/>
  <c r="B212" i="2"/>
  <c r="C212" i="2"/>
  <c r="D212" i="2"/>
  <c r="B213" i="2"/>
  <c r="C213" i="2"/>
  <c r="D213" i="2"/>
  <c r="B214" i="2"/>
  <c r="C214" i="2"/>
  <c r="D214" i="2"/>
  <c r="B215" i="2"/>
  <c r="C215" i="2"/>
  <c r="D215" i="2"/>
  <c r="B216" i="2"/>
  <c r="C216" i="2"/>
  <c r="D216" i="2"/>
  <c r="B217" i="2"/>
  <c r="C217" i="2"/>
  <c r="D217" i="2"/>
  <c r="B218" i="2"/>
  <c r="C218" i="2"/>
  <c r="D218" i="2"/>
  <c r="B219" i="2"/>
  <c r="C219" i="2"/>
  <c r="D219" i="2"/>
  <c r="B220" i="2"/>
  <c r="C220" i="2"/>
  <c r="D220" i="2"/>
  <c r="B221" i="2"/>
  <c r="C221" i="2"/>
  <c r="D221" i="2"/>
  <c r="B222" i="2"/>
  <c r="C222" i="2"/>
  <c r="D222" i="2"/>
  <c r="B223" i="2"/>
  <c r="C223" i="2"/>
  <c r="D223" i="2"/>
  <c r="B224" i="2"/>
  <c r="C224" i="2"/>
  <c r="D224" i="2"/>
  <c r="B225" i="2"/>
  <c r="C225" i="2"/>
  <c r="D225" i="2"/>
  <c r="B226" i="2"/>
  <c r="C226" i="2"/>
  <c r="D226" i="2"/>
  <c r="B227" i="2"/>
  <c r="C227" i="2"/>
  <c r="D227" i="2"/>
  <c r="B228" i="2"/>
  <c r="C228" i="2"/>
  <c r="D228" i="2"/>
  <c r="B229" i="2"/>
  <c r="C229" i="2"/>
  <c r="D229" i="2"/>
  <c r="B230" i="2"/>
  <c r="C230" i="2"/>
  <c r="D230" i="2"/>
  <c r="B231" i="2"/>
  <c r="C231" i="2"/>
  <c r="D231" i="2"/>
  <c r="B232" i="2"/>
  <c r="C232" i="2"/>
  <c r="D232" i="2"/>
  <c r="B233" i="2"/>
  <c r="C233" i="2"/>
  <c r="D233" i="2"/>
  <c r="B234" i="2"/>
  <c r="C234" i="2"/>
  <c r="D234" i="2"/>
  <c r="B235" i="2"/>
  <c r="C235" i="2"/>
  <c r="D235" i="2"/>
  <c r="B236" i="2"/>
  <c r="C236" i="2"/>
  <c r="D236" i="2"/>
  <c r="B237" i="2"/>
  <c r="C237" i="2"/>
  <c r="D237" i="2"/>
  <c r="B238" i="2"/>
  <c r="C238" i="2"/>
  <c r="D238" i="2"/>
  <c r="B239" i="2"/>
  <c r="C239" i="2"/>
  <c r="D239" i="2"/>
  <c r="B240" i="2"/>
  <c r="C240" i="2"/>
  <c r="D240" i="2"/>
  <c r="B241" i="2"/>
  <c r="C241" i="2"/>
  <c r="D241" i="2"/>
  <c r="B242" i="2"/>
  <c r="C242" i="2"/>
  <c r="D242" i="2"/>
  <c r="B243" i="2"/>
  <c r="C243" i="2"/>
  <c r="D243" i="2"/>
  <c r="B244" i="2"/>
  <c r="C244" i="2"/>
  <c r="D244" i="2"/>
  <c r="B245" i="2"/>
  <c r="C245" i="2"/>
  <c r="D245" i="2"/>
  <c r="B246" i="2"/>
  <c r="C246" i="2"/>
  <c r="D246" i="2"/>
  <c r="B247" i="2"/>
  <c r="C247" i="2"/>
  <c r="D247" i="2"/>
  <c r="B248" i="2"/>
  <c r="C248" i="2"/>
  <c r="D248" i="2"/>
  <c r="B249" i="2"/>
  <c r="C249" i="2"/>
  <c r="D249" i="2"/>
  <c r="B250" i="2"/>
  <c r="C250" i="2"/>
  <c r="D250" i="2"/>
  <c r="B251" i="2"/>
  <c r="C251" i="2"/>
  <c r="D251" i="2"/>
  <c r="B252" i="2"/>
  <c r="C252" i="2"/>
  <c r="D252" i="2"/>
  <c r="B253" i="2"/>
  <c r="C253" i="2"/>
  <c r="D253" i="2"/>
  <c r="B254" i="2"/>
  <c r="C254" i="2"/>
  <c r="D254" i="2"/>
  <c r="B255" i="2"/>
  <c r="C255" i="2"/>
  <c r="D255" i="2"/>
  <c r="B256" i="2"/>
  <c r="C256" i="2"/>
  <c r="D256" i="2"/>
  <c r="B257" i="2"/>
  <c r="C257" i="2"/>
  <c r="D257" i="2"/>
  <c r="B258" i="2"/>
  <c r="C258" i="2"/>
  <c r="D258" i="2"/>
  <c r="B259" i="2"/>
  <c r="C259" i="2"/>
  <c r="D259" i="2"/>
  <c r="B260" i="2"/>
  <c r="C260" i="2"/>
  <c r="D260" i="2"/>
  <c r="B261" i="2"/>
  <c r="C261" i="2"/>
  <c r="D261" i="2"/>
  <c r="B262" i="2"/>
  <c r="C262" i="2"/>
  <c r="D262" i="2"/>
  <c r="B263" i="2"/>
  <c r="C263" i="2"/>
  <c r="D263" i="2"/>
  <c r="B264" i="2"/>
  <c r="C264" i="2"/>
  <c r="D264" i="2"/>
  <c r="B265" i="2"/>
  <c r="C265" i="2"/>
  <c r="D265" i="2"/>
  <c r="B266" i="2"/>
  <c r="C266" i="2"/>
  <c r="D266" i="2"/>
  <c r="B267" i="2"/>
  <c r="C267" i="2"/>
  <c r="D267" i="2"/>
  <c r="B268" i="2"/>
  <c r="C268" i="2"/>
  <c r="D268" i="2"/>
  <c r="B269" i="2"/>
  <c r="C269" i="2"/>
  <c r="D269" i="2"/>
  <c r="B270" i="2"/>
  <c r="C270" i="2"/>
  <c r="D270" i="2"/>
  <c r="B271" i="2"/>
  <c r="C271" i="2"/>
  <c r="D271" i="2"/>
  <c r="B272" i="2"/>
  <c r="C272" i="2"/>
  <c r="D272" i="2"/>
  <c r="B273" i="2"/>
  <c r="C273" i="2"/>
  <c r="D273" i="2"/>
  <c r="B274" i="2"/>
  <c r="C274" i="2"/>
  <c r="D274" i="2"/>
  <c r="B275" i="2"/>
  <c r="C275" i="2"/>
  <c r="D275" i="2"/>
  <c r="B276" i="2"/>
  <c r="C276" i="2"/>
  <c r="D276" i="2"/>
  <c r="B277" i="2"/>
  <c r="C277" i="2"/>
  <c r="D277" i="2"/>
  <c r="B278" i="2"/>
  <c r="C278" i="2"/>
  <c r="D278" i="2"/>
  <c r="B279" i="2"/>
  <c r="C279" i="2"/>
  <c r="D279" i="2"/>
  <c r="B280" i="2"/>
  <c r="C280" i="2"/>
  <c r="D280" i="2"/>
  <c r="B281" i="2"/>
  <c r="C281" i="2"/>
  <c r="D281" i="2"/>
  <c r="B282" i="2"/>
  <c r="C282" i="2"/>
  <c r="D282" i="2"/>
  <c r="B283" i="2"/>
  <c r="C283" i="2"/>
  <c r="D283" i="2"/>
  <c r="B284" i="2"/>
  <c r="C284" i="2"/>
  <c r="D284" i="2"/>
  <c r="B285" i="2"/>
  <c r="C285" i="2"/>
  <c r="D285" i="2"/>
  <c r="B286" i="2"/>
  <c r="C286" i="2"/>
  <c r="D286" i="2"/>
  <c r="B287" i="2"/>
  <c r="C287" i="2"/>
  <c r="D287" i="2"/>
  <c r="B288" i="2"/>
  <c r="C288" i="2"/>
  <c r="D288" i="2"/>
  <c r="B289" i="2"/>
  <c r="C289" i="2"/>
  <c r="D289" i="2"/>
  <c r="B290" i="2"/>
  <c r="C290" i="2"/>
  <c r="D290" i="2"/>
  <c r="B291" i="2"/>
  <c r="C291" i="2"/>
  <c r="D291" i="2"/>
  <c r="B292" i="2"/>
  <c r="C292" i="2"/>
  <c r="D292" i="2"/>
  <c r="B293" i="2"/>
  <c r="C293" i="2"/>
  <c r="D293" i="2"/>
  <c r="B294" i="2"/>
  <c r="C294" i="2"/>
  <c r="D294" i="2"/>
  <c r="B295" i="2"/>
  <c r="C295" i="2"/>
  <c r="D295" i="2"/>
  <c r="B296" i="2"/>
  <c r="C296" i="2"/>
  <c r="D296" i="2"/>
  <c r="B297" i="2"/>
  <c r="C297" i="2"/>
  <c r="D297" i="2"/>
  <c r="B298" i="2"/>
  <c r="C298" i="2"/>
  <c r="D298" i="2"/>
  <c r="B299" i="2"/>
  <c r="C299" i="2"/>
  <c r="D299" i="2"/>
  <c r="B300" i="2"/>
  <c r="C300" i="2"/>
  <c r="D300" i="2"/>
  <c r="B301" i="2"/>
  <c r="C301" i="2"/>
  <c r="D301" i="2"/>
  <c r="B302" i="2"/>
  <c r="C302" i="2"/>
  <c r="D302" i="2"/>
  <c r="B303" i="2"/>
  <c r="C303" i="2"/>
  <c r="D303" i="2"/>
  <c r="B304" i="2"/>
  <c r="C304" i="2"/>
  <c r="D304" i="2"/>
  <c r="B305" i="2"/>
  <c r="C305" i="2"/>
  <c r="D305" i="2"/>
  <c r="B306" i="2"/>
  <c r="C306" i="2"/>
  <c r="D306" i="2"/>
  <c r="B307" i="2"/>
  <c r="C307" i="2"/>
  <c r="D307" i="2"/>
  <c r="B308" i="2"/>
  <c r="C308" i="2"/>
  <c r="D308" i="2"/>
  <c r="B309" i="2"/>
  <c r="C309" i="2"/>
  <c r="D309" i="2"/>
  <c r="B310" i="2"/>
  <c r="C310" i="2"/>
  <c r="D310" i="2"/>
  <c r="B311" i="2"/>
  <c r="C311" i="2"/>
  <c r="D311" i="2"/>
  <c r="B312" i="2"/>
  <c r="C312" i="2"/>
  <c r="D312" i="2"/>
  <c r="B313" i="2"/>
  <c r="C313" i="2"/>
  <c r="D313" i="2"/>
  <c r="B314" i="2"/>
  <c r="C314" i="2"/>
  <c r="D314" i="2"/>
  <c r="B315" i="2"/>
  <c r="C315" i="2"/>
  <c r="D315" i="2"/>
  <c r="B316" i="2"/>
  <c r="C316" i="2"/>
  <c r="D316" i="2"/>
  <c r="B317" i="2"/>
  <c r="C317" i="2"/>
  <c r="D317" i="2"/>
  <c r="B318" i="2"/>
  <c r="C318" i="2"/>
  <c r="D318" i="2"/>
  <c r="B319" i="2"/>
  <c r="C319" i="2"/>
  <c r="D319" i="2"/>
  <c r="B320" i="2"/>
  <c r="C320" i="2"/>
  <c r="D320" i="2"/>
  <c r="B321" i="2"/>
  <c r="C321" i="2"/>
  <c r="D321" i="2"/>
  <c r="B322" i="2"/>
  <c r="C322" i="2"/>
  <c r="D322" i="2"/>
  <c r="B323" i="2"/>
  <c r="C323" i="2"/>
  <c r="D323" i="2"/>
  <c r="B324" i="2"/>
  <c r="C324" i="2"/>
  <c r="D324" i="2"/>
  <c r="B325" i="2"/>
  <c r="C325" i="2"/>
  <c r="D325" i="2"/>
  <c r="B326" i="2"/>
  <c r="C326" i="2"/>
  <c r="D326" i="2"/>
  <c r="B327" i="2"/>
  <c r="C327" i="2"/>
  <c r="D327" i="2"/>
  <c r="B328" i="2"/>
  <c r="C328" i="2"/>
  <c r="D328" i="2"/>
  <c r="B329" i="2"/>
  <c r="C329" i="2"/>
  <c r="D329" i="2"/>
  <c r="B330" i="2"/>
  <c r="C330" i="2"/>
  <c r="D330" i="2"/>
  <c r="B331" i="2"/>
  <c r="C331" i="2"/>
  <c r="D331" i="2"/>
  <c r="B332" i="2"/>
  <c r="C332" i="2"/>
  <c r="D332" i="2"/>
  <c r="B333" i="2"/>
  <c r="C333" i="2"/>
  <c r="D333" i="2"/>
  <c r="B334" i="2"/>
  <c r="C334" i="2"/>
  <c r="D334" i="2"/>
  <c r="B335" i="2"/>
  <c r="C335" i="2"/>
  <c r="D335" i="2"/>
  <c r="B336" i="2"/>
  <c r="C336" i="2"/>
  <c r="D336" i="2"/>
  <c r="B337" i="2"/>
  <c r="C337" i="2"/>
  <c r="D337" i="2"/>
  <c r="B338" i="2"/>
  <c r="C338" i="2"/>
  <c r="D338" i="2"/>
  <c r="B339" i="2"/>
  <c r="C339" i="2"/>
  <c r="D339" i="2"/>
  <c r="B340" i="2"/>
  <c r="C340" i="2"/>
  <c r="D340" i="2"/>
  <c r="B341" i="2"/>
  <c r="C341" i="2"/>
  <c r="D341" i="2"/>
  <c r="B342" i="2"/>
  <c r="C342" i="2"/>
  <c r="D342" i="2"/>
  <c r="B343" i="2"/>
  <c r="C343" i="2"/>
  <c r="D343" i="2"/>
  <c r="B344" i="2"/>
  <c r="C344" i="2"/>
  <c r="D344" i="2"/>
  <c r="B345" i="2"/>
  <c r="C345" i="2"/>
  <c r="D345" i="2"/>
  <c r="B346" i="2"/>
  <c r="C346" i="2"/>
  <c r="D346" i="2"/>
  <c r="B347" i="2"/>
  <c r="C347" i="2"/>
  <c r="D347" i="2"/>
  <c r="B348" i="2"/>
  <c r="C348" i="2"/>
  <c r="D348" i="2"/>
  <c r="B349" i="2"/>
  <c r="C349" i="2"/>
  <c r="D349" i="2"/>
  <c r="B350" i="2"/>
  <c r="C350" i="2"/>
  <c r="D350" i="2"/>
  <c r="B351" i="2"/>
  <c r="C351" i="2"/>
  <c r="D351" i="2"/>
  <c r="B352" i="2"/>
  <c r="C352" i="2"/>
  <c r="D352" i="2"/>
  <c r="B353" i="2"/>
  <c r="C353" i="2"/>
  <c r="D353" i="2"/>
  <c r="B354" i="2"/>
  <c r="C354" i="2"/>
  <c r="D354" i="2"/>
  <c r="B355" i="2"/>
  <c r="C355" i="2"/>
  <c r="D355" i="2"/>
  <c r="B356" i="2"/>
  <c r="C356" i="2"/>
  <c r="D356" i="2"/>
  <c r="B357" i="2"/>
  <c r="C357" i="2"/>
  <c r="D357" i="2"/>
  <c r="B358" i="2"/>
  <c r="C358" i="2"/>
  <c r="D358" i="2"/>
  <c r="B359" i="2"/>
  <c r="C359" i="2"/>
  <c r="D359" i="2"/>
  <c r="B360" i="2"/>
  <c r="C360" i="2"/>
  <c r="D360" i="2"/>
  <c r="B361" i="2"/>
  <c r="C361" i="2"/>
  <c r="D361" i="2"/>
  <c r="B362" i="2"/>
  <c r="C362" i="2"/>
  <c r="D362" i="2"/>
  <c r="B363" i="2"/>
  <c r="C363" i="2"/>
  <c r="D363" i="2"/>
  <c r="B364" i="2"/>
  <c r="C364" i="2"/>
  <c r="D364" i="2"/>
  <c r="B365" i="2"/>
  <c r="C365" i="2"/>
  <c r="D365" i="2"/>
  <c r="B366" i="2"/>
  <c r="C366" i="2"/>
  <c r="D366" i="2"/>
  <c r="B367" i="2"/>
  <c r="C367" i="2"/>
  <c r="D367" i="2"/>
  <c r="B368" i="2"/>
  <c r="C368" i="2"/>
  <c r="D368" i="2"/>
  <c r="B369" i="2"/>
  <c r="C369" i="2"/>
  <c r="D369" i="2"/>
  <c r="B370" i="2"/>
  <c r="C370" i="2"/>
  <c r="D370" i="2"/>
  <c r="B371" i="2"/>
  <c r="C371" i="2"/>
  <c r="D371" i="2"/>
  <c r="B372" i="2"/>
  <c r="C372" i="2"/>
  <c r="D372" i="2"/>
  <c r="B373" i="2"/>
  <c r="C373" i="2"/>
  <c r="D373" i="2"/>
  <c r="B374" i="2"/>
  <c r="C374" i="2"/>
  <c r="D374" i="2"/>
  <c r="B375" i="2"/>
  <c r="C375" i="2"/>
  <c r="D375" i="2"/>
  <c r="B376" i="2"/>
  <c r="C376" i="2"/>
  <c r="D376" i="2"/>
  <c r="B377" i="2"/>
  <c r="C377" i="2"/>
  <c r="D377" i="2"/>
  <c r="B378" i="2"/>
  <c r="C378" i="2"/>
  <c r="D378" i="2"/>
  <c r="B379" i="2"/>
  <c r="C379" i="2"/>
  <c r="D379" i="2"/>
  <c r="B380" i="2"/>
  <c r="C380" i="2"/>
  <c r="D380" i="2"/>
  <c r="B381" i="2"/>
  <c r="C381" i="2"/>
  <c r="D381" i="2"/>
  <c r="B382" i="2"/>
  <c r="C382" i="2"/>
  <c r="D382" i="2"/>
  <c r="B383" i="2"/>
  <c r="C383" i="2"/>
  <c r="D383" i="2"/>
  <c r="B384" i="2"/>
  <c r="C384" i="2"/>
  <c r="D384" i="2"/>
  <c r="B385" i="2"/>
  <c r="C385" i="2"/>
  <c r="D385" i="2"/>
  <c r="B386" i="2"/>
  <c r="C386" i="2"/>
  <c r="D386" i="2"/>
  <c r="B387" i="2"/>
  <c r="C387" i="2"/>
  <c r="D387" i="2"/>
  <c r="B388" i="2"/>
  <c r="C388" i="2"/>
  <c r="D388" i="2"/>
  <c r="B389" i="2"/>
  <c r="C389" i="2"/>
  <c r="D389" i="2"/>
  <c r="B390" i="2"/>
  <c r="C390" i="2"/>
  <c r="D390" i="2"/>
  <c r="B391" i="2"/>
  <c r="C391" i="2"/>
  <c r="D391" i="2"/>
  <c r="B392" i="2"/>
  <c r="C392" i="2"/>
  <c r="D392" i="2"/>
  <c r="B393" i="2"/>
  <c r="C393" i="2"/>
  <c r="D393" i="2"/>
  <c r="B394" i="2"/>
  <c r="C394" i="2"/>
  <c r="D394" i="2"/>
  <c r="B395" i="2"/>
  <c r="C395" i="2"/>
  <c r="D395" i="2"/>
  <c r="B396" i="2"/>
  <c r="C396" i="2"/>
  <c r="D396" i="2"/>
  <c r="B397" i="2"/>
  <c r="C397" i="2"/>
  <c r="D397" i="2"/>
  <c r="B398" i="2"/>
  <c r="C398" i="2"/>
  <c r="D398" i="2"/>
  <c r="B399" i="2"/>
  <c r="C399" i="2"/>
  <c r="D399" i="2"/>
  <c r="B400" i="2"/>
  <c r="C400" i="2"/>
  <c r="D400" i="2"/>
  <c r="B401" i="2"/>
  <c r="C401" i="2"/>
  <c r="D401" i="2"/>
  <c r="B402" i="2"/>
  <c r="C402" i="2"/>
  <c r="D402" i="2"/>
  <c r="B403" i="2"/>
  <c r="C403" i="2"/>
  <c r="D403" i="2"/>
  <c r="B404" i="2"/>
  <c r="C404" i="2"/>
  <c r="D404" i="2"/>
  <c r="B405" i="2"/>
  <c r="C405" i="2"/>
  <c r="D405" i="2"/>
  <c r="B406" i="2"/>
  <c r="C406" i="2"/>
  <c r="D406" i="2"/>
  <c r="B407" i="2"/>
  <c r="C407" i="2"/>
  <c r="D407" i="2"/>
  <c r="B408" i="2"/>
  <c r="C408" i="2"/>
  <c r="D408" i="2"/>
  <c r="B409" i="2"/>
  <c r="C409" i="2"/>
  <c r="D409" i="2"/>
  <c r="B410" i="2"/>
  <c r="C410" i="2"/>
  <c r="D410" i="2"/>
  <c r="B411" i="2"/>
  <c r="C411" i="2"/>
  <c r="D411" i="2"/>
  <c r="B412" i="2"/>
  <c r="C412" i="2"/>
  <c r="D412" i="2"/>
  <c r="B413" i="2"/>
  <c r="C413" i="2"/>
  <c r="D413" i="2"/>
  <c r="B414" i="2"/>
  <c r="C414" i="2"/>
  <c r="D414" i="2"/>
  <c r="B415" i="2"/>
  <c r="C415" i="2"/>
  <c r="D415" i="2"/>
  <c r="B416" i="2"/>
  <c r="C416" i="2"/>
  <c r="D416" i="2"/>
  <c r="B417" i="2"/>
  <c r="C417" i="2"/>
  <c r="D417" i="2"/>
  <c r="B418" i="2"/>
  <c r="C418" i="2"/>
  <c r="D418" i="2"/>
  <c r="B419" i="2"/>
  <c r="C419" i="2"/>
  <c r="D419" i="2"/>
  <c r="B420" i="2"/>
  <c r="C420" i="2"/>
  <c r="D420" i="2"/>
  <c r="B421" i="2"/>
  <c r="C421" i="2"/>
  <c r="D421" i="2"/>
  <c r="B422" i="2"/>
  <c r="C422" i="2"/>
  <c r="D422" i="2"/>
  <c r="B423" i="2"/>
  <c r="C423" i="2"/>
  <c r="D423" i="2"/>
  <c r="B424" i="2"/>
  <c r="C424" i="2"/>
  <c r="D424" i="2"/>
  <c r="B425" i="2"/>
  <c r="C425" i="2"/>
  <c r="D425" i="2"/>
  <c r="B426" i="2"/>
  <c r="C426" i="2"/>
  <c r="D426" i="2"/>
  <c r="B427" i="2"/>
  <c r="C427" i="2"/>
  <c r="D427" i="2"/>
  <c r="B428" i="2"/>
  <c r="C428" i="2"/>
  <c r="D428" i="2"/>
  <c r="B429" i="2"/>
  <c r="C429" i="2"/>
  <c r="D429" i="2"/>
  <c r="B430" i="2"/>
  <c r="C430" i="2"/>
  <c r="D430" i="2"/>
  <c r="B431" i="2"/>
  <c r="C431" i="2"/>
  <c r="D431" i="2"/>
  <c r="B432" i="2"/>
  <c r="C432" i="2"/>
  <c r="D432" i="2"/>
  <c r="B433" i="2"/>
  <c r="C433" i="2"/>
  <c r="D433" i="2"/>
  <c r="B434" i="2"/>
  <c r="C434" i="2"/>
  <c r="D434" i="2"/>
  <c r="B435" i="2"/>
  <c r="C435" i="2"/>
  <c r="D435" i="2"/>
  <c r="B436" i="2"/>
  <c r="C436" i="2"/>
  <c r="D436" i="2"/>
  <c r="B437" i="2"/>
  <c r="C437" i="2"/>
  <c r="D437" i="2"/>
  <c r="B438" i="2"/>
  <c r="C438" i="2"/>
  <c r="D438" i="2"/>
  <c r="B439" i="2"/>
  <c r="C439" i="2"/>
  <c r="D439" i="2"/>
  <c r="B440" i="2"/>
  <c r="C440" i="2"/>
  <c r="D440" i="2"/>
  <c r="B441" i="2"/>
  <c r="C441" i="2"/>
  <c r="D441" i="2"/>
  <c r="B442" i="2"/>
  <c r="C442" i="2"/>
  <c r="D442" i="2"/>
  <c r="B443" i="2"/>
  <c r="C443" i="2"/>
  <c r="D443" i="2"/>
  <c r="B444" i="2"/>
  <c r="C444" i="2"/>
  <c r="D444" i="2"/>
  <c r="B445" i="2"/>
  <c r="C445" i="2"/>
  <c r="D445" i="2"/>
  <c r="B446" i="2"/>
  <c r="C446" i="2"/>
  <c r="D446" i="2"/>
  <c r="B447" i="2"/>
  <c r="C447" i="2"/>
  <c r="D447" i="2"/>
  <c r="B448" i="2"/>
  <c r="C448" i="2"/>
  <c r="D448" i="2"/>
  <c r="B449" i="2"/>
  <c r="C449" i="2"/>
  <c r="D449" i="2"/>
  <c r="B450" i="2"/>
  <c r="C450" i="2"/>
  <c r="D450" i="2"/>
  <c r="B451" i="2"/>
  <c r="C451" i="2"/>
  <c r="D451" i="2"/>
  <c r="B452" i="2"/>
  <c r="C452" i="2"/>
  <c r="D452" i="2"/>
  <c r="B453" i="2"/>
  <c r="C453" i="2"/>
  <c r="D453" i="2"/>
  <c r="B454" i="2"/>
  <c r="C454" i="2"/>
  <c r="D454" i="2"/>
  <c r="B455" i="2"/>
  <c r="C455" i="2"/>
  <c r="D455" i="2"/>
  <c r="B456" i="2"/>
  <c r="C456" i="2"/>
  <c r="D456" i="2"/>
  <c r="B457" i="2"/>
  <c r="C457" i="2"/>
  <c r="D457" i="2"/>
  <c r="B458" i="2"/>
  <c r="C458" i="2"/>
  <c r="D458" i="2"/>
  <c r="B459" i="2"/>
  <c r="C459" i="2"/>
  <c r="D459" i="2"/>
  <c r="B460" i="2"/>
  <c r="C460" i="2"/>
  <c r="D460" i="2"/>
  <c r="B461" i="2"/>
  <c r="C461" i="2"/>
  <c r="D461" i="2"/>
  <c r="B462" i="2"/>
  <c r="C462" i="2"/>
  <c r="D462" i="2"/>
  <c r="B463" i="2"/>
  <c r="C463" i="2"/>
  <c r="D463" i="2"/>
  <c r="B464" i="2"/>
  <c r="C464" i="2"/>
  <c r="D464" i="2"/>
  <c r="B465" i="2"/>
  <c r="C465" i="2"/>
  <c r="D465" i="2"/>
  <c r="B466" i="2"/>
  <c r="C466" i="2"/>
  <c r="D466" i="2"/>
  <c r="B467" i="2"/>
  <c r="C467" i="2"/>
  <c r="D467" i="2"/>
  <c r="B468" i="2"/>
  <c r="C468" i="2"/>
  <c r="D468" i="2"/>
  <c r="B469" i="2"/>
  <c r="C469" i="2"/>
  <c r="D469" i="2"/>
  <c r="B470" i="2"/>
  <c r="C470" i="2"/>
  <c r="D470" i="2"/>
  <c r="B471" i="2"/>
  <c r="C471" i="2"/>
  <c r="D471" i="2"/>
  <c r="B472" i="2"/>
  <c r="C472" i="2"/>
  <c r="D472" i="2"/>
  <c r="B473" i="2"/>
  <c r="C473" i="2"/>
  <c r="D473" i="2"/>
  <c r="B474" i="2"/>
  <c r="C474" i="2"/>
  <c r="D474" i="2"/>
  <c r="B475" i="2"/>
  <c r="C475" i="2"/>
  <c r="D475" i="2"/>
  <c r="B476" i="2"/>
  <c r="C476" i="2"/>
  <c r="D476" i="2"/>
  <c r="B477" i="2"/>
  <c r="C477" i="2"/>
  <c r="D477" i="2"/>
  <c r="B478" i="2"/>
  <c r="C478" i="2"/>
  <c r="D478" i="2"/>
  <c r="B479" i="2"/>
  <c r="C479" i="2"/>
  <c r="D479" i="2"/>
  <c r="B480" i="2"/>
  <c r="C480" i="2"/>
  <c r="D480" i="2"/>
  <c r="B481" i="2"/>
  <c r="C481" i="2"/>
  <c r="D481" i="2"/>
  <c r="B482" i="2"/>
  <c r="C482" i="2"/>
  <c r="D482" i="2"/>
  <c r="B483" i="2"/>
  <c r="C483" i="2"/>
  <c r="D483" i="2"/>
  <c r="B484" i="2"/>
  <c r="C484" i="2"/>
  <c r="D484" i="2"/>
  <c r="B485" i="2"/>
  <c r="C485" i="2"/>
  <c r="D485" i="2"/>
  <c r="B486" i="2"/>
  <c r="C486" i="2"/>
  <c r="D486" i="2"/>
  <c r="B487" i="2"/>
  <c r="C487" i="2"/>
  <c r="D487" i="2"/>
  <c r="B488" i="2"/>
  <c r="C488" i="2"/>
  <c r="D488" i="2"/>
  <c r="B489" i="2"/>
  <c r="C489" i="2"/>
  <c r="D489" i="2"/>
  <c r="B490" i="2"/>
  <c r="C490" i="2"/>
  <c r="D490" i="2"/>
  <c r="B491" i="2"/>
  <c r="C491" i="2"/>
  <c r="D491" i="2"/>
  <c r="B492" i="2"/>
  <c r="C492" i="2"/>
  <c r="D492" i="2"/>
  <c r="B493" i="2"/>
  <c r="C493" i="2"/>
  <c r="D493" i="2"/>
  <c r="B494" i="2"/>
  <c r="C494" i="2"/>
  <c r="D494" i="2"/>
  <c r="B495" i="2"/>
  <c r="C495" i="2"/>
  <c r="D495" i="2"/>
  <c r="B496" i="2"/>
  <c r="C496" i="2"/>
  <c r="D496" i="2"/>
  <c r="B497" i="2"/>
  <c r="C497" i="2"/>
  <c r="D497" i="2"/>
  <c r="B498" i="2"/>
  <c r="C498" i="2"/>
  <c r="D498" i="2"/>
  <c r="B499" i="2"/>
  <c r="C499" i="2"/>
  <c r="D499" i="2"/>
  <c r="B500" i="2"/>
  <c r="C500" i="2"/>
  <c r="D500" i="2"/>
  <c r="B501" i="2"/>
  <c r="C501" i="2"/>
  <c r="D501" i="2"/>
  <c r="B502" i="2"/>
  <c r="C502" i="2"/>
  <c r="D502" i="2"/>
  <c r="B503" i="2"/>
  <c r="C503" i="2"/>
  <c r="D503" i="2"/>
  <c r="B504" i="2"/>
  <c r="C504" i="2"/>
  <c r="D504" i="2"/>
  <c r="B505" i="2"/>
  <c r="C505" i="2"/>
  <c r="D505" i="2"/>
  <c r="B506" i="2"/>
  <c r="C506" i="2"/>
  <c r="D506" i="2"/>
  <c r="B507" i="2"/>
  <c r="C507" i="2"/>
  <c r="D507" i="2"/>
  <c r="B508" i="2"/>
  <c r="C508" i="2"/>
  <c r="D508" i="2"/>
  <c r="B509" i="2"/>
  <c r="C509" i="2"/>
  <c r="D509" i="2"/>
  <c r="B510" i="2"/>
  <c r="C510" i="2"/>
  <c r="D510" i="2"/>
  <c r="B511" i="2"/>
  <c r="C511" i="2"/>
  <c r="D511" i="2"/>
  <c r="B512" i="2"/>
  <c r="C512" i="2"/>
  <c r="D512" i="2"/>
  <c r="B513" i="2"/>
  <c r="C513" i="2"/>
  <c r="D513" i="2"/>
  <c r="B514" i="2"/>
  <c r="C514" i="2"/>
  <c r="D514" i="2"/>
  <c r="B515" i="2"/>
  <c r="C515" i="2"/>
  <c r="D515" i="2"/>
  <c r="B516" i="2"/>
  <c r="C516" i="2"/>
  <c r="D516" i="2"/>
  <c r="B517" i="2"/>
  <c r="C517" i="2"/>
  <c r="D517" i="2"/>
  <c r="B518" i="2"/>
  <c r="C518" i="2"/>
  <c r="D518" i="2"/>
  <c r="B519" i="2"/>
  <c r="C519" i="2"/>
  <c r="D519" i="2"/>
  <c r="B520" i="2"/>
  <c r="C520" i="2"/>
  <c r="D520" i="2"/>
  <c r="B521" i="2"/>
  <c r="C521" i="2"/>
  <c r="D521" i="2"/>
  <c r="B522" i="2"/>
  <c r="C522" i="2"/>
  <c r="D522" i="2"/>
  <c r="B523" i="2"/>
  <c r="C523" i="2"/>
  <c r="D523" i="2"/>
  <c r="B524" i="2"/>
  <c r="C524" i="2"/>
  <c r="D524" i="2"/>
  <c r="B525" i="2"/>
  <c r="C525" i="2"/>
  <c r="D525" i="2"/>
  <c r="B526" i="2"/>
  <c r="C526" i="2"/>
  <c r="D526" i="2"/>
  <c r="B527" i="2"/>
  <c r="C527" i="2"/>
  <c r="D527" i="2"/>
  <c r="B528" i="2"/>
  <c r="C528" i="2"/>
  <c r="D528" i="2"/>
  <c r="B529" i="2"/>
  <c r="C529" i="2"/>
  <c r="D529" i="2"/>
  <c r="B530" i="2"/>
  <c r="C530" i="2"/>
  <c r="D530" i="2"/>
  <c r="B531" i="2"/>
  <c r="C531" i="2"/>
  <c r="D531" i="2"/>
  <c r="B532" i="2"/>
  <c r="C532" i="2"/>
  <c r="D532" i="2"/>
  <c r="B533" i="2"/>
  <c r="C533" i="2"/>
  <c r="D533" i="2"/>
  <c r="B534" i="2"/>
  <c r="C534" i="2"/>
  <c r="D534" i="2"/>
  <c r="B535" i="2"/>
  <c r="C535" i="2"/>
  <c r="D535" i="2"/>
  <c r="B536" i="2"/>
  <c r="C536" i="2"/>
  <c r="D536" i="2"/>
  <c r="B537" i="2"/>
  <c r="C537" i="2"/>
  <c r="D537" i="2"/>
  <c r="B538" i="2"/>
  <c r="C538" i="2"/>
  <c r="D538" i="2"/>
  <c r="B539" i="2"/>
  <c r="C539" i="2"/>
  <c r="D539" i="2"/>
  <c r="B540" i="2"/>
  <c r="C540" i="2"/>
  <c r="D540" i="2"/>
  <c r="B541" i="2"/>
  <c r="C541" i="2"/>
  <c r="D541" i="2"/>
  <c r="B542" i="2"/>
  <c r="C542" i="2"/>
  <c r="D542" i="2"/>
  <c r="B543" i="2"/>
  <c r="C543" i="2"/>
  <c r="D543" i="2"/>
  <c r="B544" i="2"/>
  <c r="C544" i="2"/>
  <c r="D544" i="2"/>
  <c r="B545" i="2"/>
  <c r="C545" i="2"/>
  <c r="D545" i="2"/>
  <c r="B546" i="2"/>
  <c r="C546" i="2"/>
  <c r="D546" i="2"/>
  <c r="B547" i="2"/>
  <c r="C547" i="2"/>
  <c r="D547" i="2"/>
  <c r="B548" i="2"/>
  <c r="C548" i="2"/>
  <c r="D548" i="2"/>
  <c r="B549" i="2"/>
  <c r="C549" i="2"/>
  <c r="D549" i="2"/>
  <c r="B550" i="2"/>
  <c r="C550" i="2"/>
  <c r="D550" i="2"/>
  <c r="B551" i="2"/>
  <c r="C551" i="2"/>
  <c r="D551" i="2"/>
  <c r="B552" i="2"/>
  <c r="C552" i="2"/>
  <c r="D552" i="2"/>
  <c r="B553" i="2"/>
  <c r="C553" i="2"/>
  <c r="D553" i="2"/>
  <c r="B554" i="2"/>
  <c r="C554" i="2"/>
  <c r="D554" i="2"/>
  <c r="B555" i="2"/>
  <c r="C555" i="2"/>
  <c r="D555" i="2"/>
  <c r="B556" i="2"/>
  <c r="C556" i="2"/>
  <c r="D556" i="2"/>
  <c r="B557" i="2"/>
  <c r="C557" i="2"/>
  <c r="D557" i="2"/>
  <c r="B558" i="2"/>
  <c r="C558" i="2"/>
  <c r="D558" i="2"/>
  <c r="B559" i="2"/>
  <c r="C559" i="2"/>
  <c r="D559" i="2"/>
  <c r="B560" i="2"/>
  <c r="C560" i="2"/>
  <c r="D560" i="2"/>
  <c r="B561" i="2"/>
  <c r="C561" i="2"/>
  <c r="D561" i="2"/>
  <c r="B562" i="2"/>
  <c r="C562" i="2"/>
  <c r="D562" i="2"/>
  <c r="B563" i="2"/>
  <c r="C563" i="2"/>
  <c r="D563" i="2"/>
  <c r="B564" i="2"/>
  <c r="C564" i="2"/>
  <c r="D564" i="2"/>
  <c r="B565" i="2"/>
  <c r="C565" i="2"/>
  <c r="D565" i="2"/>
  <c r="B566" i="2"/>
  <c r="C566" i="2"/>
  <c r="D566" i="2"/>
  <c r="B567" i="2"/>
  <c r="C567" i="2"/>
  <c r="D567" i="2"/>
  <c r="B568" i="2"/>
  <c r="C568" i="2"/>
  <c r="D568" i="2"/>
  <c r="B569" i="2"/>
  <c r="C569" i="2"/>
  <c r="D569" i="2"/>
  <c r="B570" i="2"/>
  <c r="C570" i="2"/>
  <c r="D570" i="2"/>
  <c r="B571" i="2"/>
  <c r="C571" i="2"/>
  <c r="D571" i="2"/>
  <c r="B572" i="2"/>
  <c r="C572" i="2"/>
  <c r="D572" i="2"/>
  <c r="B573" i="2"/>
  <c r="C573" i="2"/>
  <c r="D573" i="2"/>
  <c r="B574" i="2"/>
  <c r="C574" i="2"/>
  <c r="D574" i="2"/>
  <c r="B575" i="2"/>
  <c r="C575" i="2"/>
  <c r="D575" i="2"/>
  <c r="B576" i="2"/>
  <c r="C576" i="2"/>
  <c r="D576" i="2"/>
  <c r="B577" i="2"/>
  <c r="C577" i="2"/>
  <c r="D577" i="2"/>
  <c r="B578" i="2"/>
  <c r="C578" i="2"/>
  <c r="D578" i="2"/>
  <c r="B579" i="2"/>
  <c r="C579" i="2"/>
  <c r="D579" i="2"/>
  <c r="B580" i="2"/>
  <c r="C580" i="2"/>
  <c r="D580" i="2"/>
  <c r="B581" i="2"/>
  <c r="C581" i="2"/>
  <c r="D581" i="2"/>
  <c r="B582" i="2"/>
  <c r="C582" i="2"/>
  <c r="D582" i="2"/>
  <c r="B583" i="2"/>
  <c r="C583" i="2"/>
  <c r="D583" i="2"/>
  <c r="B584" i="2"/>
  <c r="C584" i="2"/>
  <c r="D584" i="2"/>
  <c r="B585" i="2"/>
  <c r="C585" i="2"/>
  <c r="D585" i="2"/>
  <c r="B586" i="2"/>
  <c r="C586" i="2"/>
  <c r="D586" i="2"/>
  <c r="B587" i="2"/>
  <c r="C587" i="2"/>
  <c r="D587" i="2"/>
  <c r="B588" i="2"/>
  <c r="C588" i="2"/>
  <c r="D588" i="2"/>
  <c r="B589" i="2"/>
  <c r="C589" i="2"/>
  <c r="D589" i="2"/>
  <c r="B590" i="2"/>
  <c r="C590" i="2"/>
  <c r="D590" i="2"/>
  <c r="B591" i="2"/>
  <c r="C591" i="2"/>
  <c r="D591" i="2"/>
  <c r="B592" i="2"/>
  <c r="C592" i="2"/>
  <c r="D592" i="2"/>
  <c r="B593" i="2"/>
  <c r="C593" i="2"/>
  <c r="D593" i="2"/>
  <c r="B594" i="2"/>
  <c r="C594" i="2"/>
  <c r="D594" i="2"/>
  <c r="B595" i="2"/>
  <c r="C595" i="2"/>
  <c r="D595" i="2"/>
  <c r="B596" i="2"/>
  <c r="C596" i="2"/>
  <c r="D596" i="2"/>
  <c r="B597" i="2"/>
  <c r="C597" i="2"/>
  <c r="D597" i="2"/>
  <c r="B598" i="2"/>
  <c r="C598" i="2"/>
  <c r="D598" i="2"/>
  <c r="B599" i="2"/>
  <c r="C599" i="2"/>
  <c r="D599" i="2"/>
  <c r="B600" i="2"/>
  <c r="C600" i="2"/>
  <c r="D600" i="2"/>
  <c r="B601" i="2"/>
  <c r="C601" i="2"/>
  <c r="D601" i="2"/>
  <c r="B602" i="2"/>
  <c r="C602" i="2"/>
  <c r="D602" i="2"/>
  <c r="B603" i="2"/>
  <c r="C603" i="2"/>
  <c r="D603" i="2"/>
  <c r="B604" i="2"/>
  <c r="C604" i="2"/>
  <c r="D604" i="2"/>
  <c r="B605" i="2"/>
  <c r="C605" i="2"/>
  <c r="D605" i="2"/>
  <c r="B606" i="2"/>
  <c r="C606" i="2"/>
  <c r="D606" i="2"/>
  <c r="B607" i="2"/>
  <c r="C607" i="2"/>
  <c r="D607" i="2"/>
  <c r="B608" i="2"/>
  <c r="C608" i="2"/>
  <c r="D608" i="2"/>
  <c r="B609" i="2"/>
  <c r="C609" i="2"/>
  <c r="D609" i="2"/>
  <c r="B610" i="2"/>
  <c r="C610" i="2"/>
  <c r="D610" i="2"/>
  <c r="B611" i="2"/>
  <c r="C611" i="2"/>
  <c r="D611" i="2"/>
  <c r="B612" i="2"/>
  <c r="C612" i="2"/>
  <c r="D612" i="2"/>
  <c r="B613" i="2"/>
  <c r="C613" i="2"/>
  <c r="D613" i="2"/>
  <c r="B614" i="2"/>
  <c r="C614" i="2"/>
  <c r="D614" i="2"/>
  <c r="B615" i="2"/>
  <c r="C615" i="2"/>
  <c r="D615" i="2"/>
  <c r="B616" i="2"/>
  <c r="C616" i="2"/>
  <c r="D616" i="2"/>
  <c r="B617" i="2"/>
  <c r="C617" i="2"/>
  <c r="D617" i="2"/>
  <c r="B618" i="2"/>
  <c r="C618" i="2"/>
  <c r="D618" i="2"/>
  <c r="B619" i="2"/>
  <c r="C619" i="2"/>
  <c r="D619" i="2"/>
  <c r="B620" i="2"/>
  <c r="C620" i="2"/>
  <c r="D620" i="2"/>
  <c r="B621" i="2"/>
  <c r="C621" i="2"/>
  <c r="D621" i="2"/>
  <c r="B622" i="2"/>
  <c r="C622" i="2"/>
  <c r="D622" i="2"/>
  <c r="B623" i="2"/>
  <c r="C623" i="2"/>
  <c r="D623" i="2"/>
  <c r="B624" i="2"/>
  <c r="C624" i="2"/>
  <c r="D624" i="2"/>
  <c r="B625" i="2"/>
  <c r="C625" i="2"/>
  <c r="D625" i="2"/>
  <c r="B626" i="2"/>
  <c r="C626" i="2"/>
  <c r="D626" i="2"/>
  <c r="B627" i="2"/>
  <c r="C627" i="2"/>
  <c r="D627" i="2"/>
  <c r="B628" i="2"/>
  <c r="C628" i="2"/>
  <c r="D628" i="2"/>
  <c r="B629" i="2"/>
  <c r="C629" i="2"/>
  <c r="D629" i="2"/>
  <c r="B630" i="2"/>
  <c r="C630" i="2"/>
  <c r="D630" i="2"/>
  <c r="B631" i="2"/>
  <c r="C631" i="2"/>
  <c r="D631" i="2"/>
  <c r="B632" i="2"/>
  <c r="C632" i="2"/>
  <c r="D632" i="2"/>
  <c r="B633" i="2"/>
  <c r="C633" i="2"/>
  <c r="D633" i="2"/>
  <c r="B634" i="2"/>
  <c r="C634" i="2"/>
  <c r="D634" i="2"/>
  <c r="B635" i="2"/>
  <c r="C635" i="2"/>
  <c r="D635" i="2"/>
  <c r="B636" i="2"/>
  <c r="C636" i="2"/>
  <c r="D636" i="2"/>
  <c r="B637" i="2"/>
  <c r="C637" i="2"/>
  <c r="D637" i="2"/>
  <c r="B638" i="2"/>
  <c r="C638" i="2"/>
  <c r="D638" i="2"/>
  <c r="B639" i="2"/>
  <c r="C639" i="2"/>
  <c r="D639" i="2"/>
  <c r="B640" i="2"/>
  <c r="C640" i="2"/>
  <c r="D640" i="2"/>
  <c r="B641" i="2"/>
  <c r="C641" i="2"/>
  <c r="D641" i="2"/>
  <c r="B642" i="2"/>
  <c r="C642" i="2"/>
  <c r="D642" i="2"/>
  <c r="B643" i="2"/>
  <c r="C643" i="2"/>
  <c r="D643" i="2"/>
  <c r="B644" i="2"/>
  <c r="C644" i="2"/>
  <c r="D644" i="2"/>
  <c r="B645" i="2"/>
  <c r="C645" i="2"/>
  <c r="D645" i="2"/>
  <c r="B646" i="2"/>
  <c r="C646" i="2"/>
  <c r="D646" i="2"/>
  <c r="B647" i="2"/>
  <c r="C647" i="2"/>
  <c r="D647" i="2"/>
  <c r="B648" i="2"/>
  <c r="C648" i="2"/>
  <c r="D648" i="2"/>
  <c r="B649" i="2"/>
  <c r="C649" i="2"/>
  <c r="D649" i="2"/>
  <c r="B650" i="2"/>
  <c r="C650" i="2"/>
  <c r="D650" i="2"/>
  <c r="B651" i="2"/>
  <c r="C651" i="2"/>
  <c r="D651" i="2"/>
  <c r="B652" i="2"/>
  <c r="C652" i="2"/>
  <c r="D652" i="2"/>
  <c r="B653" i="2"/>
  <c r="C653" i="2"/>
  <c r="D653" i="2"/>
  <c r="B654" i="2"/>
  <c r="C654" i="2"/>
  <c r="D654" i="2"/>
  <c r="B655" i="2"/>
  <c r="C655" i="2"/>
  <c r="D655" i="2"/>
  <c r="B656" i="2"/>
  <c r="C656" i="2"/>
  <c r="D656" i="2"/>
  <c r="B657" i="2"/>
  <c r="C657" i="2"/>
  <c r="D657" i="2"/>
  <c r="B658" i="2"/>
  <c r="C658" i="2"/>
  <c r="D658" i="2"/>
  <c r="B659" i="2"/>
  <c r="C659" i="2"/>
  <c r="D659" i="2"/>
  <c r="B660" i="2"/>
  <c r="C660" i="2"/>
  <c r="D660" i="2"/>
  <c r="B661" i="2"/>
  <c r="C661" i="2"/>
  <c r="D661" i="2"/>
  <c r="B662" i="2"/>
  <c r="C662" i="2"/>
  <c r="D662" i="2"/>
  <c r="B663" i="2"/>
  <c r="C663" i="2"/>
  <c r="D663" i="2"/>
  <c r="B664" i="2"/>
  <c r="C664" i="2"/>
  <c r="D664" i="2"/>
  <c r="B665" i="2"/>
  <c r="C665" i="2"/>
  <c r="D665" i="2"/>
  <c r="B666" i="2"/>
  <c r="C666" i="2"/>
  <c r="D666" i="2"/>
  <c r="B667" i="2"/>
  <c r="C667" i="2"/>
  <c r="D667" i="2"/>
  <c r="B668" i="2"/>
  <c r="C668" i="2"/>
  <c r="D668" i="2"/>
  <c r="B669" i="2"/>
  <c r="C669" i="2"/>
  <c r="D669" i="2"/>
  <c r="B670" i="2"/>
  <c r="C670" i="2"/>
  <c r="D670" i="2"/>
  <c r="B671" i="2"/>
  <c r="C671" i="2"/>
  <c r="D671" i="2"/>
  <c r="B672" i="2"/>
  <c r="C672" i="2"/>
  <c r="D672" i="2"/>
  <c r="B673" i="2"/>
  <c r="C673" i="2"/>
  <c r="D673" i="2"/>
  <c r="B674" i="2"/>
  <c r="C674" i="2"/>
  <c r="D674" i="2"/>
  <c r="B675" i="2"/>
  <c r="C675" i="2"/>
  <c r="D675" i="2"/>
  <c r="B676" i="2"/>
  <c r="C676" i="2"/>
  <c r="D676" i="2"/>
  <c r="B677" i="2"/>
  <c r="C677" i="2"/>
  <c r="D677" i="2"/>
  <c r="B678" i="2"/>
  <c r="C678" i="2"/>
  <c r="D678" i="2"/>
  <c r="B679" i="2"/>
  <c r="C679" i="2"/>
  <c r="D679" i="2"/>
  <c r="B680" i="2"/>
  <c r="C680" i="2"/>
  <c r="D680" i="2"/>
  <c r="B681" i="2"/>
  <c r="C681" i="2"/>
  <c r="D681" i="2"/>
  <c r="B682" i="2"/>
  <c r="C682" i="2"/>
  <c r="D682" i="2"/>
  <c r="B683" i="2"/>
  <c r="C683" i="2"/>
  <c r="D683" i="2"/>
  <c r="B684" i="2"/>
  <c r="C684" i="2"/>
  <c r="D684" i="2"/>
  <c r="B685" i="2"/>
  <c r="C685" i="2"/>
  <c r="D685" i="2"/>
  <c r="B686" i="2"/>
  <c r="C686" i="2"/>
  <c r="D686" i="2"/>
  <c r="B687" i="2"/>
  <c r="C687" i="2"/>
  <c r="D687" i="2"/>
  <c r="B688" i="2"/>
  <c r="C688" i="2"/>
  <c r="D688" i="2"/>
  <c r="B689" i="2"/>
  <c r="C689" i="2"/>
  <c r="D689" i="2"/>
  <c r="B690" i="2"/>
  <c r="C690" i="2"/>
  <c r="D690" i="2"/>
  <c r="B691" i="2"/>
  <c r="C691" i="2"/>
  <c r="D691" i="2"/>
  <c r="B692" i="2"/>
  <c r="C692" i="2"/>
  <c r="D692" i="2"/>
  <c r="B693" i="2"/>
  <c r="C693" i="2"/>
  <c r="D693" i="2"/>
  <c r="B694" i="2"/>
  <c r="C694" i="2"/>
  <c r="D694" i="2"/>
  <c r="B695" i="2"/>
  <c r="C695" i="2"/>
  <c r="D695" i="2"/>
  <c r="B696" i="2"/>
  <c r="C696" i="2"/>
  <c r="D696" i="2"/>
  <c r="B697" i="2"/>
  <c r="C697" i="2"/>
  <c r="D697" i="2"/>
  <c r="B698" i="2"/>
  <c r="C698" i="2"/>
  <c r="D698" i="2"/>
  <c r="B699" i="2"/>
  <c r="C699" i="2"/>
  <c r="D699" i="2"/>
  <c r="B700" i="2"/>
  <c r="C700" i="2"/>
  <c r="D700" i="2"/>
  <c r="B701" i="2"/>
  <c r="C701" i="2"/>
  <c r="D701" i="2"/>
  <c r="B702" i="2"/>
  <c r="C702" i="2"/>
  <c r="D702" i="2"/>
  <c r="B703" i="2"/>
  <c r="C703" i="2"/>
  <c r="D703" i="2"/>
  <c r="B704" i="2"/>
  <c r="C704" i="2"/>
  <c r="D704" i="2"/>
  <c r="B705" i="2"/>
  <c r="C705" i="2"/>
  <c r="D705" i="2"/>
  <c r="B706" i="2"/>
  <c r="C706" i="2"/>
  <c r="D706" i="2"/>
  <c r="B707" i="2"/>
  <c r="C707" i="2"/>
  <c r="D707" i="2"/>
  <c r="B708" i="2"/>
  <c r="C708" i="2"/>
  <c r="D708" i="2"/>
  <c r="B709" i="2"/>
  <c r="C709" i="2"/>
  <c r="D709" i="2"/>
  <c r="B710" i="2"/>
  <c r="C710" i="2"/>
  <c r="D710" i="2"/>
  <c r="B711" i="2"/>
  <c r="C711" i="2"/>
  <c r="D711" i="2"/>
  <c r="B712" i="2"/>
  <c r="C712" i="2"/>
  <c r="D712" i="2"/>
  <c r="B713" i="2"/>
  <c r="C713" i="2"/>
  <c r="D713" i="2"/>
  <c r="B714" i="2"/>
  <c r="C714" i="2"/>
  <c r="D714" i="2"/>
  <c r="B715" i="2"/>
  <c r="C715" i="2"/>
  <c r="D715" i="2"/>
  <c r="B716" i="2"/>
  <c r="C716" i="2"/>
  <c r="D716" i="2"/>
  <c r="B717" i="2"/>
  <c r="C717" i="2"/>
  <c r="D717" i="2"/>
  <c r="B718" i="2"/>
  <c r="C718" i="2"/>
  <c r="D718" i="2"/>
  <c r="B719" i="2"/>
  <c r="C719" i="2"/>
  <c r="D719" i="2"/>
  <c r="B720" i="2"/>
  <c r="C720" i="2"/>
  <c r="D720" i="2"/>
  <c r="B721" i="2"/>
  <c r="C721" i="2"/>
  <c r="D721" i="2"/>
  <c r="B722" i="2"/>
  <c r="C722" i="2"/>
  <c r="D722" i="2"/>
  <c r="B723" i="2"/>
  <c r="C723" i="2"/>
  <c r="D723" i="2"/>
  <c r="B724" i="2"/>
  <c r="C724" i="2"/>
  <c r="D724" i="2"/>
  <c r="B725" i="2"/>
  <c r="C725" i="2"/>
  <c r="D725" i="2"/>
  <c r="B726" i="2"/>
  <c r="C726" i="2"/>
  <c r="D726" i="2"/>
  <c r="B727" i="2"/>
  <c r="C727" i="2"/>
  <c r="D727" i="2"/>
  <c r="B728" i="2"/>
  <c r="C728" i="2"/>
  <c r="D728" i="2"/>
  <c r="B729" i="2"/>
  <c r="C729" i="2"/>
  <c r="D729" i="2"/>
  <c r="B730" i="2"/>
  <c r="C730" i="2"/>
  <c r="D730" i="2"/>
  <c r="B731" i="2"/>
  <c r="C731" i="2"/>
  <c r="D731" i="2"/>
  <c r="B732" i="2"/>
  <c r="C732" i="2"/>
  <c r="D732" i="2"/>
  <c r="B733" i="2"/>
  <c r="C733" i="2"/>
  <c r="D733" i="2"/>
  <c r="B734" i="2"/>
  <c r="C734" i="2"/>
  <c r="D734" i="2"/>
  <c r="B735" i="2"/>
  <c r="C735" i="2"/>
  <c r="D735" i="2"/>
  <c r="B736" i="2"/>
  <c r="C736" i="2"/>
  <c r="D736" i="2"/>
  <c r="B737" i="2"/>
  <c r="C737" i="2"/>
  <c r="D737" i="2"/>
  <c r="B738" i="2"/>
  <c r="C738" i="2"/>
  <c r="D738" i="2"/>
  <c r="B739" i="2"/>
  <c r="C739" i="2"/>
  <c r="D739" i="2"/>
  <c r="B740" i="2"/>
  <c r="C740" i="2"/>
  <c r="D740" i="2"/>
  <c r="B741" i="2"/>
  <c r="C741" i="2"/>
  <c r="D741" i="2"/>
  <c r="B742" i="2"/>
  <c r="C742" i="2"/>
  <c r="D742" i="2"/>
  <c r="B743" i="2"/>
  <c r="C743" i="2"/>
  <c r="D743" i="2"/>
  <c r="B744" i="2"/>
  <c r="C744" i="2"/>
  <c r="D744" i="2"/>
  <c r="B745" i="2"/>
  <c r="C745" i="2"/>
  <c r="D745" i="2"/>
  <c r="B746" i="2"/>
  <c r="C746" i="2"/>
  <c r="D746" i="2"/>
  <c r="B747" i="2"/>
  <c r="C747" i="2"/>
  <c r="D747" i="2"/>
  <c r="B748" i="2"/>
  <c r="C748" i="2"/>
  <c r="D748" i="2"/>
  <c r="B749" i="2"/>
  <c r="C749" i="2"/>
  <c r="D749" i="2"/>
  <c r="B750" i="2"/>
  <c r="C750" i="2"/>
  <c r="D750" i="2"/>
  <c r="B751" i="2"/>
  <c r="C751" i="2"/>
  <c r="D751" i="2"/>
  <c r="B752" i="2"/>
  <c r="C752" i="2"/>
  <c r="D752" i="2"/>
  <c r="B753" i="2"/>
  <c r="C753" i="2"/>
  <c r="D753" i="2"/>
  <c r="B754" i="2"/>
  <c r="C754" i="2"/>
  <c r="D754" i="2"/>
  <c r="B755" i="2"/>
  <c r="C755" i="2"/>
  <c r="D755" i="2"/>
  <c r="B756" i="2"/>
  <c r="C756" i="2"/>
  <c r="D756" i="2"/>
  <c r="B757" i="2"/>
  <c r="C757" i="2"/>
  <c r="D757" i="2"/>
  <c r="B758" i="2"/>
  <c r="C758" i="2"/>
  <c r="D758" i="2"/>
  <c r="B759" i="2"/>
  <c r="C759" i="2"/>
  <c r="D759" i="2"/>
  <c r="B760" i="2"/>
  <c r="C760" i="2"/>
  <c r="D760" i="2"/>
  <c r="B761" i="2"/>
  <c r="C761" i="2"/>
  <c r="D761" i="2"/>
  <c r="B762" i="2"/>
  <c r="C762" i="2"/>
  <c r="D762" i="2"/>
  <c r="B763" i="2"/>
  <c r="C763" i="2"/>
  <c r="D763" i="2"/>
  <c r="B764" i="2"/>
  <c r="C764" i="2"/>
  <c r="D764" i="2"/>
  <c r="B765" i="2"/>
  <c r="C765" i="2"/>
  <c r="D765" i="2"/>
  <c r="B766" i="2"/>
  <c r="C766" i="2"/>
  <c r="D766" i="2"/>
  <c r="B767" i="2"/>
  <c r="C767" i="2"/>
  <c r="D767" i="2"/>
  <c r="B768" i="2"/>
  <c r="C768" i="2"/>
  <c r="D768" i="2"/>
  <c r="B769" i="2"/>
  <c r="C769" i="2"/>
  <c r="D769" i="2"/>
  <c r="B770" i="2"/>
  <c r="C770" i="2"/>
  <c r="D770" i="2"/>
  <c r="B771" i="2"/>
  <c r="C771" i="2"/>
  <c r="D771" i="2"/>
  <c r="B772" i="2"/>
  <c r="C772" i="2"/>
  <c r="D772" i="2"/>
  <c r="B773" i="2"/>
  <c r="C773" i="2"/>
  <c r="D773" i="2"/>
  <c r="B774" i="2"/>
  <c r="C774" i="2"/>
  <c r="D774" i="2"/>
  <c r="B775" i="2"/>
  <c r="C775" i="2"/>
  <c r="D775" i="2"/>
  <c r="B776" i="2"/>
  <c r="C776" i="2"/>
  <c r="D776" i="2"/>
  <c r="B777" i="2"/>
  <c r="C777" i="2"/>
  <c r="D777" i="2"/>
  <c r="B778" i="2"/>
  <c r="C778" i="2"/>
  <c r="D778" i="2"/>
  <c r="B779" i="2"/>
  <c r="C779" i="2"/>
  <c r="D779" i="2"/>
  <c r="B780" i="2"/>
  <c r="C780" i="2"/>
  <c r="D780" i="2"/>
  <c r="B781" i="2"/>
  <c r="C781" i="2"/>
  <c r="D781" i="2"/>
  <c r="B782" i="2"/>
  <c r="C782" i="2"/>
  <c r="D782" i="2"/>
  <c r="B783" i="2"/>
  <c r="C783" i="2"/>
  <c r="D783" i="2"/>
  <c r="B784" i="2"/>
  <c r="C784" i="2"/>
  <c r="D784" i="2"/>
  <c r="B785" i="2"/>
  <c r="C785" i="2"/>
  <c r="D785" i="2"/>
  <c r="B786" i="2"/>
  <c r="C786" i="2"/>
  <c r="D786" i="2"/>
  <c r="B787" i="2"/>
  <c r="C787" i="2"/>
  <c r="D787" i="2"/>
  <c r="B788" i="2"/>
  <c r="C788" i="2"/>
  <c r="D788" i="2"/>
  <c r="B789" i="2"/>
  <c r="C789" i="2"/>
  <c r="D789" i="2"/>
  <c r="B790" i="2"/>
  <c r="C790" i="2"/>
  <c r="D790" i="2"/>
  <c r="B791" i="2"/>
  <c r="C791" i="2"/>
  <c r="D791" i="2"/>
  <c r="B792" i="2"/>
  <c r="C792" i="2"/>
  <c r="D792" i="2"/>
  <c r="B793" i="2"/>
  <c r="C793" i="2"/>
  <c r="D793" i="2"/>
  <c r="B794" i="2"/>
  <c r="C794" i="2"/>
  <c r="D794" i="2"/>
  <c r="B795" i="2"/>
  <c r="C795" i="2"/>
  <c r="D795" i="2"/>
  <c r="B796" i="2"/>
  <c r="C796" i="2"/>
  <c r="D796" i="2"/>
  <c r="B797" i="2"/>
  <c r="C797" i="2"/>
  <c r="D797" i="2"/>
  <c r="B798" i="2"/>
  <c r="C798" i="2"/>
  <c r="D798" i="2"/>
  <c r="B799" i="2"/>
  <c r="C799" i="2"/>
  <c r="D799" i="2"/>
  <c r="B800" i="2"/>
  <c r="C800" i="2"/>
  <c r="D800" i="2"/>
  <c r="B801" i="2"/>
  <c r="C801" i="2"/>
  <c r="D801" i="2"/>
  <c r="B802" i="2"/>
  <c r="C802" i="2"/>
  <c r="D802" i="2"/>
  <c r="B803" i="2"/>
  <c r="C803" i="2"/>
  <c r="D803" i="2"/>
  <c r="B804" i="2"/>
  <c r="C804" i="2"/>
  <c r="D804" i="2"/>
  <c r="B805" i="2"/>
  <c r="C805" i="2"/>
  <c r="D805" i="2"/>
  <c r="B806" i="2"/>
  <c r="C806" i="2"/>
  <c r="D806" i="2"/>
  <c r="B807" i="2"/>
  <c r="C807" i="2"/>
  <c r="D807" i="2"/>
  <c r="B808" i="2"/>
  <c r="C808" i="2"/>
  <c r="D808" i="2"/>
  <c r="B809" i="2"/>
  <c r="C809" i="2"/>
  <c r="D809" i="2"/>
  <c r="B810" i="2"/>
  <c r="C810" i="2"/>
  <c r="D810" i="2"/>
  <c r="B811" i="2"/>
  <c r="C811" i="2"/>
  <c r="D811" i="2"/>
  <c r="B812" i="2"/>
  <c r="C812" i="2"/>
  <c r="D812" i="2"/>
  <c r="B813" i="2"/>
  <c r="C813" i="2"/>
  <c r="D813" i="2"/>
  <c r="B814" i="2"/>
  <c r="C814" i="2"/>
  <c r="D814" i="2"/>
  <c r="B815" i="2"/>
  <c r="C815" i="2"/>
  <c r="D815" i="2"/>
  <c r="B816" i="2"/>
  <c r="C816" i="2"/>
  <c r="D816" i="2"/>
  <c r="B817" i="2"/>
  <c r="C817" i="2"/>
  <c r="D817" i="2"/>
  <c r="B818" i="2"/>
  <c r="C818" i="2"/>
  <c r="D818" i="2"/>
  <c r="B819" i="2"/>
  <c r="C819" i="2"/>
  <c r="D819" i="2"/>
  <c r="B820" i="2"/>
  <c r="C820" i="2"/>
  <c r="D820" i="2"/>
  <c r="B821" i="2"/>
  <c r="C821" i="2"/>
  <c r="D821" i="2"/>
  <c r="B822" i="2"/>
  <c r="C822" i="2"/>
  <c r="D822" i="2"/>
  <c r="B823" i="2"/>
  <c r="C823" i="2"/>
  <c r="D823" i="2"/>
  <c r="B824" i="2"/>
  <c r="C824" i="2"/>
  <c r="D824" i="2"/>
  <c r="B825" i="2"/>
  <c r="C825" i="2"/>
  <c r="D825" i="2"/>
  <c r="B826" i="2"/>
  <c r="C826" i="2"/>
  <c r="D826" i="2"/>
  <c r="B827" i="2"/>
  <c r="C827" i="2"/>
  <c r="D827" i="2"/>
  <c r="B828" i="2"/>
  <c r="C828" i="2"/>
  <c r="D828" i="2"/>
  <c r="B829" i="2"/>
  <c r="C829" i="2"/>
  <c r="D829" i="2"/>
  <c r="B830" i="2"/>
  <c r="C830" i="2"/>
  <c r="D830" i="2"/>
  <c r="B831" i="2"/>
  <c r="C831" i="2"/>
  <c r="D831" i="2"/>
  <c r="B832" i="2"/>
  <c r="C832" i="2"/>
  <c r="D832" i="2"/>
  <c r="B833" i="2"/>
  <c r="C833" i="2"/>
  <c r="D833" i="2"/>
  <c r="B834" i="2"/>
  <c r="C834" i="2"/>
  <c r="D834" i="2"/>
  <c r="B835" i="2"/>
  <c r="C835" i="2"/>
  <c r="D835" i="2"/>
  <c r="B836" i="2"/>
  <c r="C836" i="2"/>
  <c r="D836" i="2"/>
  <c r="B837" i="2"/>
  <c r="C837" i="2"/>
  <c r="D837" i="2"/>
  <c r="B838" i="2"/>
  <c r="C838" i="2"/>
  <c r="D838" i="2"/>
  <c r="B839" i="2"/>
  <c r="C839" i="2"/>
  <c r="D839" i="2"/>
  <c r="B840" i="2"/>
  <c r="C840" i="2"/>
  <c r="D840" i="2"/>
  <c r="B841" i="2"/>
  <c r="C841" i="2"/>
  <c r="D841" i="2"/>
  <c r="B842" i="2"/>
  <c r="C842" i="2"/>
  <c r="D842" i="2"/>
  <c r="B843" i="2"/>
  <c r="C843" i="2"/>
  <c r="D843" i="2"/>
  <c r="B844" i="2"/>
  <c r="C844" i="2"/>
  <c r="D844" i="2"/>
  <c r="B845" i="2"/>
  <c r="C845" i="2"/>
  <c r="D845" i="2"/>
  <c r="B846" i="2"/>
  <c r="C846" i="2"/>
  <c r="D846" i="2"/>
  <c r="B847" i="2"/>
  <c r="C847" i="2"/>
  <c r="D847" i="2"/>
  <c r="B848" i="2"/>
  <c r="C848" i="2"/>
  <c r="D848" i="2"/>
  <c r="B849" i="2"/>
  <c r="C849" i="2"/>
  <c r="D849" i="2"/>
  <c r="B850" i="2"/>
  <c r="C850" i="2"/>
  <c r="D850" i="2"/>
  <c r="B851" i="2"/>
  <c r="C851" i="2"/>
  <c r="D851" i="2"/>
  <c r="B852" i="2"/>
  <c r="C852" i="2"/>
  <c r="D852" i="2"/>
  <c r="B853" i="2"/>
  <c r="C853" i="2"/>
  <c r="D853" i="2"/>
  <c r="B854" i="2"/>
  <c r="C854" i="2"/>
  <c r="D854" i="2"/>
  <c r="B855" i="2"/>
  <c r="C855" i="2"/>
  <c r="D855" i="2"/>
  <c r="B856" i="2"/>
  <c r="C856" i="2"/>
  <c r="D856" i="2"/>
  <c r="B857" i="2"/>
  <c r="C857" i="2"/>
  <c r="D857" i="2"/>
  <c r="B858" i="2"/>
  <c r="C858" i="2"/>
  <c r="D858" i="2"/>
  <c r="B859" i="2"/>
  <c r="C859" i="2"/>
  <c r="D859" i="2"/>
  <c r="B860" i="2"/>
  <c r="C860" i="2"/>
  <c r="D860" i="2"/>
  <c r="B861" i="2"/>
  <c r="C861" i="2"/>
  <c r="D861" i="2"/>
  <c r="B862" i="2"/>
  <c r="C862" i="2"/>
  <c r="D862" i="2"/>
  <c r="B863" i="2"/>
  <c r="C863" i="2"/>
  <c r="D863" i="2"/>
  <c r="B864" i="2"/>
  <c r="C864" i="2"/>
  <c r="D864" i="2"/>
  <c r="B865" i="2"/>
  <c r="C865" i="2"/>
  <c r="D865" i="2"/>
  <c r="B866" i="2"/>
  <c r="C866" i="2"/>
  <c r="D866" i="2"/>
  <c r="B867" i="2"/>
  <c r="C867" i="2"/>
  <c r="D867" i="2"/>
  <c r="B868" i="2"/>
  <c r="C868" i="2"/>
  <c r="D868" i="2"/>
  <c r="B869" i="2"/>
  <c r="C869" i="2"/>
  <c r="D869" i="2"/>
  <c r="B870" i="2"/>
  <c r="C870" i="2"/>
  <c r="D870" i="2"/>
  <c r="B871" i="2"/>
  <c r="C871" i="2"/>
  <c r="D871" i="2"/>
  <c r="B872" i="2"/>
  <c r="C872" i="2"/>
  <c r="D872" i="2"/>
  <c r="B873" i="2"/>
  <c r="C873" i="2"/>
  <c r="D873" i="2"/>
  <c r="B874" i="2"/>
  <c r="C874" i="2"/>
  <c r="D874" i="2"/>
  <c r="B875" i="2"/>
  <c r="C875" i="2"/>
  <c r="D875" i="2"/>
  <c r="B876" i="2"/>
  <c r="C876" i="2"/>
  <c r="D876" i="2"/>
  <c r="B877" i="2"/>
  <c r="C877" i="2"/>
  <c r="D877" i="2"/>
  <c r="B878" i="2"/>
  <c r="C878" i="2"/>
  <c r="D878" i="2"/>
  <c r="B879" i="2"/>
  <c r="C879" i="2"/>
  <c r="D879" i="2"/>
  <c r="B880" i="2"/>
  <c r="C880" i="2"/>
  <c r="D880" i="2"/>
  <c r="B881" i="2"/>
  <c r="C881" i="2"/>
  <c r="D881" i="2"/>
  <c r="B882" i="2"/>
  <c r="C882" i="2"/>
  <c r="D882" i="2"/>
  <c r="B883" i="2"/>
  <c r="C883" i="2"/>
  <c r="D883" i="2"/>
  <c r="B884" i="2"/>
  <c r="C884" i="2"/>
  <c r="D884" i="2"/>
  <c r="B885" i="2"/>
  <c r="C885" i="2"/>
  <c r="D885" i="2"/>
  <c r="B886" i="2"/>
  <c r="C886" i="2"/>
  <c r="D886" i="2"/>
  <c r="B887" i="2"/>
  <c r="C887" i="2"/>
  <c r="D887" i="2"/>
  <c r="B888" i="2"/>
  <c r="C888" i="2"/>
  <c r="D888" i="2"/>
  <c r="B889" i="2"/>
  <c r="C889" i="2"/>
  <c r="D889" i="2"/>
  <c r="B890" i="2"/>
  <c r="C890" i="2"/>
  <c r="D890" i="2"/>
  <c r="B891" i="2"/>
  <c r="C891" i="2"/>
  <c r="D891" i="2"/>
  <c r="B892" i="2"/>
  <c r="C892" i="2"/>
  <c r="D892" i="2"/>
  <c r="B893" i="2"/>
  <c r="C893" i="2"/>
  <c r="D893" i="2"/>
  <c r="B894" i="2"/>
  <c r="C894" i="2"/>
  <c r="D894" i="2"/>
  <c r="B895" i="2"/>
  <c r="C895" i="2"/>
  <c r="D895" i="2"/>
  <c r="B896" i="2"/>
  <c r="C896" i="2"/>
  <c r="D896" i="2"/>
  <c r="B897" i="2"/>
  <c r="C897" i="2"/>
  <c r="D897" i="2"/>
  <c r="B898" i="2"/>
  <c r="C898" i="2"/>
  <c r="D898" i="2"/>
  <c r="B899" i="2"/>
  <c r="C899" i="2"/>
  <c r="D899" i="2"/>
  <c r="B900" i="2"/>
  <c r="C900" i="2"/>
  <c r="D900" i="2"/>
  <c r="B901" i="2"/>
  <c r="C901" i="2"/>
  <c r="D901" i="2"/>
  <c r="B902" i="2"/>
  <c r="C902" i="2"/>
  <c r="D902" i="2"/>
  <c r="B903" i="2"/>
  <c r="C903" i="2"/>
  <c r="D903" i="2"/>
  <c r="B904" i="2"/>
  <c r="C904" i="2"/>
  <c r="D904" i="2"/>
  <c r="B905" i="2"/>
  <c r="C905" i="2"/>
  <c r="D905" i="2"/>
  <c r="B906" i="2"/>
  <c r="C906" i="2"/>
  <c r="D906" i="2"/>
  <c r="B907" i="2"/>
  <c r="C907" i="2"/>
  <c r="D907" i="2"/>
  <c r="B908" i="2"/>
  <c r="C908" i="2"/>
  <c r="D908" i="2"/>
  <c r="B909" i="2"/>
  <c r="C909" i="2"/>
  <c r="D909" i="2"/>
  <c r="B910" i="2"/>
  <c r="C910" i="2"/>
  <c r="D910" i="2"/>
  <c r="B911" i="2"/>
  <c r="C911" i="2"/>
  <c r="D911" i="2"/>
  <c r="B912" i="2"/>
  <c r="C912" i="2"/>
  <c r="D912" i="2"/>
  <c r="B913" i="2"/>
  <c r="C913" i="2"/>
  <c r="D913" i="2"/>
  <c r="B914" i="2"/>
  <c r="C914" i="2"/>
  <c r="D914" i="2"/>
  <c r="B915" i="2"/>
  <c r="C915" i="2"/>
  <c r="D915" i="2"/>
  <c r="B916" i="2"/>
  <c r="C916" i="2"/>
  <c r="D916" i="2"/>
  <c r="B917" i="2"/>
  <c r="C917" i="2"/>
  <c r="D917" i="2"/>
  <c r="B918" i="2"/>
  <c r="C918" i="2"/>
  <c r="D918" i="2"/>
  <c r="B919" i="2"/>
  <c r="C919" i="2"/>
  <c r="D919" i="2"/>
  <c r="B920" i="2"/>
  <c r="C920" i="2"/>
  <c r="D920" i="2"/>
  <c r="B921" i="2"/>
  <c r="C921" i="2"/>
  <c r="D921" i="2"/>
  <c r="B922" i="2"/>
  <c r="C922" i="2"/>
  <c r="D922" i="2"/>
  <c r="B923" i="2"/>
  <c r="C923" i="2"/>
  <c r="D923" i="2"/>
  <c r="B924" i="2"/>
  <c r="C924" i="2"/>
  <c r="D924" i="2"/>
  <c r="B925" i="2"/>
  <c r="C925" i="2"/>
  <c r="D925" i="2"/>
  <c r="B926" i="2"/>
  <c r="C926" i="2"/>
  <c r="D926" i="2"/>
  <c r="B927" i="2"/>
  <c r="C927" i="2"/>
  <c r="D927" i="2"/>
  <c r="B928" i="2"/>
  <c r="C928" i="2"/>
  <c r="D928" i="2"/>
  <c r="B929" i="2"/>
  <c r="C929" i="2"/>
  <c r="D929" i="2"/>
  <c r="B930" i="2"/>
  <c r="C930" i="2"/>
  <c r="D930" i="2"/>
  <c r="B931" i="2"/>
  <c r="C931" i="2"/>
  <c r="D931" i="2"/>
  <c r="B932" i="2"/>
  <c r="C932" i="2"/>
  <c r="D932" i="2"/>
  <c r="B933" i="2"/>
  <c r="C933" i="2"/>
  <c r="D933" i="2"/>
  <c r="B934" i="2"/>
  <c r="C934" i="2"/>
  <c r="D934" i="2"/>
  <c r="B935" i="2"/>
  <c r="C935" i="2"/>
  <c r="D935" i="2"/>
  <c r="B936" i="2"/>
  <c r="C936" i="2"/>
  <c r="D936" i="2"/>
  <c r="B937" i="2"/>
  <c r="C937" i="2"/>
  <c r="D937" i="2"/>
  <c r="B938" i="2"/>
  <c r="C938" i="2"/>
  <c r="D938" i="2"/>
  <c r="B939" i="2"/>
  <c r="C939" i="2"/>
  <c r="D939" i="2"/>
  <c r="B940" i="2"/>
  <c r="C940" i="2"/>
  <c r="D940" i="2"/>
  <c r="B941" i="2"/>
  <c r="C941" i="2"/>
  <c r="D941" i="2"/>
  <c r="B942" i="2"/>
  <c r="C942" i="2"/>
  <c r="D942" i="2"/>
  <c r="B943" i="2"/>
  <c r="C943" i="2"/>
  <c r="D943" i="2"/>
  <c r="B944" i="2"/>
  <c r="C944" i="2"/>
  <c r="D944" i="2"/>
  <c r="B945" i="2"/>
  <c r="C945" i="2"/>
  <c r="D945" i="2"/>
  <c r="B946" i="2"/>
  <c r="C946" i="2"/>
  <c r="D946" i="2"/>
  <c r="B947" i="2"/>
  <c r="C947" i="2"/>
  <c r="D947" i="2"/>
  <c r="B948" i="2"/>
  <c r="C948" i="2"/>
  <c r="D948" i="2"/>
  <c r="B949" i="2"/>
  <c r="C949" i="2"/>
  <c r="D949" i="2"/>
  <c r="B950" i="2"/>
  <c r="C950" i="2"/>
  <c r="D950" i="2"/>
  <c r="B951" i="2"/>
  <c r="C951" i="2"/>
  <c r="D951" i="2"/>
  <c r="B952" i="2"/>
  <c r="C952" i="2"/>
  <c r="D952" i="2"/>
  <c r="B953" i="2"/>
  <c r="C953" i="2"/>
  <c r="D953" i="2"/>
  <c r="B954" i="2"/>
  <c r="C954" i="2"/>
  <c r="D954" i="2"/>
  <c r="B955" i="2"/>
  <c r="C955" i="2"/>
  <c r="D955" i="2"/>
  <c r="B956" i="2"/>
  <c r="C956" i="2"/>
  <c r="D956" i="2"/>
  <c r="B106" i="2"/>
  <c r="C106" i="2"/>
  <c r="D106" i="2"/>
  <c r="G15" i="1" l="1"/>
  <c r="C16" i="1" s="1"/>
  <c r="F40" i="1" l="1"/>
  <c r="E40" i="1"/>
  <c r="D40" i="1"/>
  <c r="G40" i="1" l="1"/>
  <c r="F41" i="1"/>
  <c r="E41" i="1" s="1"/>
  <c r="E21" i="1" s="1"/>
  <c r="F20" i="1"/>
  <c r="F19" i="1"/>
  <c r="C35" i="1"/>
  <c r="D34" i="1"/>
  <c r="F6" i="1"/>
  <c r="E6" i="1"/>
  <c r="D6" i="1"/>
  <c r="D41" i="1" l="1"/>
  <c r="D21" i="1" s="1"/>
  <c r="G583" i="2"/>
  <c r="G879" i="2"/>
  <c r="K879" i="2" s="1"/>
  <c r="G619" i="2"/>
  <c r="G787" i="2"/>
  <c r="G691" i="2"/>
  <c r="K691" i="2" s="1"/>
  <c r="G763" i="2"/>
  <c r="K763" i="2" s="1"/>
  <c r="G629" i="2"/>
  <c r="K629" i="2" s="1"/>
  <c r="G696" i="2"/>
  <c r="K696" i="2" s="1"/>
  <c r="G736" i="2"/>
  <c r="K736" i="2" s="1"/>
  <c r="G865" i="2"/>
  <c r="K865" i="2" s="1"/>
  <c r="G658" i="2"/>
  <c r="K658" i="2" s="1"/>
  <c r="G726" i="2"/>
  <c r="K726" i="2" s="1"/>
  <c r="G661" i="2"/>
  <c r="G784" i="2"/>
  <c r="K784" i="2" s="1"/>
  <c r="G866" i="2"/>
  <c r="K866" i="2" s="1"/>
  <c r="G672" i="2"/>
  <c r="K672" i="2" s="1"/>
  <c r="G828" i="2"/>
  <c r="K828" i="2" s="1"/>
  <c r="G853" i="2"/>
  <c r="K853" i="2" s="1"/>
  <c r="G910" i="2"/>
  <c r="K910" i="2" s="1"/>
  <c r="G660" i="2"/>
  <c r="K660" i="2" s="1"/>
  <c r="G818" i="2"/>
  <c r="K818" i="2" s="1"/>
  <c r="G625" i="2"/>
  <c r="K625" i="2" s="1"/>
  <c r="G739" i="2"/>
  <c r="K739" i="2" s="1"/>
  <c r="G777" i="2"/>
  <c r="K777" i="2" s="1"/>
  <c r="G669" i="2"/>
  <c r="K669" i="2" s="1"/>
  <c r="G914" i="2"/>
  <c r="K914" i="2" s="1"/>
  <c r="G946" i="2"/>
  <c r="K946" i="2" s="1"/>
  <c r="G875" i="2"/>
  <c r="K875" i="2" s="1"/>
  <c r="G915" i="2"/>
  <c r="K915" i="2" s="1"/>
  <c r="G578" i="2"/>
  <c r="G498" i="2"/>
  <c r="G824" i="2"/>
  <c r="K824" i="2" s="1"/>
  <c r="G885" i="2"/>
  <c r="K885" i="2" s="1"/>
  <c r="G849" i="2"/>
  <c r="K849" i="2" s="1"/>
  <c r="G911" i="2"/>
  <c r="K911" i="2" s="1"/>
  <c r="G814" i="2"/>
  <c r="K814" i="2" s="1"/>
  <c r="G948" i="2"/>
  <c r="K948" i="2" s="1"/>
  <c r="G955" i="2"/>
  <c r="K955" i="2" s="1"/>
  <c r="G950" i="2"/>
  <c r="K950" i="2" s="1"/>
  <c r="G495" i="2"/>
  <c r="G873" i="2"/>
  <c r="K873" i="2" s="1"/>
  <c r="G804" i="2"/>
  <c r="K804" i="2" s="1"/>
  <c r="G841" i="2"/>
  <c r="K841" i="2" s="1"/>
  <c r="G624" i="2"/>
  <c r="K624" i="2" s="1"/>
  <c r="G952" i="2"/>
  <c r="K952" i="2" s="1"/>
  <c r="G898" i="2"/>
  <c r="K898" i="2" s="1"/>
  <c r="G932" i="2"/>
  <c r="K932" i="2" s="1"/>
  <c r="G941" i="2"/>
  <c r="K941" i="2" s="1"/>
  <c r="G656" i="2"/>
  <c r="G856" i="2"/>
  <c r="K856" i="2" s="1"/>
  <c r="G678" i="2"/>
  <c r="K678" i="2" s="1"/>
  <c r="G671" i="2"/>
  <c r="K671" i="2" s="1"/>
  <c r="G728" i="2"/>
  <c r="G918" i="2"/>
  <c r="K918" i="2" s="1"/>
  <c r="G796" i="2"/>
  <c r="K796" i="2" s="1"/>
  <c r="G956" i="2"/>
  <c r="K956" i="2" s="1"/>
  <c r="G945" i="2"/>
  <c r="K945" i="2" s="1"/>
  <c r="G933" i="2"/>
  <c r="K933" i="2" s="1"/>
  <c r="G713" i="2"/>
  <c r="G609" i="2"/>
  <c r="G522" i="2"/>
  <c r="K522" i="2" s="1"/>
  <c r="G738" i="2"/>
  <c r="G929" i="2"/>
  <c r="K929" i="2" s="1"/>
  <c r="G752" i="2"/>
  <c r="G919" i="2"/>
  <c r="K919" i="2" s="1"/>
  <c r="G905" i="2"/>
  <c r="K905" i="2" s="1"/>
  <c r="G761" i="2"/>
  <c r="G858" i="2"/>
  <c r="K858" i="2" s="1"/>
  <c r="G574" i="2"/>
  <c r="H114" i="2"/>
  <c r="G114" i="2" s="1"/>
  <c r="H120" i="2"/>
  <c r="G120" i="2" s="1"/>
  <c r="H130" i="2"/>
  <c r="G130" i="2" s="1"/>
  <c r="H136" i="2"/>
  <c r="G136" i="2" s="1"/>
  <c r="H146" i="2"/>
  <c r="G146" i="2" s="1"/>
  <c r="H150" i="2"/>
  <c r="G150" i="2" s="1"/>
  <c r="H155" i="2"/>
  <c r="G155" i="2" s="1"/>
  <c r="H173" i="2"/>
  <c r="G173" i="2" s="1"/>
  <c r="H193" i="2"/>
  <c r="G193" i="2" s="1"/>
  <c r="H208" i="2"/>
  <c r="G208" i="2" s="1"/>
  <c r="H213" i="2"/>
  <c r="G213" i="2" s="1"/>
  <c r="H229" i="2"/>
  <c r="G229" i="2" s="1"/>
  <c r="H232" i="2"/>
  <c r="G232" i="2" s="1"/>
  <c r="H238" i="2"/>
  <c r="G238" i="2" s="1"/>
  <c r="H241" i="2"/>
  <c r="G241" i="2" s="1"/>
  <c r="H243" i="2"/>
  <c r="G243" i="2" s="1"/>
  <c r="H247" i="2"/>
  <c r="G247" i="2" s="1"/>
  <c r="H250" i="2"/>
  <c r="G250" i="2" s="1"/>
  <c r="H254" i="2"/>
  <c r="G254" i="2" s="1"/>
  <c r="H262" i="2"/>
  <c r="G262" i="2" s="1"/>
  <c r="H278" i="2"/>
  <c r="G278" i="2" s="1"/>
  <c r="H291" i="2"/>
  <c r="G291" i="2" s="1"/>
  <c r="H300" i="2"/>
  <c r="G300" i="2" s="1"/>
  <c r="H301" i="2"/>
  <c r="G301" i="2" s="1"/>
  <c r="H315" i="2"/>
  <c r="G315" i="2" s="1"/>
  <c r="H107" i="2"/>
  <c r="G107" i="2" s="1"/>
  <c r="H117" i="2"/>
  <c r="G117" i="2" s="1"/>
  <c r="H123" i="2"/>
  <c r="G123" i="2" s="1"/>
  <c r="H133" i="2"/>
  <c r="G133" i="2" s="1"/>
  <c r="H139" i="2"/>
  <c r="G139" i="2" s="1"/>
  <c r="H158" i="2"/>
  <c r="G158" i="2" s="1"/>
  <c r="H162" i="2"/>
  <c r="G162" i="2" s="1"/>
  <c r="H167" i="2"/>
  <c r="G167" i="2" s="1"/>
  <c r="H172" i="2"/>
  <c r="G172" i="2" s="1"/>
  <c r="H176" i="2"/>
  <c r="G176" i="2" s="1"/>
  <c r="H178" i="2"/>
  <c r="G178" i="2" s="1"/>
  <c r="H189" i="2"/>
  <c r="G189" i="2" s="1"/>
  <c r="H190" i="2"/>
  <c r="G190" i="2" s="1"/>
  <c r="H196" i="2"/>
  <c r="G196" i="2" s="1"/>
  <c r="H197" i="2"/>
  <c r="G197" i="2" s="1"/>
  <c r="H198" i="2"/>
  <c r="G198" i="2" s="1"/>
  <c r="H199" i="2"/>
  <c r="G199" i="2" s="1"/>
  <c r="H202" i="2"/>
  <c r="G202" i="2" s="1"/>
  <c r="H212" i="2"/>
  <c r="G212" i="2" s="1"/>
  <c r="H221" i="2"/>
  <c r="G221" i="2" s="1"/>
  <c r="H237" i="2"/>
  <c r="G237" i="2" s="1"/>
  <c r="H246" i="2"/>
  <c r="G246" i="2" s="1"/>
  <c r="H272" i="2"/>
  <c r="G272" i="2" s="1"/>
  <c r="H297" i="2"/>
  <c r="G297" i="2" s="1"/>
  <c r="H303" i="2"/>
  <c r="G303" i="2" s="1"/>
  <c r="H309" i="2"/>
  <c r="G309" i="2" s="1"/>
  <c r="H312" i="2"/>
  <c r="G312" i="2" s="1"/>
  <c r="H116" i="2"/>
  <c r="G116" i="2" s="1"/>
  <c r="H126" i="2"/>
  <c r="G126" i="2" s="1"/>
  <c r="H132" i="2"/>
  <c r="G132" i="2" s="1"/>
  <c r="H142" i="2"/>
  <c r="G142" i="2" s="1"/>
  <c r="H149" i="2"/>
  <c r="G149" i="2" s="1"/>
  <c r="H161" i="2"/>
  <c r="G161" i="2" s="1"/>
  <c r="H166" i="2"/>
  <c r="G166" i="2" s="1"/>
  <c r="H177" i="2"/>
  <c r="G177" i="2" s="1"/>
  <c r="H182" i="2"/>
  <c r="G182" i="2" s="1"/>
  <c r="H183" i="2"/>
  <c r="G183" i="2" s="1"/>
  <c r="H192" i="2"/>
  <c r="G192" i="2" s="1"/>
  <c r="H211" i="2"/>
  <c r="G211" i="2" s="1"/>
  <c r="H218" i="2"/>
  <c r="G218" i="2" s="1"/>
  <c r="H220" i="2"/>
  <c r="G220" i="2" s="1"/>
  <c r="H225" i="2"/>
  <c r="G225" i="2" s="1"/>
  <c r="H226" i="2"/>
  <c r="G226" i="2" s="1"/>
  <c r="H227" i="2"/>
  <c r="G227" i="2" s="1"/>
  <c r="H228" i="2"/>
  <c r="G228" i="2" s="1"/>
  <c r="H240" i="2"/>
  <c r="G240" i="2" s="1"/>
  <c r="H257" i="2"/>
  <c r="G257" i="2" s="1"/>
  <c r="H258" i="2"/>
  <c r="G258" i="2" s="1"/>
  <c r="H265" i="2"/>
  <c r="G265" i="2" s="1"/>
  <c r="H269" i="2"/>
  <c r="G269" i="2" s="1"/>
  <c r="H271" i="2"/>
  <c r="G271" i="2" s="1"/>
  <c r="H275" i="2"/>
  <c r="G275" i="2" s="1"/>
  <c r="H281" i="2"/>
  <c r="G281" i="2" s="1"/>
  <c r="H285" i="2"/>
  <c r="G285" i="2" s="1"/>
  <c r="H287" i="2"/>
  <c r="G287" i="2" s="1"/>
  <c r="H288" i="2"/>
  <c r="G288" i="2" s="1"/>
  <c r="H293" i="2"/>
  <c r="G293" i="2" s="1"/>
  <c r="H320" i="2"/>
  <c r="G320" i="2" s="1"/>
  <c r="H110" i="2"/>
  <c r="G110" i="2" s="1"/>
  <c r="H113" i="2"/>
  <c r="G113" i="2" s="1"/>
  <c r="H119" i="2"/>
  <c r="G119" i="2" s="1"/>
  <c r="H129" i="2"/>
  <c r="G129" i="2" s="1"/>
  <c r="H135" i="2"/>
  <c r="G135" i="2" s="1"/>
  <c r="H145" i="2"/>
  <c r="G145" i="2" s="1"/>
  <c r="H148" i="2"/>
  <c r="G148" i="2" s="1"/>
  <c r="H154" i="2"/>
  <c r="G154" i="2" s="1"/>
  <c r="H160" i="2"/>
  <c r="G160" i="2" s="1"/>
  <c r="H181" i="2"/>
  <c r="G181" i="2" s="1"/>
  <c r="H186" i="2"/>
  <c r="G186" i="2" s="1"/>
  <c r="H195" i="2"/>
  <c r="G195" i="2" s="1"/>
  <c r="H207" i="2"/>
  <c r="G207" i="2" s="1"/>
  <c r="H210" i="2"/>
  <c r="G210" i="2" s="1"/>
  <c r="H245" i="2"/>
  <c r="G245" i="2" s="1"/>
  <c r="H249" i="2"/>
  <c r="G249" i="2" s="1"/>
  <c r="H253" i="2"/>
  <c r="G253" i="2" s="1"/>
  <c r="H261" i="2"/>
  <c r="G261" i="2" s="1"/>
  <c r="H277" i="2"/>
  <c r="G277" i="2" s="1"/>
  <c r="H296" i="2"/>
  <c r="G296" i="2" s="1"/>
  <c r="H299" i="2"/>
  <c r="G299" i="2" s="1"/>
  <c r="H305" i="2"/>
  <c r="G305" i="2" s="1"/>
  <c r="H308" i="2"/>
  <c r="G308" i="2" s="1"/>
  <c r="H314" i="2"/>
  <c r="G314" i="2" s="1"/>
  <c r="H317" i="2"/>
  <c r="G317" i="2" s="1"/>
  <c r="H319" i="2"/>
  <c r="G319" i="2" s="1"/>
  <c r="H106" i="2"/>
  <c r="G106" i="2" s="1"/>
  <c r="H109" i="2"/>
  <c r="G109" i="2" s="1"/>
  <c r="H112" i="2"/>
  <c r="G112" i="2" s="1"/>
  <c r="H122" i="2"/>
  <c r="G122" i="2" s="1"/>
  <c r="H128" i="2"/>
  <c r="G128" i="2" s="1"/>
  <c r="H138" i="2"/>
  <c r="G138" i="2" s="1"/>
  <c r="H144" i="2"/>
  <c r="G144" i="2" s="1"/>
  <c r="H147" i="2"/>
  <c r="G147" i="2" s="1"/>
  <c r="H156" i="2"/>
  <c r="G156" i="2" s="1"/>
  <c r="H157" i="2"/>
  <c r="G157" i="2" s="1"/>
  <c r="H164" i="2"/>
  <c r="G164" i="2" s="1"/>
  <c r="H165" i="2"/>
  <c r="G165" i="2" s="1"/>
  <c r="H171" i="2"/>
  <c r="G171" i="2" s="1"/>
  <c r="H175" i="2"/>
  <c r="G175" i="2" s="1"/>
  <c r="H180" i="2"/>
  <c r="G180" i="2" s="1"/>
  <c r="H188" i="2"/>
  <c r="G188" i="2" s="1"/>
  <c r="H201" i="2"/>
  <c r="G201" i="2" s="1"/>
  <c r="H231" i="2"/>
  <c r="G231" i="2" s="1"/>
  <c r="H252" i="2"/>
  <c r="G252" i="2" s="1"/>
  <c r="H256" i="2"/>
  <c r="G256" i="2" s="1"/>
  <c r="H264" i="2"/>
  <c r="G264" i="2" s="1"/>
  <c r="H268" i="2"/>
  <c r="G268" i="2" s="1"/>
  <c r="H274" i="2"/>
  <c r="G274" i="2" s="1"/>
  <c r="H280" i="2"/>
  <c r="G280" i="2" s="1"/>
  <c r="H284" i="2"/>
  <c r="G284" i="2" s="1"/>
  <c r="H290" i="2"/>
  <c r="G290" i="2" s="1"/>
  <c r="H302" i="2"/>
  <c r="G302" i="2" s="1"/>
  <c r="H311" i="2"/>
  <c r="G311" i="2" s="1"/>
  <c r="H322" i="2"/>
  <c r="G322" i="2" s="1"/>
  <c r="H115" i="2"/>
  <c r="G115" i="2" s="1"/>
  <c r="H125" i="2"/>
  <c r="G125" i="2" s="1"/>
  <c r="H131" i="2"/>
  <c r="G131" i="2" s="1"/>
  <c r="H141" i="2"/>
  <c r="G141" i="2" s="1"/>
  <c r="H152" i="2"/>
  <c r="G152" i="2" s="1"/>
  <c r="H153" i="2"/>
  <c r="G153" i="2" s="1"/>
  <c r="H170" i="2"/>
  <c r="G170" i="2" s="1"/>
  <c r="H191" i="2"/>
  <c r="G191" i="2" s="1"/>
  <c r="H200" i="2"/>
  <c r="G200" i="2" s="1"/>
  <c r="H217" i="2"/>
  <c r="G217" i="2" s="1"/>
  <c r="H224" i="2"/>
  <c r="G224" i="2" s="1"/>
  <c r="H230" i="2"/>
  <c r="G230" i="2" s="1"/>
  <c r="H235" i="2"/>
  <c r="G235" i="2" s="1"/>
  <c r="H236" i="2"/>
  <c r="G236" i="2" s="1"/>
  <c r="H244" i="2"/>
  <c r="G244" i="2" s="1"/>
  <c r="H267" i="2"/>
  <c r="G267" i="2" s="1"/>
  <c r="H283" i="2"/>
  <c r="G283" i="2" s="1"/>
  <c r="H292" i="2"/>
  <c r="G292" i="2" s="1"/>
  <c r="H295" i="2"/>
  <c r="G295" i="2" s="1"/>
  <c r="H307" i="2"/>
  <c r="G307" i="2" s="1"/>
  <c r="H316" i="2"/>
  <c r="G316" i="2" s="1"/>
  <c r="H108" i="2"/>
  <c r="G108" i="2" s="1"/>
  <c r="H118" i="2"/>
  <c r="G118" i="2" s="1"/>
  <c r="H124" i="2"/>
  <c r="G124" i="2" s="1"/>
  <c r="H134" i="2"/>
  <c r="G134" i="2" s="1"/>
  <c r="H140" i="2"/>
  <c r="G140" i="2" s="1"/>
  <c r="H151" i="2"/>
  <c r="G151" i="2" s="1"/>
  <c r="H159" i="2"/>
  <c r="G159" i="2" s="1"/>
  <c r="H168" i="2"/>
  <c r="G168" i="2" s="1"/>
  <c r="H169" i="2"/>
  <c r="G169" i="2" s="1"/>
  <c r="H179" i="2"/>
  <c r="G179" i="2" s="1"/>
  <c r="H185" i="2"/>
  <c r="G185" i="2" s="1"/>
  <c r="H187" i="2"/>
  <c r="G187" i="2" s="1"/>
  <c r="H194" i="2"/>
  <c r="G194" i="2" s="1"/>
  <c r="H204" i="2"/>
  <c r="G204" i="2" s="1"/>
  <c r="H205" i="2"/>
  <c r="G205" i="2" s="1"/>
  <c r="H206" i="2"/>
  <c r="G206" i="2" s="1"/>
  <c r="H209" i="2"/>
  <c r="G209" i="2" s="1"/>
  <c r="H223" i="2"/>
  <c r="G223" i="2" s="1"/>
  <c r="H239" i="2"/>
  <c r="G239" i="2" s="1"/>
  <c r="H248" i="2"/>
  <c r="G248" i="2" s="1"/>
  <c r="H251" i="2"/>
  <c r="G251" i="2" s="1"/>
  <c r="H260" i="2"/>
  <c r="G260" i="2" s="1"/>
  <c r="H263" i="2"/>
  <c r="G263" i="2" s="1"/>
  <c r="H266" i="2"/>
  <c r="G266" i="2" s="1"/>
  <c r="H270" i="2"/>
  <c r="G270" i="2" s="1"/>
  <c r="H276" i="2"/>
  <c r="G276" i="2" s="1"/>
  <c r="H279" i="2"/>
  <c r="G279" i="2" s="1"/>
  <c r="H282" i="2"/>
  <c r="G282" i="2" s="1"/>
  <c r="H286" i="2"/>
  <c r="G286" i="2" s="1"/>
  <c r="H294" i="2"/>
  <c r="G294" i="2" s="1"/>
  <c r="H298" i="2"/>
  <c r="G298" i="2" s="1"/>
  <c r="H310" i="2"/>
  <c r="G310" i="2" s="1"/>
  <c r="H313" i="2"/>
  <c r="G313" i="2" s="1"/>
  <c r="H111" i="2"/>
  <c r="G111" i="2" s="1"/>
  <c r="H137" i="2"/>
  <c r="G137" i="2" s="1"/>
  <c r="H242" i="2"/>
  <c r="G242" i="2" s="1"/>
  <c r="H336" i="2"/>
  <c r="G336" i="2" s="1"/>
  <c r="H339" i="2"/>
  <c r="G339" i="2" s="1"/>
  <c r="H351" i="2"/>
  <c r="G351" i="2" s="1"/>
  <c r="H370" i="2"/>
  <c r="L370" i="2" s="1"/>
  <c r="H371" i="2"/>
  <c r="L371" i="2" s="1"/>
  <c r="H379" i="2"/>
  <c r="L379" i="2" s="1"/>
  <c r="H384" i="2"/>
  <c r="L384" i="2" s="1"/>
  <c r="H385" i="2"/>
  <c r="L385" i="2" s="1"/>
  <c r="H391" i="2"/>
  <c r="L391" i="2" s="1"/>
  <c r="H400" i="2"/>
  <c r="L400" i="2" s="1"/>
  <c r="H401" i="2"/>
  <c r="L401" i="2" s="1"/>
  <c r="H408" i="2"/>
  <c r="L408" i="2" s="1"/>
  <c r="H409" i="2"/>
  <c r="L409" i="2" s="1"/>
  <c r="H413" i="2"/>
  <c r="L413" i="2" s="1"/>
  <c r="H415" i="2"/>
  <c r="L415" i="2" s="1"/>
  <c r="H423" i="2"/>
  <c r="L423" i="2" s="1"/>
  <c r="H428" i="2"/>
  <c r="L428" i="2" s="1"/>
  <c r="H438" i="2"/>
  <c r="L438" i="2" s="1"/>
  <c r="H440" i="2"/>
  <c r="L440" i="2" s="1"/>
  <c r="H451" i="2"/>
  <c r="L451" i="2" s="1"/>
  <c r="H461" i="2"/>
  <c r="L461" i="2" s="1"/>
  <c r="H465" i="2"/>
  <c r="L465" i="2" s="1"/>
  <c r="H476" i="2"/>
  <c r="L476" i="2" s="1"/>
  <c r="H486" i="2"/>
  <c r="L486" i="2" s="1"/>
  <c r="H492" i="2"/>
  <c r="L492" i="2" s="1"/>
  <c r="H327" i="2"/>
  <c r="G327" i="2" s="1"/>
  <c r="H330" i="2"/>
  <c r="G330" i="2" s="1"/>
  <c r="H349" i="2"/>
  <c r="G349" i="2" s="1"/>
  <c r="H361" i="2"/>
  <c r="L361" i="2" s="1"/>
  <c r="H369" i="2"/>
  <c r="L369" i="2" s="1"/>
  <c r="H383" i="2"/>
  <c r="L383" i="2" s="1"/>
  <c r="H395" i="2"/>
  <c r="L395" i="2" s="1"/>
  <c r="H412" i="2"/>
  <c r="L412" i="2" s="1"/>
  <c r="H414" i="2"/>
  <c r="L414" i="2" s="1"/>
  <c r="H417" i="2"/>
  <c r="L417" i="2" s="1"/>
  <c r="H425" i="2"/>
  <c r="L425" i="2" s="1"/>
  <c r="H432" i="2"/>
  <c r="L432" i="2" s="1"/>
  <c r="H443" i="2"/>
  <c r="L443" i="2" s="1"/>
  <c r="H447" i="2"/>
  <c r="L447" i="2" s="1"/>
  <c r="H450" i="2"/>
  <c r="L450" i="2" s="1"/>
  <c r="H458" i="2"/>
  <c r="L458" i="2" s="1"/>
  <c r="H473" i="2"/>
  <c r="L473" i="2" s="1"/>
  <c r="H480" i="2"/>
  <c r="L480" i="2" s="1"/>
  <c r="H481" i="2"/>
  <c r="L481" i="2" s="1"/>
  <c r="H482" i="2"/>
  <c r="L482" i="2" s="1"/>
  <c r="H497" i="2"/>
  <c r="L497" i="2" s="1"/>
  <c r="H498" i="2"/>
  <c r="L498" i="2" s="1"/>
  <c r="H504" i="2"/>
  <c r="L504" i="2" s="1"/>
  <c r="H216" i="2"/>
  <c r="G216" i="2" s="1"/>
  <c r="H273" i="2"/>
  <c r="G273" i="2" s="1"/>
  <c r="H318" i="2"/>
  <c r="G318" i="2" s="1"/>
  <c r="H324" i="2"/>
  <c r="G324" i="2" s="1"/>
  <c r="H326" i="2"/>
  <c r="G326" i="2" s="1"/>
  <c r="H347" i="2"/>
  <c r="G347" i="2" s="1"/>
  <c r="H348" i="2"/>
  <c r="G348" i="2" s="1"/>
  <c r="H358" i="2"/>
  <c r="L358" i="2" s="1"/>
  <c r="H359" i="2"/>
  <c r="L359" i="2" s="1"/>
  <c r="H360" i="2"/>
  <c r="L360" i="2" s="1"/>
  <c r="H390" i="2"/>
  <c r="L390" i="2" s="1"/>
  <c r="H399" i="2"/>
  <c r="L399" i="2" s="1"/>
  <c r="H436" i="2"/>
  <c r="L436" i="2" s="1"/>
  <c r="H437" i="2"/>
  <c r="L437" i="2" s="1"/>
  <c r="H446" i="2"/>
  <c r="L446" i="2" s="1"/>
  <c r="H455" i="2"/>
  <c r="L455" i="2" s="1"/>
  <c r="H460" i="2"/>
  <c r="L460" i="2" s="1"/>
  <c r="H470" i="2"/>
  <c r="L470" i="2" s="1"/>
  <c r="H472" i="2"/>
  <c r="L472" i="2" s="1"/>
  <c r="H127" i="2"/>
  <c r="G127" i="2" s="1"/>
  <c r="H163" i="2"/>
  <c r="G163" i="2" s="1"/>
  <c r="H203" i="2"/>
  <c r="G203" i="2" s="1"/>
  <c r="H234" i="2"/>
  <c r="G234" i="2" s="1"/>
  <c r="H321" i="2"/>
  <c r="G321" i="2" s="1"/>
  <c r="H334" i="2"/>
  <c r="G334" i="2" s="1"/>
  <c r="H341" i="2"/>
  <c r="G341" i="2" s="1"/>
  <c r="H342" i="2"/>
  <c r="G342" i="2" s="1"/>
  <c r="H346" i="2"/>
  <c r="G346" i="2" s="1"/>
  <c r="H357" i="2"/>
  <c r="L357" i="2" s="1"/>
  <c r="H366" i="2"/>
  <c r="L366" i="2" s="1"/>
  <c r="H368" i="2"/>
  <c r="L368" i="2" s="1"/>
  <c r="H378" i="2"/>
  <c r="L378" i="2" s="1"/>
  <c r="H381" i="2"/>
  <c r="L381" i="2" s="1"/>
  <c r="H382" i="2"/>
  <c r="L382" i="2" s="1"/>
  <c r="H389" i="2"/>
  <c r="L389" i="2" s="1"/>
  <c r="H394" i="2"/>
  <c r="L394" i="2" s="1"/>
  <c r="H407" i="2"/>
  <c r="L407" i="2" s="1"/>
  <c r="H422" i="2"/>
  <c r="L422" i="2" s="1"/>
  <c r="H424" i="2"/>
  <c r="L424" i="2" s="1"/>
  <c r="H435" i="2"/>
  <c r="L435" i="2" s="1"/>
  <c r="H445" i="2"/>
  <c r="L445" i="2" s="1"/>
  <c r="H449" i="2"/>
  <c r="L449" i="2" s="1"/>
  <c r="H457" i="2"/>
  <c r="L457" i="2" s="1"/>
  <c r="H464" i="2"/>
  <c r="L464" i="2" s="1"/>
  <c r="H484" i="2"/>
  <c r="L484" i="2" s="1"/>
  <c r="H485" i="2"/>
  <c r="L485" i="2" s="1"/>
  <c r="H491" i="2"/>
  <c r="L491" i="2" s="1"/>
  <c r="H495" i="2"/>
  <c r="L495" i="2" s="1"/>
  <c r="H184" i="2"/>
  <c r="G184" i="2" s="1"/>
  <c r="H215" i="2"/>
  <c r="G215" i="2" s="1"/>
  <c r="H289" i="2"/>
  <c r="G289" i="2" s="1"/>
  <c r="H306" i="2"/>
  <c r="G306" i="2" s="1"/>
  <c r="H323" i="2"/>
  <c r="G323" i="2" s="1"/>
  <c r="H354" i="2"/>
  <c r="G354" i="2" s="1"/>
  <c r="H355" i="2"/>
  <c r="G355" i="2" s="1"/>
  <c r="H356" i="2"/>
  <c r="L356" i="2" s="1"/>
  <c r="H367" i="2"/>
  <c r="L367" i="2" s="1"/>
  <c r="H393" i="2"/>
  <c r="L393" i="2" s="1"/>
  <c r="H397" i="2"/>
  <c r="L397" i="2" s="1"/>
  <c r="H398" i="2"/>
  <c r="L398" i="2" s="1"/>
  <c r="H404" i="2"/>
  <c r="L404" i="2" s="1"/>
  <c r="H405" i="2"/>
  <c r="L405" i="2" s="1"/>
  <c r="H406" i="2"/>
  <c r="L406" i="2" s="1"/>
  <c r="H411" i="2"/>
  <c r="L411" i="2" s="1"/>
  <c r="H416" i="2"/>
  <c r="L416" i="2" s="1"/>
  <c r="H427" i="2"/>
  <c r="L427" i="2" s="1"/>
  <c r="H431" i="2"/>
  <c r="L431" i="2" s="1"/>
  <c r="H434" i="2"/>
  <c r="L434" i="2" s="1"/>
  <c r="H442" i="2"/>
  <c r="L442" i="2" s="1"/>
  <c r="H468" i="2"/>
  <c r="L468" i="2" s="1"/>
  <c r="H469" i="2"/>
  <c r="L469" i="2" s="1"/>
  <c r="H475" i="2"/>
  <c r="L475" i="2" s="1"/>
  <c r="H479" i="2"/>
  <c r="L479" i="2" s="1"/>
  <c r="H488" i="2"/>
  <c r="L488" i="2" s="1"/>
  <c r="H121" i="2"/>
  <c r="G121" i="2" s="1"/>
  <c r="H219" i="2"/>
  <c r="G219" i="2" s="1"/>
  <c r="H259" i="2"/>
  <c r="G259" i="2" s="1"/>
  <c r="H329" i="2"/>
  <c r="G329" i="2" s="1"/>
  <c r="H333" i="2"/>
  <c r="G333" i="2" s="1"/>
  <c r="H338" i="2"/>
  <c r="G338" i="2" s="1"/>
  <c r="H345" i="2"/>
  <c r="G345" i="2" s="1"/>
  <c r="H353" i="2"/>
  <c r="G353" i="2" s="1"/>
  <c r="H365" i="2"/>
  <c r="L365" i="2" s="1"/>
  <c r="H377" i="2"/>
  <c r="L377" i="2" s="1"/>
  <c r="H380" i="2"/>
  <c r="L380" i="2" s="1"/>
  <c r="H388" i="2"/>
  <c r="L388" i="2" s="1"/>
  <c r="H392" i="2"/>
  <c r="L392" i="2" s="1"/>
  <c r="H420" i="2"/>
  <c r="L420" i="2" s="1"/>
  <c r="H421" i="2"/>
  <c r="L421" i="2" s="1"/>
  <c r="H430" i="2"/>
  <c r="L430" i="2" s="1"/>
  <c r="H439" i="2"/>
  <c r="L439" i="2" s="1"/>
  <c r="H444" i="2"/>
  <c r="L444" i="2" s="1"/>
  <c r="H454" i="2"/>
  <c r="L454" i="2" s="1"/>
  <c r="H456" i="2"/>
  <c r="L456" i="2" s="1"/>
  <c r="H467" i="2"/>
  <c r="L467" i="2" s="1"/>
  <c r="H478" i="2"/>
  <c r="L478" i="2" s="1"/>
  <c r="H489" i="2"/>
  <c r="L489" i="2" s="1"/>
  <c r="H490" i="2"/>
  <c r="L490" i="2" s="1"/>
  <c r="H494" i="2"/>
  <c r="L494" i="2" s="1"/>
  <c r="H503" i="2"/>
  <c r="L503" i="2" s="1"/>
  <c r="H143" i="2"/>
  <c r="G143" i="2" s="1"/>
  <c r="H174" i="2"/>
  <c r="G174" i="2" s="1"/>
  <c r="H222" i="2"/>
  <c r="G222" i="2" s="1"/>
  <c r="H255" i="2"/>
  <c r="G255" i="2" s="1"/>
  <c r="H304" i="2"/>
  <c r="G304" i="2" s="1"/>
  <c r="H325" i="2"/>
  <c r="G325" i="2" s="1"/>
  <c r="H331" i="2"/>
  <c r="G331" i="2" s="1"/>
  <c r="H343" i="2"/>
  <c r="G343" i="2" s="1"/>
  <c r="H363" i="2"/>
  <c r="L363" i="2" s="1"/>
  <c r="H364" i="2"/>
  <c r="L364" i="2" s="1"/>
  <c r="H374" i="2"/>
  <c r="L374" i="2" s="1"/>
  <c r="H375" i="2"/>
  <c r="L375" i="2" s="1"/>
  <c r="H376" i="2"/>
  <c r="L376" i="2" s="1"/>
  <c r="H387" i="2"/>
  <c r="L387" i="2" s="1"/>
  <c r="H396" i="2"/>
  <c r="L396" i="2" s="1"/>
  <c r="H403" i="2"/>
  <c r="L403" i="2" s="1"/>
  <c r="H419" i="2"/>
  <c r="L419" i="2" s="1"/>
  <c r="H429" i="2"/>
  <c r="L429" i="2" s="1"/>
  <c r="H433" i="2"/>
  <c r="L433" i="2" s="1"/>
  <c r="H441" i="2"/>
  <c r="L441" i="2" s="1"/>
  <c r="H448" i="2"/>
  <c r="L448" i="2" s="1"/>
  <c r="H459" i="2"/>
  <c r="L459" i="2" s="1"/>
  <c r="H463" i="2"/>
  <c r="L463" i="2" s="1"/>
  <c r="H466" i="2"/>
  <c r="L466" i="2" s="1"/>
  <c r="H477" i="2"/>
  <c r="L477" i="2" s="1"/>
  <c r="H340" i="2"/>
  <c r="G340" i="2" s="1"/>
  <c r="H350" i="2"/>
  <c r="G350" i="2" s="1"/>
  <c r="H352" i="2"/>
  <c r="G352" i="2" s="1"/>
  <c r="H402" i="2"/>
  <c r="L402" i="2" s="1"/>
  <c r="H483" i="2"/>
  <c r="L483" i="2" s="1"/>
  <c r="H487" i="2"/>
  <c r="L487" i="2" s="1"/>
  <c r="H500" i="2"/>
  <c r="L500" i="2" s="1"/>
  <c r="H507" i="2"/>
  <c r="L507" i="2" s="1"/>
  <c r="H510" i="2"/>
  <c r="L510" i="2" s="1"/>
  <c r="H521" i="2"/>
  <c r="L521" i="2" s="1"/>
  <c r="H524" i="2"/>
  <c r="L524" i="2" s="1"/>
  <c r="H525" i="2"/>
  <c r="L525" i="2" s="1"/>
  <c r="H530" i="2"/>
  <c r="L530" i="2" s="1"/>
  <c r="H537" i="2"/>
  <c r="L537" i="2" s="1"/>
  <c r="H542" i="2"/>
  <c r="L542" i="2" s="1"/>
  <c r="H560" i="2"/>
  <c r="L560" i="2" s="1"/>
  <c r="H563" i="2"/>
  <c r="L563" i="2" s="1"/>
  <c r="H570" i="2"/>
  <c r="L570" i="2" s="1"/>
  <c r="H594" i="2"/>
  <c r="L594" i="2" s="1"/>
  <c r="H612" i="2"/>
  <c r="L612" i="2" s="1"/>
  <c r="H615" i="2"/>
  <c r="L615" i="2" s="1"/>
  <c r="H622" i="2"/>
  <c r="L622" i="2" s="1"/>
  <c r="H628" i="2"/>
  <c r="L628" i="2" s="1"/>
  <c r="H637" i="2"/>
  <c r="L637" i="2" s="1"/>
  <c r="H638" i="2"/>
  <c r="L638" i="2" s="1"/>
  <c r="H661" i="2"/>
  <c r="L661" i="2" s="1"/>
  <c r="H669" i="2"/>
  <c r="L669" i="2" s="1"/>
  <c r="H670" i="2"/>
  <c r="L670" i="2" s="1"/>
  <c r="H675" i="2"/>
  <c r="L675" i="2" s="1"/>
  <c r="H678" i="2"/>
  <c r="L678" i="2" s="1"/>
  <c r="H493" i="2"/>
  <c r="L493" i="2" s="1"/>
  <c r="H541" i="2"/>
  <c r="L541" i="2" s="1"/>
  <c r="H550" i="2"/>
  <c r="L550" i="2" s="1"/>
  <c r="H551" i="2"/>
  <c r="L551" i="2" s="1"/>
  <c r="H554" i="2"/>
  <c r="L554" i="2" s="1"/>
  <c r="H565" i="2"/>
  <c r="L565" i="2" s="1"/>
  <c r="H575" i="2"/>
  <c r="L575" i="2" s="1"/>
  <c r="H578" i="2"/>
  <c r="L578" i="2" s="1"/>
  <c r="H581" i="2"/>
  <c r="L581" i="2" s="1"/>
  <c r="H585" i="2"/>
  <c r="L585" i="2" s="1"/>
  <c r="H591" i="2"/>
  <c r="L591" i="2" s="1"/>
  <c r="H597" i="2"/>
  <c r="L597" i="2" s="1"/>
  <c r="H611" i="2"/>
  <c r="L611" i="2" s="1"/>
  <c r="H616" i="2"/>
  <c r="L616" i="2" s="1"/>
  <c r="H617" i="2"/>
  <c r="L617" i="2" s="1"/>
  <c r="H621" i="2"/>
  <c r="L621" i="2" s="1"/>
  <c r="H627" i="2"/>
  <c r="L627" i="2" s="1"/>
  <c r="H654" i="2"/>
  <c r="L654" i="2" s="1"/>
  <c r="H665" i="2"/>
  <c r="L665" i="2" s="1"/>
  <c r="H214" i="2"/>
  <c r="G214" i="2" s="1"/>
  <c r="H453" i="2"/>
  <c r="L453" i="2" s="1"/>
  <c r="H502" i="2"/>
  <c r="L502" i="2" s="1"/>
  <c r="H515" i="2"/>
  <c r="L515" i="2" s="1"/>
  <c r="H519" i="2"/>
  <c r="L519" i="2" s="1"/>
  <c r="H529" i="2"/>
  <c r="L529" i="2" s="1"/>
  <c r="H540" i="2"/>
  <c r="L540" i="2" s="1"/>
  <c r="H547" i="2"/>
  <c r="L547" i="2" s="1"/>
  <c r="H562" i="2"/>
  <c r="L562" i="2" s="1"/>
  <c r="H577" i="2"/>
  <c r="L577" i="2" s="1"/>
  <c r="H592" i="2"/>
  <c r="L592" i="2" s="1"/>
  <c r="H593" i="2"/>
  <c r="L593" i="2" s="1"/>
  <c r="H606" i="2"/>
  <c r="L606" i="2" s="1"/>
  <c r="H630" i="2"/>
  <c r="L630" i="2" s="1"/>
  <c r="H635" i="2"/>
  <c r="L635" i="2" s="1"/>
  <c r="H636" i="2"/>
  <c r="L636" i="2" s="1"/>
  <c r="H643" i="2"/>
  <c r="L643" i="2" s="1"/>
  <c r="H644" i="2"/>
  <c r="L644" i="2" s="1"/>
  <c r="H653" i="2"/>
  <c r="L653" i="2" s="1"/>
  <c r="H659" i="2"/>
  <c r="L659" i="2" s="1"/>
  <c r="H660" i="2"/>
  <c r="L660" i="2" s="1"/>
  <c r="H663" i="2"/>
  <c r="L663" i="2" s="1"/>
  <c r="H664" i="2"/>
  <c r="L664" i="2" s="1"/>
  <c r="H668" i="2"/>
  <c r="L668" i="2" s="1"/>
  <c r="H418" i="2"/>
  <c r="L418" i="2" s="1"/>
  <c r="H505" i="2"/>
  <c r="L505" i="2" s="1"/>
  <c r="H506" i="2"/>
  <c r="L506" i="2" s="1"/>
  <c r="H509" i="2"/>
  <c r="L509" i="2" s="1"/>
  <c r="H514" i="2"/>
  <c r="L514" i="2" s="1"/>
  <c r="H527" i="2"/>
  <c r="L527" i="2" s="1"/>
  <c r="H532" i="2"/>
  <c r="L532" i="2" s="1"/>
  <c r="H536" i="2"/>
  <c r="L536" i="2" s="1"/>
  <c r="H539" i="2"/>
  <c r="L539" i="2" s="1"/>
  <c r="H544" i="2"/>
  <c r="L544" i="2" s="1"/>
  <c r="H549" i="2"/>
  <c r="L549" i="2" s="1"/>
  <c r="H559" i="2"/>
  <c r="L559" i="2" s="1"/>
  <c r="H561" i="2"/>
  <c r="L561" i="2" s="1"/>
  <c r="H569" i="2"/>
  <c r="L569" i="2" s="1"/>
  <c r="H574" i="2"/>
  <c r="L574" i="2" s="1"/>
  <c r="H589" i="2"/>
  <c r="L589" i="2" s="1"/>
  <c r="H590" i="2"/>
  <c r="L590" i="2" s="1"/>
  <c r="H602" i="2"/>
  <c r="L602" i="2" s="1"/>
  <c r="H647" i="2"/>
  <c r="L647" i="2" s="1"/>
  <c r="H650" i="2"/>
  <c r="L650" i="2" s="1"/>
  <c r="H667" i="2"/>
  <c r="L667" i="2" s="1"/>
  <c r="H674" i="2"/>
  <c r="L674" i="2" s="1"/>
  <c r="H677" i="2"/>
  <c r="L677" i="2" s="1"/>
  <c r="H682" i="2"/>
  <c r="L682" i="2" s="1"/>
  <c r="H233" i="2"/>
  <c r="G233" i="2" s="1"/>
  <c r="H332" i="2"/>
  <c r="G332" i="2" s="1"/>
  <c r="H373" i="2"/>
  <c r="L373" i="2" s="1"/>
  <c r="H496" i="2"/>
  <c r="L496" i="2" s="1"/>
  <c r="H508" i="2"/>
  <c r="L508" i="2" s="1"/>
  <c r="H512" i="2"/>
  <c r="L512" i="2" s="1"/>
  <c r="H518" i="2"/>
  <c r="L518" i="2" s="1"/>
  <c r="H526" i="2"/>
  <c r="L526" i="2" s="1"/>
  <c r="H546" i="2"/>
  <c r="L546" i="2" s="1"/>
  <c r="H553" i="2"/>
  <c r="L553" i="2" s="1"/>
  <c r="H573" i="2"/>
  <c r="L573" i="2" s="1"/>
  <c r="H584" i="2"/>
  <c r="L584" i="2" s="1"/>
  <c r="H588" i="2"/>
  <c r="L588" i="2" s="1"/>
  <c r="H595" i="2"/>
  <c r="L595" i="2" s="1"/>
  <c r="H596" i="2"/>
  <c r="L596" i="2" s="1"/>
  <c r="H599" i="2"/>
  <c r="L599" i="2" s="1"/>
  <c r="H605" i="2"/>
  <c r="L605" i="2" s="1"/>
  <c r="H614" i="2"/>
  <c r="L614" i="2" s="1"/>
  <c r="H619" i="2"/>
  <c r="L619" i="2" s="1"/>
  <c r="H620" i="2"/>
  <c r="L620" i="2" s="1"/>
  <c r="H626" i="2"/>
  <c r="L626" i="2" s="1"/>
  <c r="H629" i="2"/>
  <c r="L629" i="2" s="1"/>
  <c r="H648" i="2"/>
  <c r="L648" i="2" s="1"/>
  <c r="H649" i="2"/>
  <c r="L649" i="2" s="1"/>
  <c r="H344" i="2"/>
  <c r="G344" i="2" s="1"/>
  <c r="H426" i="2"/>
  <c r="L426" i="2" s="1"/>
  <c r="H471" i="2"/>
  <c r="L471" i="2" s="1"/>
  <c r="H499" i="2"/>
  <c r="L499" i="2" s="1"/>
  <c r="H513" i="2"/>
  <c r="L513" i="2" s="1"/>
  <c r="H516" i="2"/>
  <c r="L516" i="2" s="1"/>
  <c r="H523" i="2"/>
  <c r="L523" i="2" s="1"/>
  <c r="H534" i="2"/>
  <c r="L534" i="2" s="1"/>
  <c r="H535" i="2"/>
  <c r="L535" i="2" s="1"/>
  <c r="H538" i="2"/>
  <c r="L538" i="2" s="1"/>
  <c r="H557" i="2"/>
  <c r="L557" i="2" s="1"/>
  <c r="H558" i="2"/>
  <c r="L558" i="2" s="1"/>
  <c r="H564" i="2"/>
  <c r="L564" i="2" s="1"/>
  <c r="H572" i="2"/>
  <c r="L572" i="2" s="1"/>
  <c r="H580" i="2"/>
  <c r="L580" i="2" s="1"/>
  <c r="H587" i="2"/>
  <c r="L587" i="2" s="1"/>
  <c r="H600" i="2"/>
  <c r="L600" i="2" s="1"/>
  <c r="H601" i="2"/>
  <c r="L601" i="2" s="1"/>
  <c r="H610" i="2"/>
  <c r="L610" i="2" s="1"/>
  <c r="H613" i="2"/>
  <c r="L613" i="2" s="1"/>
  <c r="H623" i="2"/>
  <c r="L623" i="2" s="1"/>
  <c r="H634" i="2"/>
  <c r="L634" i="2" s="1"/>
  <c r="H639" i="2"/>
  <c r="L639" i="2" s="1"/>
  <c r="H642" i="2"/>
  <c r="L642" i="2" s="1"/>
  <c r="H646" i="2"/>
  <c r="L646" i="2" s="1"/>
  <c r="H658" i="2"/>
  <c r="L658" i="2" s="1"/>
  <c r="H671" i="2"/>
  <c r="L671" i="2" s="1"/>
  <c r="H362" i="2"/>
  <c r="L362" i="2" s="1"/>
  <c r="H410" i="2"/>
  <c r="L410" i="2" s="1"/>
  <c r="H452" i="2"/>
  <c r="L452" i="2" s="1"/>
  <c r="H462" i="2"/>
  <c r="L462" i="2" s="1"/>
  <c r="H501" i="2"/>
  <c r="L501" i="2" s="1"/>
  <c r="H517" i="2"/>
  <c r="L517" i="2" s="1"/>
  <c r="H531" i="2"/>
  <c r="L531" i="2" s="1"/>
  <c r="H543" i="2"/>
  <c r="L543" i="2" s="1"/>
  <c r="H545" i="2"/>
  <c r="L545" i="2" s="1"/>
  <c r="H556" i="2"/>
  <c r="L556" i="2" s="1"/>
  <c r="H568" i="2"/>
  <c r="L568" i="2" s="1"/>
  <c r="H571" i="2"/>
  <c r="L571" i="2" s="1"/>
  <c r="H576" i="2"/>
  <c r="L576" i="2" s="1"/>
  <c r="H583" i="2"/>
  <c r="L583" i="2" s="1"/>
  <c r="H624" i="2"/>
  <c r="L624" i="2" s="1"/>
  <c r="H625" i="2"/>
  <c r="L625" i="2" s="1"/>
  <c r="H640" i="2"/>
  <c r="L640" i="2" s="1"/>
  <c r="H641" i="2"/>
  <c r="L641" i="2" s="1"/>
  <c r="H652" i="2"/>
  <c r="L652" i="2" s="1"/>
  <c r="H328" i="2"/>
  <c r="G328" i="2" s="1"/>
  <c r="H372" i="2"/>
  <c r="L372" i="2" s="1"/>
  <c r="H520" i="2"/>
  <c r="L520" i="2" s="1"/>
  <c r="H522" i="2"/>
  <c r="L522" i="2" s="1"/>
  <c r="H579" i="2"/>
  <c r="L579" i="2" s="1"/>
  <c r="H586" i="2"/>
  <c r="L586" i="2" s="1"/>
  <c r="H604" i="2"/>
  <c r="L604" i="2" s="1"/>
  <c r="H655" i="2"/>
  <c r="L655" i="2" s="1"/>
  <c r="H657" i="2"/>
  <c r="L657" i="2" s="1"/>
  <c r="H679" i="2"/>
  <c r="L679" i="2" s="1"/>
  <c r="H684" i="2"/>
  <c r="L684" i="2" s="1"/>
  <c r="H694" i="2"/>
  <c r="L694" i="2" s="1"/>
  <c r="H698" i="2"/>
  <c r="L698" i="2" s="1"/>
  <c r="H702" i="2"/>
  <c r="L702" i="2" s="1"/>
  <c r="H726" i="2"/>
  <c r="L726" i="2" s="1"/>
  <c r="H740" i="2"/>
  <c r="L740" i="2" s="1"/>
  <c r="H747" i="2"/>
  <c r="L747" i="2" s="1"/>
  <c r="H786" i="2"/>
  <c r="L786" i="2" s="1"/>
  <c r="H790" i="2"/>
  <c r="L790" i="2" s="1"/>
  <c r="H824" i="2"/>
  <c r="L824" i="2" s="1"/>
  <c r="H838" i="2"/>
  <c r="L838" i="2" s="1"/>
  <c r="H845" i="2"/>
  <c r="L845" i="2" s="1"/>
  <c r="H528" i="2"/>
  <c r="L528" i="2" s="1"/>
  <c r="H548" i="2"/>
  <c r="L548" i="2" s="1"/>
  <c r="H582" i="2"/>
  <c r="L582" i="2" s="1"/>
  <c r="H607" i="2"/>
  <c r="L607" i="2" s="1"/>
  <c r="H645" i="2"/>
  <c r="L645" i="2" s="1"/>
  <c r="H651" i="2"/>
  <c r="L651" i="2" s="1"/>
  <c r="H673" i="2"/>
  <c r="L673" i="2" s="1"/>
  <c r="H693" i="2"/>
  <c r="L693" i="2" s="1"/>
  <c r="H701" i="2"/>
  <c r="L701" i="2" s="1"/>
  <c r="H711" i="2"/>
  <c r="L711" i="2" s="1"/>
  <c r="H718" i="2"/>
  <c r="L718" i="2" s="1"/>
  <c r="H725" i="2"/>
  <c r="L725" i="2" s="1"/>
  <c r="H731" i="2"/>
  <c r="L731" i="2" s="1"/>
  <c r="H738" i="2"/>
  <c r="L738" i="2" s="1"/>
  <c r="H739" i="2"/>
  <c r="L739" i="2" s="1"/>
  <c r="H746" i="2"/>
  <c r="L746" i="2" s="1"/>
  <c r="H751" i="2"/>
  <c r="L751" i="2" s="1"/>
  <c r="H754" i="2"/>
  <c r="L754" i="2" s="1"/>
  <c r="H764" i="2"/>
  <c r="L764" i="2" s="1"/>
  <c r="H767" i="2"/>
  <c r="L767" i="2" s="1"/>
  <c r="H770" i="2"/>
  <c r="L770" i="2" s="1"/>
  <c r="H780" i="2"/>
  <c r="L780" i="2" s="1"/>
  <c r="H783" i="2"/>
  <c r="L783" i="2" s="1"/>
  <c r="H794" i="2"/>
  <c r="L794" i="2" s="1"/>
  <c r="H798" i="2"/>
  <c r="L798" i="2" s="1"/>
  <c r="H802" i="2"/>
  <c r="L802" i="2" s="1"/>
  <c r="H809" i="2"/>
  <c r="L809" i="2" s="1"/>
  <c r="H815" i="2"/>
  <c r="L815" i="2" s="1"/>
  <c r="H819" i="2"/>
  <c r="L819" i="2" s="1"/>
  <c r="H828" i="2"/>
  <c r="L828" i="2" s="1"/>
  <c r="H832" i="2"/>
  <c r="L832" i="2" s="1"/>
  <c r="H843" i="2"/>
  <c r="L843" i="2" s="1"/>
  <c r="H844" i="2"/>
  <c r="L844" i="2" s="1"/>
  <c r="H850" i="2"/>
  <c r="L850" i="2" s="1"/>
  <c r="H857" i="2"/>
  <c r="L857" i="2" s="1"/>
  <c r="H511" i="2"/>
  <c r="L511" i="2" s="1"/>
  <c r="H552" i="2"/>
  <c r="L552" i="2" s="1"/>
  <c r="H567" i="2"/>
  <c r="L567" i="2" s="1"/>
  <c r="H609" i="2"/>
  <c r="L609" i="2" s="1"/>
  <c r="H681" i="2"/>
  <c r="L681" i="2" s="1"/>
  <c r="H683" i="2"/>
  <c r="L683" i="2" s="1"/>
  <c r="H688" i="2"/>
  <c r="L688" i="2" s="1"/>
  <c r="H697" i="2"/>
  <c r="L697" i="2" s="1"/>
  <c r="H700" i="2"/>
  <c r="L700" i="2" s="1"/>
  <c r="H716" i="2"/>
  <c r="L716" i="2" s="1"/>
  <c r="H717" i="2"/>
  <c r="L717" i="2" s="1"/>
  <c r="H723" i="2"/>
  <c r="L723" i="2" s="1"/>
  <c r="H724" i="2"/>
  <c r="L724" i="2" s="1"/>
  <c r="H729" i="2"/>
  <c r="L729" i="2" s="1"/>
  <c r="H732" i="2"/>
  <c r="L732" i="2" s="1"/>
  <c r="H733" i="2"/>
  <c r="L733" i="2" s="1"/>
  <c r="H757" i="2"/>
  <c r="L757" i="2" s="1"/>
  <c r="H761" i="2"/>
  <c r="L761" i="2" s="1"/>
  <c r="H773" i="2"/>
  <c r="L773" i="2" s="1"/>
  <c r="H777" i="2"/>
  <c r="L777" i="2" s="1"/>
  <c r="H806" i="2"/>
  <c r="L806" i="2" s="1"/>
  <c r="H808" i="2"/>
  <c r="L808" i="2" s="1"/>
  <c r="H818" i="2"/>
  <c r="L818" i="2" s="1"/>
  <c r="H831" i="2"/>
  <c r="L831" i="2" s="1"/>
  <c r="H837" i="2"/>
  <c r="L837" i="2" s="1"/>
  <c r="H855" i="2"/>
  <c r="L855" i="2" s="1"/>
  <c r="H856" i="2"/>
  <c r="L856" i="2" s="1"/>
  <c r="H656" i="2"/>
  <c r="L656" i="2" s="1"/>
  <c r="H707" i="2"/>
  <c r="L707" i="2" s="1"/>
  <c r="H708" i="2"/>
  <c r="L708" i="2" s="1"/>
  <c r="H709" i="2"/>
  <c r="L709" i="2" s="1"/>
  <c r="H710" i="2"/>
  <c r="L710" i="2" s="1"/>
  <c r="H730" i="2"/>
  <c r="L730" i="2" s="1"/>
  <c r="H737" i="2"/>
  <c r="L737" i="2" s="1"/>
  <c r="H745" i="2"/>
  <c r="L745" i="2" s="1"/>
  <c r="H750" i="2"/>
  <c r="L750" i="2" s="1"/>
  <c r="H760" i="2"/>
  <c r="L760" i="2" s="1"/>
  <c r="H763" i="2"/>
  <c r="L763" i="2" s="1"/>
  <c r="H766" i="2"/>
  <c r="L766" i="2" s="1"/>
  <c r="H776" i="2"/>
  <c r="L776" i="2" s="1"/>
  <c r="H779" i="2"/>
  <c r="L779" i="2" s="1"/>
  <c r="H782" i="2"/>
  <c r="L782" i="2" s="1"/>
  <c r="H812" i="2"/>
  <c r="L812" i="2" s="1"/>
  <c r="H814" i="2"/>
  <c r="L814" i="2" s="1"/>
  <c r="H823" i="2"/>
  <c r="L823" i="2" s="1"/>
  <c r="H827" i="2"/>
  <c r="L827" i="2" s="1"/>
  <c r="H835" i="2"/>
  <c r="L835" i="2" s="1"/>
  <c r="H836" i="2"/>
  <c r="L836" i="2" s="1"/>
  <c r="H842" i="2"/>
  <c r="L842" i="2" s="1"/>
  <c r="H849" i="2"/>
  <c r="L849" i="2" s="1"/>
  <c r="H555" i="2"/>
  <c r="L555" i="2" s="1"/>
  <c r="H603" i="2"/>
  <c r="L603" i="2" s="1"/>
  <c r="H608" i="2"/>
  <c r="L608" i="2" s="1"/>
  <c r="H618" i="2"/>
  <c r="L618" i="2" s="1"/>
  <c r="H631" i="2"/>
  <c r="L631" i="2" s="1"/>
  <c r="H633" i="2"/>
  <c r="L633" i="2" s="1"/>
  <c r="H662" i="2"/>
  <c r="L662" i="2" s="1"/>
  <c r="H666" i="2"/>
  <c r="L666" i="2" s="1"/>
  <c r="H672" i="2"/>
  <c r="L672" i="2" s="1"/>
  <c r="H680" i="2"/>
  <c r="L680" i="2" s="1"/>
  <c r="H687" i="2"/>
  <c r="L687" i="2" s="1"/>
  <c r="H692" i="2"/>
  <c r="L692" i="2" s="1"/>
  <c r="H743" i="2"/>
  <c r="L743" i="2" s="1"/>
  <c r="H744" i="2"/>
  <c r="L744" i="2" s="1"/>
  <c r="H756" i="2"/>
  <c r="L756" i="2" s="1"/>
  <c r="H772" i="2"/>
  <c r="L772" i="2" s="1"/>
  <c r="H789" i="2"/>
  <c r="L789" i="2" s="1"/>
  <c r="H792" i="2"/>
  <c r="L792" i="2" s="1"/>
  <c r="H793" i="2"/>
  <c r="L793" i="2" s="1"/>
  <c r="H801" i="2"/>
  <c r="L801" i="2" s="1"/>
  <c r="H805" i="2"/>
  <c r="L805" i="2" s="1"/>
  <c r="H813" i="2"/>
  <c r="L813" i="2" s="1"/>
  <c r="H847" i="2"/>
  <c r="L847" i="2" s="1"/>
  <c r="H848" i="2"/>
  <c r="L848" i="2" s="1"/>
  <c r="H854" i="2"/>
  <c r="L854" i="2" s="1"/>
  <c r="H335" i="2"/>
  <c r="G335" i="2" s="1"/>
  <c r="H337" i="2"/>
  <c r="G337" i="2" s="1"/>
  <c r="H474" i="2"/>
  <c r="L474" i="2" s="1"/>
  <c r="H566" i="2"/>
  <c r="L566" i="2" s="1"/>
  <c r="H685" i="2"/>
  <c r="L685" i="2" s="1"/>
  <c r="H686" i="2"/>
  <c r="L686" i="2" s="1"/>
  <c r="H691" i="2"/>
  <c r="L691" i="2" s="1"/>
  <c r="H696" i="2"/>
  <c r="L696" i="2" s="1"/>
  <c r="H706" i="2"/>
  <c r="L706" i="2" s="1"/>
  <c r="H722" i="2"/>
  <c r="L722" i="2" s="1"/>
  <c r="H728" i="2"/>
  <c r="L728" i="2" s="1"/>
  <c r="H736" i="2"/>
  <c r="L736" i="2" s="1"/>
  <c r="H742" i="2"/>
  <c r="L742" i="2" s="1"/>
  <c r="H759" i="2"/>
  <c r="L759" i="2" s="1"/>
  <c r="H775" i="2"/>
  <c r="L775" i="2" s="1"/>
  <c r="H785" i="2"/>
  <c r="L785" i="2" s="1"/>
  <c r="H788" i="2"/>
  <c r="L788" i="2" s="1"/>
  <c r="H797" i="2"/>
  <c r="L797" i="2" s="1"/>
  <c r="H804" i="2"/>
  <c r="L804" i="2" s="1"/>
  <c r="H811" i="2"/>
  <c r="L811" i="2" s="1"/>
  <c r="H820" i="2"/>
  <c r="L820" i="2" s="1"/>
  <c r="H822" i="2"/>
  <c r="L822" i="2" s="1"/>
  <c r="H386" i="2"/>
  <c r="L386" i="2" s="1"/>
  <c r="H676" i="2"/>
  <c r="L676" i="2" s="1"/>
  <c r="H690" i="2"/>
  <c r="L690" i="2" s="1"/>
  <c r="H699" i="2"/>
  <c r="L699" i="2" s="1"/>
  <c r="H703" i="2"/>
  <c r="L703" i="2" s="1"/>
  <c r="H704" i="2"/>
  <c r="L704" i="2" s="1"/>
  <c r="H705" i="2"/>
  <c r="L705" i="2" s="1"/>
  <c r="H712" i="2"/>
  <c r="L712" i="2" s="1"/>
  <c r="H713" i="2"/>
  <c r="L713" i="2" s="1"/>
  <c r="H715" i="2"/>
  <c r="L715" i="2" s="1"/>
  <c r="H735" i="2"/>
  <c r="L735" i="2" s="1"/>
  <c r="H741" i="2"/>
  <c r="L741" i="2" s="1"/>
  <c r="H753" i="2"/>
  <c r="L753" i="2" s="1"/>
  <c r="H755" i="2"/>
  <c r="L755" i="2" s="1"/>
  <c r="H762" i="2"/>
  <c r="L762" i="2" s="1"/>
  <c r="H769" i="2"/>
  <c r="L769" i="2" s="1"/>
  <c r="H771" i="2"/>
  <c r="L771" i="2" s="1"/>
  <c r="H778" i="2"/>
  <c r="L778" i="2" s="1"/>
  <c r="H787" i="2"/>
  <c r="L787" i="2" s="1"/>
  <c r="H791" i="2"/>
  <c r="L791" i="2" s="1"/>
  <c r="H796" i="2"/>
  <c r="L796" i="2" s="1"/>
  <c r="H800" i="2"/>
  <c r="L800" i="2" s="1"/>
  <c r="H803" i="2"/>
  <c r="L803" i="2" s="1"/>
  <c r="H807" i="2"/>
  <c r="L807" i="2" s="1"/>
  <c r="H816" i="2"/>
  <c r="L816" i="2" s="1"/>
  <c r="H817" i="2"/>
  <c r="L817" i="2" s="1"/>
  <c r="H821" i="2"/>
  <c r="L821" i="2" s="1"/>
  <c r="H825" i="2"/>
  <c r="L825" i="2" s="1"/>
  <c r="H833" i="2"/>
  <c r="L833" i="2" s="1"/>
  <c r="H834" i="2"/>
  <c r="L834" i="2" s="1"/>
  <c r="H839" i="2"/>
  <c r="L839" i="2" s="1"/>
  <c r="H840" i="2"/>
  <c r="L840" i="2" s="1"/>
  <c r="H846" i="2"/>
  <c r="L846" i="2" s="1"/>
  <c r="H853" i="2"/>
  <c r="L853" i="2" s="1"/>
  <c r="H689" i="2"/>
  <c r="L689" i="2" s="1"/>
  <c r="H695" i="2"/>
  <c r="L695" i="2" s="1"/>
  <c r="H826" i="2"/>
  <c r="L826" i="2" s="1"/>
  <c r="H866" i="2"/>
  <c r="L866" i="2" s="1"/>
  <c r="H874" i="2"/>
  <c r="L874" i="2" s="1"/>
  <c r="H881" i="2"/>
  <c r="L881" i="2" s="1"/>
  <c r="H895" i="2"/>
  <c r="L895" i="2" s="1"/>
  <c r="H899" i="2"/>
  <c r="L899" i="2" s="1"/>
  <c r="H904" i="2"/>
  <c r="L904" i="2" s="1"/>
  <c r="H909" i="2"/>
  <c r="L909" i="2" s="1"/>
  <c r="H926" i="2"/>
  <c r="L926" i="2" s="1"/>
  <c r="H930" i="2"/>
  <c r="L930" i="2" s="1"/>
  <c r="H947" i="2"/>
  <c r="L947" i="2" s="1"/>
  <c r="H951" i="2"/>
  <c r="L951" i="2" s="1"/>
  <c r="H955" i="2"/>
  <c r="L955" i="2" s="1"/>
  <c r="H919" i="2"/>
  <c r="L919" i="2" s="1"/>
  <c r="H932" i="2"/>
  <c r="L932" i="2" s="1"/>
  <c r="H937" i="2"/>
  <c r="L937" i="2" s="1"/>
  <c r="H888" i="2"/>
  <c r="L888" i="2" s="1"/>
  <c r="H901" i="2"/>
  <c r="L901" i="2" s="1"/>
  <c r="H940" i="2"/>
  <c r="L940" i="2" s="1"/>
  <c r="H953" i="2"/>
  <c r="L953" i="2" s="1"/>
  <c r="H841" i="2"/>
  <c r="L841" i="2" s="1"/>
  <c r="H918" i="2"/>
  <c r="L918" i="2" s="1"/>
  <c r="H533" i="2"/>
  <c r="L533" i="2" s="1"/>
  <c r="H719" i="2"/>
  <c r="L719" i="2" s="1"/>
  <c r="H721" i="2"/>
  <c r="L721" i="2" s="1"/>
  <c r="H734" i="2"/>
  <c r="L734" i="2" s="1"/>
  <c r="H774" i="2"/>
  <c r="L774" i="2" s="1"/>
  <c r="H871" i="2"/>
  <c r="L871" i="2" s="1"/>
  <c r="H873" i="2"/>
  <c r="L873" i="2" s="1"/>
  <c r="H879" i="2"/>
  <c r="L879" i="2" s="1"/>
  <c r="H880" i="2"/>
  <c r="L880" i="2" s="1"/>
  <c r="H903" i="2"/>
  <c r="L903" i="2" s="1"/>
  <c r="H908" i="2"/>
  <c r="L908" i="2" s="1"/>
  <c r="H913" i="2"/>
  <c r="L913" i="2" s="1"/>
  <c r="H934" i="2"/>
  <c r="L934" i="2" s="1"/>
  <c r="H810" i="2"/>
  <c r="L810" i="2" s="1"/>
  <c r="H867" i="2"/>
  <c r="L867" i="2" s="1"/>
  <c r="H875" i="2"/>
  <c r="L875" i="2" s="1"/>
  <c r="H882" i="2"/>
  <c r="L882" i="2" s="1"/>
  <c r="H935" i="2"/>
  <c r="L935" i="2" s="1"/>
  <c r="H768" i="2"/>
  <c r="L768" i="2" s="1"/>
  <c r="H905" i="2"/>
  <c r="L905" i="2" s="1"/>
  <c r="H943" i="2"/>
  <c r="L943" i="2" s="1"/>
  <c r="H598" i="2"/>
  <c r="L598" i="2" s="1"/>
  <c r="H784" i="2"/>
  <c r="L784" i="2" s="1"/>
  <c r="H799" i="2"/>
  <c r="L799" i="2" s="1"/>
  <c r="H852" i="2"/>
  <c r="L852" i="2" s="1"/>
  <c r="H860" i="2"/>
  <c r="L860" i="2" s="1"/>
  <c r="H865" i="2"/>
  <c r="L865" i="2" s="1"/>
  <c r="H872" i="2"/>
  <c r="L872" i="2" s="1"/>
  <c r="H886" i="2"/>
  <c r="L886" i="2" s="1"/>
  <c r="H890" i="2"/>
  <c r="L890" i="2" s="1"/>
  <c r="H907" i="2"/>
  <c r="L907" i="2" s="1"/>
  <c r="H912" i="2"/>
  <c r="L912" i="2" s="1"/>
  <c r="H917" i="2"/>
  <c r="L917" i="2" s="1"/>
  <c r="H921" i="2"/>
  <c r="L921" i="2" s="1"/>
  <c r="H925" i="2"/>
  <c r="L925" i="2" s="1"/>
  <c r="H938" i="2"/>
  <c r="L938" i="2" s="1"/>
  <c r="H942" i="2"/>
  <c r="L942" i="2" s="1"/>
  <c r="H829" i="2"/>
  <c r="L829" i="2" s="1"/>
  <c r="H868" i="2"/>
  <c r="L868" i="2" s="1"/>
  <c r="H910" i="2"/>
  <c r="L910" i="2" s="1"/>
  <c r="H944" i="2"/>
  <c r="L944" i="2" s="1"/>
  <c r="H758" i="2"/>
  <c r="L758" i="2" s="1"/>
  <c r="H781" i="2"/>
  <c r="L781" i="2" s="1"/>
  <c r="H861" i="2"/>
  <c r="L861" i="2" s="1"/>
  <c r="H887" i="2"/>
  <c r="L887" i="2" s="1"/>
  <c r="H896" i="2"/>
  <c r="L896" i="2" s="1"/>
  <c r="H914" i="2"/>
  <c r="L914" i="2" s="1"/>
  <c r="H952" i="2"/>
  <c r="L952" i="2" s="1"/>
  <c r="H632" i="2"/>
  <c r="L632" i="2" s="1"/>
  <c r="H727" i="2"/>
  <c r="L727" i="2" s="1"/>
  <c r="H749" i="2"/>
  <c r="L749" i="2" s="1"/>
  <c r="H830" i="2"/>
  <c r="L830" i="2" s="1"/>
  <c r="H863" i="2"/>
  <c r="L863" i="2" s="1"/>
  <c r="H864" i="2"/>
  <c r="L864" i="2" s="1"/>
  <c r="H870" i="2"/>
  <c r="L870" i="2" s="1"/>
  <c r="H878" i="2"/>
  <c r="L878" i="2" s="1"/>
  <c r="H885" i="2"/>
  <c r="L885" i="2" s="1"/>
  <c r="H894" i="2"/>
  <c r="L894" i="2" s="1"/>
  <c r="H898" i="2"/>
  <c r="L898" i="2" s="1"/>
  <c r="H911" i="2"/>
  <c r="L911" i="2" s="1"/>
  <c r="H916" i="2"/>
  <c r="L916" i="2" s="1"/>
  <c r="H920" i="2"/>
  <c r="L920" i="2" s="1"/>
  <c r="H924" i="2"/>
  <c r="L924" i="2" s="1"/>
  <c r="H929" i="2"/>
  <c r="L929" i="2" s="1"/>
  <c r="H933" i="2"/>
  <c r="L933" i="2" s="1"/>
  <c r="H946" i="2"/>
  <c r="L946" i="2" s="1"/>
  <c r="H950" i="2"/>
  <c r="L950" i="2" s="1"/>
  <c r="H954" i="2"/>
  <c r="L954" i="2" s="1"/>
  <c r="H876" i="2"/>
  <c r="L876" i="2" s="1"/>
  <c r="H892" i="2"/>
  <c r="L892" i="2" s="1"/>
  <c r="H858" i="2"/>
  <c r="L858" i="2" s="1"/>
  <c r="H891" i="2"/>
  <c r="L891" i="2" s="1"/>
  <c r="H900" i="2"/>
  <c r="L900" i="2" s="1"/>
  <c r="H948" i="2"/>
  <c r="L948" i="2" s="1"/>
  <c r="H956" i="2"/>
  <c r="L956" i="2" s="1"/>
  <c r="H714" i="2"/>
  <c r="L714" i="2" s="1"/>
  <c r="H720" i="2"/>
  <c r="L720" i="2" s="1"/>
  <c r="H795" i="2"/>
  <c r="L795" i="2" s="1"/>
  <c r="H859" i="2"/>
  <c r="L859" i="2" s="1"/>
  <c r="H883" i="2"/>
  <c r="L883" i="2" s="1"/>
  <c r="H884" i="2"/>
  <c r="L884" i="2" s="1"/>
  <c r="H902" i="2"/>
  <c r="L902" i="2" s="1"/>
  <c r="H915" i="2"/>
  <c r="L915" i="2" s="1"/>
  <c r="H923" i="2"/>
  <c r="L923" i="2" s="1"/>
  <c r="H928" i="2"/>
  <c r="L928" i="2" s="1"/>
  <c r="H748" i="2"/>
  <c r="L748" i="2" s="1"/>
  <c r="H752" i="2"/>
  <c r="L752" i="2" s="1"/>
  <c r="H765" i="2"/>
  <c r="L765" i="2" s="1"/>
  <c r="H851" i="2"/>
  <c r="L851" i="2" s="1"/>
  <c r="H862" i="2"/>
  <c r="L862" i="2" s="1"/>
  <c r="H869" i="2"/>
  <c r="L869" i="2" s="1"/>
  <c r="H877" i="2"/>
  <c r="L877" i="2" s="1"/>
  <c r="H889" i="2"/>
  <c r="L889" i="2" s="1"/>
  <c r="H893" i="2"/>
  <c r="L893" i="2" s="1"/>
  <c r="H906" i="2"/>
  <c r="L906" i="2" s="1"/>
  <c r="H927" i="2"/>
  <c r="L927" i="2" s="1"/>
  <c r="H931" i="2"/>
  <c r="L931" i="2" s="1"/>
  <c r="H936" i="2"/>
  <c r="L936" i="2" s="1"/>
  <c r="H941" i="2"/>
  <c r="L941" i="2" s="1"/>
  <c r="H945" i="2"/>
  <c r="L945" i="2" s="1"/>
  <c r="H897" i="2"/>
  <c r="L897" i="2" s="1"/>
  <c r="H949" i="2"/>
  <c r="L949" i="2" s="1"/>
  <c r="H922" i="2"/>
  <c r="L922" i="2" s="1"/>
  <c r="H939" i="2"/>
  <c r="L939" i="2" s="1"/>
  <c r="H12" i="2"/>
  <c r="G12" i="2" s="1"/>
  <c r="H20" i="2"/>
  <c r="G20" i="2" s="1"/>
  <c r="H28" i="2"/>
  <c r="G28" i="2" s="1"/>
  <c r="H36" i="2"/>
  <c r="G36" i="2" s="1"/>
  <c r="H44" i="2"/>
  <c r="G44" i="2" s="1"/>
  <c r="H52" i="2"/>
  <c r="G52" i="2" s="1"/>
  <c r="H60" i="2"/>
  <c r="G60" i="2" s="1"/>
  <c r="H68" i="2"/>
  <c r="G68" i="2" s="1"/>
  <c r="H76" i="2"/>
  <c r="G76" i="2" s="1"/>
  <c r="H84" i="2"/>
  <c r="G84" i="2" s="1"/>
  <c r="H92" i="2"/>
  <c r="G92" i="2" s="1"/>
  <c r="H100" i="2"/>
  <c r="G100" i="2" s="1"/>
  <c r="H9" i="2"/>
  <c r="G9" i="2" s="1"/>
  <c r="H81" i="2"/>
  <c r="G81" i="2" s="1"/>
  <c r="H34" i="2"/>
  <c r="G34" i="2" s="1"/>
  <c r="H74" i="2"/>
  <c r="G74" i="2" s="1"/>
  <c r="H27" i="2"/>
  <c r="G27" i="2" s="1"/>
  <c r="H59" i="2"/>
  <c r="G59" i="2" s="1"/>
  <c r="H99" i="2"/>
  <c r="G99" i="2" s="1"/>
  <c r="H13" i="2"/>
  <c r="G13" i="2" s="1"/>
  <c r="H21" i="2"/>
  <c r="G21" i="2" s="1"/>
  <c r="H29" i="2"/>
  <c r="G29" i="2" s="1"/>
  <c r="H37" i="2"/>
  <c r="G37" i="2" s="1"/>
  <c r="H45" i="2"/>
  <c r="G45" i="2" s="1"/>
  <c r="H53" i="2"/>
  <c r="G53" i="2" s="1"/>
  <c r="H61" i="2"/>
  <c r="G61" i="2" s="1"/>
  <c r="H69" i="2"/>
  <c r="G69" i="2" s="1"/>
  <c r="H77" i="2"/>
  <c r="G77" i="2" s="1"/>
  <c r="H85" i="2"/>
  <c r="G85" i="2" s="1"/>
  <c r="H93" i="2"/>
  <c r="G93" i="2" s="1"/>
  <c r="H101" i="2"/>
  <c r="G101" i="2" s="1"/>
  <c r="H25" i="2"/>
  <c r="G25" i="2" s="1"/>
  <c r="H49" i="2"/>
  <c r="G49" i="2" s="1"/>
  <c r="H89" i="2"/>
  <c r="G89" i="2" s="1"/>
  <c r="H18" i="2"/>
  <c r="G18" i="2" s="1"/>
  <c r="H50" i="2"/>
  <c r="G50" i="2" s="1"/>
  <c r="H90" i="2"/>
  <c r="G90" i="2" s="1"/>
  <c r="H19" i="2"/>
  <c r="G19" i="2" s="1"/>
  <c r="H51" i="2"/>
  <c r="G51" i="2" s="1"/>
  <c r="H91" i="2"/>
  <c r="G91" i="2" s="1"/>
  <c r="H14" i="2"/>
  <c r="G14" i="2" s="1"/>
  <c r="H22" i="2"/>
  <c r="G22" i="2" s="1"/>
  <c r="H30" i="2"/>
  <c r="G30" i="2" s="1"/>
  <c r="H38" i="2"/>
  <c r="G38" i="2" s="1"/>
  <c r="H46" i="2"/>
  <c r="G46" i="2" s="1"/>
  <c r="H54" i="2"/>
  <c r="G54" i="2" s="1"/>
  <c r="H62" i="2"/>
  <c r="G62" i="2" s="1"/>
  <c r="H70" i="2"/>
  <c r="G70" i="2" s="1"/>
  <c r="H78" i="2"/>
  <c r="G78" i="2" s="1"/>
  <c r="H86" i="2"/>
  <c r="G86" i="2" s="1"/>
  <c r="H94" i="2"/>
  <c r="G94" i="2" s="1"/>
  <c r="H102" i="2"/>
  <c r="G102" i="2" s="1"/>
  <c r="H41" i="2"/>
  <c r="G41" i="2" s="1"/>
  <c r="H65" i="2"/>
  <c r="G65" i="2" s="1"/>
  <c r="H97" i="2"/>
  <c r="G97" i="2" s="1"/>
  <c r="H42" i="2"/>
  <c r="G42" i="2" s="1"/>
  <c r="H82" i="2"/>
  <c r="G82" i="2" s="1"/>
  <c r="H43" i="2"/>
  <c r="G43" i="2" s="1"/>
  <c r="H83" i="2"/>
  <c r="G83" i="2" s="1"/>
  <c r="H7" i="2"/>
  <c r="G7" i="2" s="1"/>
  <c r="H15" i="2"/>
  <c r="G15" i="2" s="1"/>
  <c r="H23" i="2"/>
  <c r="G23" i="2" s="1"/>
  <c r="H31" i="2"/>
  <c r="G31" i="2" s="1"/>
  <c r="H39" i="2"/>
  <c r="G39" i="2" s="1"/>
  <c r="H47" i="2"/>
  <c r="G47" i="2" s="1"/>
  <c r="H55" i="2"/>
  <c r="G55" i="2" s="1"/>
  <c r="H63" i="2"/>
  <c r="G63" i="2" s="1"/>
  <c r="H71" i="2"/>
  <c r="G71" i="2" s="1"/>
  <c r="H79" i="2"/>
  <c r="G79" i="2" s="1"/>
  <c r="H87" i="2"/>
  <c r="G87" i="2" s="1"/>
  <c r="H95" i="2"/>
  <c r="G95" i="2" s="1"/>
  <c r="H103" i="2"/>
  <c r="G103" i="2" s="1"/>
  <c r="H33" i="2"/>
  <c r="G33" i="2" s="1"/>
  <c r="H73" i="2"/>
  <c r="G73" i="2" s="1"/>
  <c r="H26" i="2"/>
  <c r="G26" i="2" s="1"/>
  <c r="H58" i="2"/>
  <c r="G58" i="2" s="1"/>
  <c r="H98" i="2"/>
  <c r="G98" i="2" s="1"/>
  <c r="H35" i="2"/>
  <c r="G35" i="2" s="1"/>
  <c r="H67" i="2"/>
  <c r="G67" i="2" s="1"/>
  <c r="H8" i="2"/>
  <c r="G8" i="2" s="1"/>
  <c r="H16" i="2"/>
  <c r="G16" i="2" s="1"/>
  <c r="H24" i="2"/>
  <c r="G24" i="2" s="1"/>
  <c r="H32" i="2"/>
  <c r="G32" i="2" s="1"/>
  <c r="H40" i="2"/>
  <c r="G40" i="2" s="1"/>
  <c r="H48" i="2"/>
  <c r="G48" i="2" s="1"/>
  <c r="H56" i="2"/>
  <c r="G56" i="2" s="1"/>
  <c r="H64" i="2"/>
  <c r="G64" i="2" s="1"/>
  <c r="H72" i="2"/>
  <c r="G72" i="2" s="1"/>
  <c r="H80" i="2"/>
  <c r="G80" i="2" s="1"/>
  <c r="H88" i="2"/>
  <c r="G88" i="2" s="1"/>
  <c r="H96" i="2"/>
  <c r="G96" i="2" s="1"/>
  <c r="H104" i="2"/>
  <c r="G104" i="2" s="1"/>
  <c r="H17" i="2"/>
  <c r="G17" i="2" s="1"/>
  <c r="H57" i="2"/>
  <c r="G57" i="2" s="1"/>
  <c r="H105" i="2"/>
  <c r="G105" i="2" s="1"/>
  <c r="H10" i="2"/>
  <c r="G10" i="2" s="1"/>
  <c r="H66" i="2"/>
  <c r="G66" i="2" s="1"/>
  <c r="H11" i="2"/>
  <c r="G11" i="2" s="1"/>
  <c r="H75" i="2"/>
  <c r="G75" i="2" s="1"/>
  <c r="H6" i="2"/>
  <c r="H5" i="2"/>
  <c r="G5" i="2" s="1"/>
  <c r="F21" i="1"/>
  <c r="F28" i="1" s="1"/>
  <c r="F27" i="1"/>
  <c r="L21" i="2" l="1"/>
  <c r="G699" i="2"/>
  <c r="K699" i="2" s="1"/>
  <c r="G608" i="2"/>
  <c r="K608" i="2" s="1"/>
  <c r="G949" i="2"/>
  <c r="K949" i="2" s="1"/>
  <c r="G909" i="2"/>
  <c r="K909" i="2" s="1"/>
  <c r="G823" i="2"/>
  <c r="K823" i="2" s="1"/>
  <c r="G876" i="2"/>
  <c r="K876" i="2" s="1"/>
  <c r="G947" i="2"/>
  <c r="K947" i="2" s="1"/>
  <c r="G794" i="2"/>
  <c r="K794" i="2" s="1"/>
  <c r="G935" i="2"/>
  <c r="K935" i="2" s="1"/>
  <c r="G863" i="2"/>
  <c r="K863" i="2" s="1"/>
  <c r="G890" i="2"/>
  <c r="K890" i="2" s="1"/>
  <c r="G870" i="2"/>
  <c r="K870" i="2" s="1"/>
  <c r="G861" i="2"/>
  <c r="K861" i="2" s="1"/>
  <c r="G788" i="2"/>
  <c r="K788" i="2" s="1"/>
  <c r="G559" i="2"/>
  <c r="F559" i="2" s="1"/>
  <c r="J559" i="2" s="1"/>
  <c r="G893" i="2"/>
  <c r="K893" i="2" s="1"/>
  <c r="G846" i="2"/>
  <c r="K846" i="2" s="1"/>
  <c r="G901" i="2"/>
  <c r="K901" i="2" s="1"/>
  <c r="G750" i="2"/>
  <c r="F750" i="2" s="1"/>
  <c r="J750" i="2" s="1"/>
  <c r="G734" i="2"/>
  <c r="K734" i="2" s="1"/>
  <c r="G921" i="2"/>
  <c r="K921" i="2" s="1"/>
  <c r="G680" i="2"/>
  <c r="K680" i="2" s="1"/>
  <c r="G674" i="2"/>
  <c r="K674" i="2" s="1"/>
  <c r="G601" i="2"/>
  <c r="G737" i="2"/>
  <c r="G772" i="2"/>
  <c r="G862" i="2"/>
  <c r="K862" i="2" s="1"/>
  <c r="G903" i="2"/>
  <c r="K903" i="2" s="1"/>
  <c r="G924" i="2"/>
  <c r="K924" i="2" s="1"/>
  <c r="G874" i="2"/>
  <c r="K874" i="2" s="1"/>
  <c r="G701" i="2"/>
  <c r="K701" i="2" s="1"/>
  <c r="G938" i="2"/>
  <c r="K938" i="2" s="1"/>
  <c r="G877" i="2"/>
  <c r="K877" i="2" s="1"/>
  <c r="G799" i="2"/>
  <c r="K799" i="2" s="1"/>
  <c r="G659" i="2"/>
  <c r="K659" i="2" s="1"/>
  <c r="G751" i="2"/>
  <c r="K751" i="2" s="1"/>
  <c r="G622" i="2"/>
  <c r="K622" i="2" s="1"/>
  <c r="G860" i="2"/>
  <c r="K860" i="2" s="1"/>
  <c r="G939" i="2"/>
  <c r="K939" i="2" s="1"/>
  <c r="G923" i="2"/>
  <c r="K923" i="2" s="1"/>
  <c r="G884" i="2"/>
  <c r="K884" i="2" s="1"/>
  <c r="G907" i="2"/>
  <c r="K907" i="2" s="1"/>
  <c r="G913" i="2"/>
  <c r="K913" i="2" s="1"/>
  <c r="G580" i="2"/>
  <c r="K580" i="2" s="1"/>
  <c r="G473" i="2"/>
  <c r="K473" i="2" s="1"/>
  <c r="G920" i="2"/>
  <c r="K920" i="2" s="1"/>
  <c r="G623" i="2"/>
  <c r="F623" i="2" s="1"/>
  <c r="J623" i="2" s="1"/>
  <c r="G928" i="2"/>
  <c r="K928" i="2" s="1"/>
  <c r="G882" i="2"/>
  <c r="K882" i="2" s="1"/>
  <c r="G640" i="2"/>
  <c r="G548" i="2"/>
  <c r="K548" i="2" s="1"/>
  <c r="G780" i="2"/>
  <c r="K780" i="2" s="1"/>
  <c r="G880" i="2"/>
  <c r="K880" i="2" s="1"/>
  <c r="G530" i="2"/>
  <c r="K530" i="2" s="1"/>
  <c r="G908" i="2"/>
  <c r="K908" i="2" s="1"/>
  <c r="G727" i="2"/>
  <c r="K727" i="2" s="1"/>
  <c r="G906" i="2"/>
  <c r="K906" i="2" s="1"/>
  <c r="G872" i="2"/>
  <c r="K872" i="2" s="1"/>
  <c r="G735" i="2"/>
  <c r="F735" i="2" s="1"/>
  <c r="J735" i="2" s="1"/>
  <c r="G883" i="2"/>
  <c r="K883" i="2" s="1"/>
  <c r="G647" i="2"/>
  <c r="K647" i="2" s="1"/>
  <c r="G887" i="2"/>
  <c r="K887" i="2" s="1"/>
  <c r="G904" i="2"/>
  <c r="K904" i="2" s="1"/>
  <c r="G896" i="2"/>
  <c r="K896" i="2" s="1"/>
  <c r="G722" i="2"/>
  <c r="G940" i="2"/>
  <c r="K940" i="2" s="1"/>
  <c r="G637" i="2"/>
  <c r="F637" i="2" s="1"/>
  <c r="J637" i="2" s="1"/>
  <c r="G936" i="2"/>
  <c r="K936" i="2" s="1"/>
  <c r="G549" i="2"/>
  <c r="K549" i="2" s="1"/>
  <c r="G881" i="2"/>
  <c r="K881" i="2" s="1"/>
  <c r="G878" i="2"/>
  <c r="K878" i="2" s="1"/>
  <c r="G926" i="2"/>
  <c r="K926" i="2" s="1"/>
  <c r="G925" i="2"/>
  <c r="K925" i="2" s="1"/>
  <c r="G724" i="2"/>
  <c r="G899" i="2"/>
  <c r="K899" i="2" s="1"/>
  <c r="G743" i="2"/>
  <c r="K743" i="2" s="1"/>
  <c r="G773" i="2"/>
  <c r="K773" i="2" s="1"/>
  <c r="G806" i="2"/>
  <c r="K806" i="2" s="1"/>
  <c r="G834" i="2"/>
  <c r="K834" i="2" s="1"/>
  <c r="G894" i="2"/>
  <c r="K894" i="2" s="1"/>
  <c r="G916" i="2"/>
  <c r="K916" i="2" s="1"/>
  <c r="G802" i="2"/>
  <c r="K802" i="2" s="1"/>
  <c r="G954" i="2"/>
  <c r="K954" i="2" s="1"/>
  <c r="G869" i="2"/>
  <c r="K869" i="2" s="1"/>
  <c r="G886" i="2"/>
  <c r="K886" i="2" s="1"/>
  <c r="G888" i="2"/>
  <c r="K888" i="2" s="1"/>
  <c r="G867" i="2"/>
  <c r="K867" i="2" s="1"/>
  <c r="G868" i="2"/>
  <c r="K868" i="2" s="1"/>
  <c r="G943" i="2"/>
  <c r="K943" i="2" s="1"/>
  <c r="G492" i="2"/>
  <c r="K492" i="2" s="1"/>
  <c r="G900" i="2"/>
  <c r="K900" i="2" s="1"/>
  <c r="G676" i="2"/>
  <c r="G859" i="2"/>
  <c r="K859" i="2" s="1"/>
  <c r="G723" i="2"/>
  <c r="F723" i="2" s="1"/>
  <c r="J723" i="2" s="1"/>
  <c r="G930" i="2"/>
  <c r="K930" i="2" s="1"/>
  <c r="G951" i="2"/>
  <c r="K951" i="2" s="1"/>
  <c r="G934" i="2"/>
  <c r="K934" i="2" s="1"/>
  <c r="G889" i="2"/>
  <c r="K889" i="2" s="1"/>
  <c r="G793" i="2"/>
  <c r="K793" i="2" s="1"/>
  <c r="G593" i="2"/>
  <c r="K593" i="2" s="1"/>
  <c r="G857" i="2"/>
  <c r="K857" i="2" s="1"/>
  <c r="G695" i="2"/>
  <c r="K695" i="2" s="1"/>
  <c r="G871" i="2"/>
  <c r="K871" i="2" s="1"/>
  <c r="G953" i="2"/>
  <c r="K953" i="2" s="1"/>
  <c r="G762" i="2"/>
  <c r="K762" i="2" s="1"/>
  <c r="G897" i="2"/>
  <c r="K897" i="2" s="1"/>
  <c r="G704" i="2"/>
  <c r="K704" i="2" s="1"/>
  <c r="G706" i="2"/>
  <c r="K706" i="2" s="1"/>
  <c r="G663" i="2"/>
  <c r="K663" i="2" s="1"/>
  <c r="G755" i="2"/>
  <c r="F755" i="2" s="1"/>
  <c r="J755" i="2" s="1"/>
  <c r="G931" i="2"/>
  <c r="K931" i="2" s="1"/>
  <c r="G927" i="2"/>
  <c r="K927" i="2" s="1"/>
  <c r="G892" i="2"/>
  <c r="K892" i="2" s="1"/>
  <c r="G708" i="2"/>
  <c r="G937" i="2"/>
  <c r="K937" i="2" s="1"/>
  <c r="G594" i="2"/>
  <c r="K594" i="2" s="1"/>
  <c r="G533" i="2"/>
  <c r="K533" i="2" s="1"/>
  <c r="G902" i="2"/>
  <c r="K902" i="2" s="1"/>
  <c r="G917" i="2"/>
  <c r="K917" i="2" s="1"/>
  <c r="G646" i="2"/>
  <c r="K646" i="2" s="1"/>
  <c r="G944" i="2"/>
  <c r="K944" i="2" s="1"/>
  <c r="G832" i="2"/>
  <c r="K832" i="2" s="1"/>
  <c r="G592" i="2"/>
  <c r="K592" i="2" s="1"/>
  <c r="G922" i="2"/>
  <c r="K922" i="2" s="1"/>
  <c r="G864" i="2"/>
  <c r="K864" i="2" s="1"/>
  <c r="G749" i="2"/>
  <c r="K749" i="2" s="1"/>
  <c r="G912" i="2"/>
  <c r="K912" i="2" s="1"/>
  <c r="G803" i="2"/>
  <c r="K803" i="2" s="1"/>
  <c r="G942" i="2"/>
  <c r="K942" i="2" s="1"/>
  <c r="G895" i="2"/>
  <c r="K895" i="2" s="1"/>
  <c r="G845" i="2"/>
  <c r="K845" i="2" s="1"/>
  <c r="G617" i="2"/>
  <c r="K617" i="2" s="1"/>
  <c r="G561" i="2"/>
  <c r="K561" i="2" s="1"/>
  <c r="G827" i="2"/>
  <c r="K827" i="2" s="1"/>
  <c r="G683" i="2"/>
  <c r="F683" i="2" s="1"/>
  <c r="J683" i="2" s="1"/>
  <c r="G891" i="2"/>
  <c r="K891" i="2" s="1"/>
  <c r="G651" i="2"/>
  <c r="K651" i="2" s="1"/>
  <c r="G719" i="2"/>
  <c r="G615" i="2"/>
  <c r="K615" i="2" s="1"/>
  <c r="G571" i="2"/>
  <c r="K571" i="2" s="1"/>
  <c r="G820" i="2"/>
  <c r="K820" i="2" s="1"/>
  <c r="G461" i="2"/>
  <c r="F461" i="2" s="1"/>
  <c r="J461" i="2" s="1"/>
  <c r="G596" i="2"/>
  <c r="F596" i="2" s="1"/>
  <c r="J596" i="2" s="1"/>
  <c r="G677" i="2"/>
  <c r="K677" i="2" s="1"/>
  <c r="G766" i="2"/>
  <c r="K766" i="2" s="1"/>
  <c r="G631" i="2"/>
  <c r="G627" i="2"/>
  <c r="K627" i="2" s="1"/>
  <c r="G657" i="2"/>
  <c r="K657" i="2" s="1"/>
  <c r="G718" i="2"/>
  <c r="K718" i="2" s="1"/>
  <c r="G837" i="2"/>
  <c r="K837" i="2" s="1"/>
  <c r="G742" i="2"/>
  <c r="F742" i="2" s="1"/>
  <c r="J742" i="2" s="1"/>
  <c r="G744" i="2"/>
  <c r="K744" i="2" s="1"/>
  <c r="G633" i="2"/>
  <c r="K633" i="2" s="1"/>
  <c r="G768" i="2"/>
  <c r="K768" i="2" s="1"/>
  <c r="G639" i="2"/>
  <c r="K639" i="2" s="1"/>
  <c r="G842" i="2"/>
  <c r="K842" i="2" s="1"/>
  <c r="G566" i="2"/>
  <c r="K566" i="2" s="1"/>
  <c r="G756" i="2"/>
  <c r="K756" i="2" s="1"/>
  <c r="G781" i="2"/>
  <c r="K781" i="2" s="1"/>
  <c r="G807" i="2"/>
  <c r="K807" i="2" s="1"/>
  <c r="G721" i="2"/>
  <c r="G811" i="2"/>
  <c r="K811" i="2" s="1"/>
  <c r="G545" i="2"/>
  <c r="K545" i="2" s="1"/>
  <c r="G586" i="2"/>
  <c r="K586" i="2" s="1"/>
  <c r="G693" i="2"/>
  <c r="K693" i="2" s="1"/>
  <c r="G664" i="2"/>
  <c r="K664" i="2" s="1"/>
  <c r="G754" i="2"/>
  <c r="K754" i="2" s="1"/>
  <c r="G581" i="2"/>
  <c r="K581" i="2" s="1"/>
  <c r="G808" i="2"/>
  <c r="K808" i="2" s="1"/>
  <c r="G778" i="2"/>
  <c r="K778" i="2" s="1"/>
  <c r="G589" i="2"/>
  <c r="K589" i="2" s="1"/>
  <c r="G371" i="2"/>
  <c r="K371" i="2" s="1"/>
  <c r="G698" i="2"/>
  <c r="K698" i="2" s="1"/>
  <c r="G599" i="2"/>
  <c r="F599" i="2" s="1"/>
  <c r="J599" i="2" s="1"/>
  <c r="G731" i="2"/>
  <c r="K731" i="2" s="1"/>
  <c r="G595" i="2"/>
  <c r="K595" i="2" s="1"/>
  <c r="G666" i="2"/>
  <c r="G587" i="2"/>
  <c r="K587" i="2" s="1"/>
  <c r="G570" i="2"/>
  <c r="K570" i="2" s="1"/>
  <c r="F669" i="2"/>
  <c r="J669" i="2" s="1"/>
  <c r="G668" i="2"/>
  <c r="K668" i="2" s="1"/>
  <c r="G839" i="2"/>
  <c r="K839" i="2" s="1"/>
  <c r="G576" i="2"/>
  <c r="K576" i="2" s="1"/>
  <c r="G759" i="2"/>
  <c r="F759" i="2" s="1"/>
  <c r="J759" i="2" s="1"/>
  <c r="G620" i="2"/>
  <c r="K620" i="2" s="1"/>
  <c r="G644" i="2"/>
  <c r="G626" i="2"/>
  <c r="K626" i="2" s="1"/>
  <c r="G575" i="2"/>
  <c r="K575" i="2" s="1"/>
  <c r="G582" i="2"/>
  <c r="K582" i="2" s="1"/>
  <c r="G662" i="2"/>
  <c r="F662" i="2" s="1"/>
  <c r="J662" i="2" s="1"/>
  <c r="G840" i="2"/>
  <c r="K840" i="2" s="1"/>
  <c r="G618" i="2"/>
  <c r="F618" i="2" s="1"/>
  <c r="J618" i="2" s="1"/>
  <c r="G573" i="2"/>
  <c r="K573" i="2" s="1"/>
  <c r="G854" i="2"/>
  <c r="K854" i="2" s="1"/>
  <c r="G511" i="2"/>
  <c r="K511" i="2" s="1"/>
  <c r="G741" i="2"/>
  <c r="K741" i="2" s="1"/>
  <c r="G650" i="2"/>
  <c r="K650" i="2" s="1"/>
  <c r="G835" i="2"/>
  <c r="K835" i="2" s="1"/>
  <c r="G733" i="2"/>
  <c r="K733" i="2" s="1"/>
  <c r="G725" i="2"/>
  <c r="K725" i="2" s="1"/>
  <c r="G730" i="2"/>
  <c r="K730" i="2" s="1"/>
  <c r="G564" i="2"/>
  <c r="K564" i="2" s="1"/>
  <c r="G758" i="2"/>
  <c r="K758" i="2" s="1"/>
  <c r="G688" i="2"/>
  <c r="K688" i="2" s="1"/>
  <c r="G634" i="2"/>
  <c r="K634" i="2" s="1"/>
  <c r="G745" i="2"/>
  <c r="K745" i="2" s="1"/>
  <c r="G816" i="2"/>
  <c r="K816" i="2" s="1"/>
  <c r="G747" i="2"/>
  <c r="K747" i="2" s="1"/>
  <c r="G826" i="2"/>
  <c r="K826" i="2" s="1"/>
  <c r="G694" i="2"/>
  <c r="K694" i="2" s="1"/>
  <c r="G667" i="2"/>
  <c r="K667" i="2" s="1"/>
  <c r="G740" i="2"/>
  <c r="K740" i="2" s="1"/>
  <c r="G685" i="2"/>
  <c r="K685" i="2" s="1"/>
  <c r="G655" i="2"/>
  <c r="F655" i="2" s="1"/>
  <c r="J655" i="2" s="1"/>
  <c r="G632" i="2"/>
  <c r="K632" i="2" s="1"/>
  <c r="G700" i="2"/>
  <c r="K700" i="2" s="1"/>
  <c r="G610" i="2"/>
  <c r="K610" i="2" s="1"/>
  <c r="G502" i="2"/>
  <c r="K502" i="2" s="1"/>
  <c r="G643" i="2"/>
  <c r="K643" i="2" s="1"/>
  <c r="G616" i="2"/>
  <c r="K616" i="2" s="1"/>
  <c r="G567" i="2"/>
  <c r="K567" i="2" s="1"/>
  <c r="G689" i="2"/>
  <c r="K689" i="2" s="1"/>
  <c r="G563" i="2"/>
  <c r="K563" i="2" s="1"/>
  <c r="G584" i="2"/>
  <c r="K584" i="2" s="1"/>
  <c r="G638" i="2"/>
  <c r="G769" i="2"/>
  <c r="K769" i="2" s="1"/>
  <c r="G757" i="2"/>
  <c r="K757" i="2" s="1"/>
  <c r="G795" i="2"/>
  <c r="K795" i="2" s="1"/>
  <c r="G786" i="2"/>
  <c r="K786" i="2" s="1"/>
  <c r="G568" i="2"/>
  <c r="K568" i="2" s="1"/>
  <c r="G628" i="2"/>
  <c r="K628" i="2" s="1"/>
  <c r="G765" i="2"/>
  <c r="K765" i="2" s="1"/>
  <c r="G771" i="2"/>
  <c r="G812" i="2"/>
  <c r="K812" i="2" s="1"/>
  <c r="G614" i="2"/>
  <c r="K614" i="2" s="1"/>
  <c r="G703" i="2"/>
  <c r="K703" i="2" s="1"/>
  <c r="G692" i="2"/>
  <c r="K692" i="2" s="1"/>
  <c r="G797" i="2"/>
  <c r="K797" i="2" s="1"/>
  <c r="G512" i="2"/>
  <c r="K512" i="2" s="1"/>
  <c r="G720" i="2"/>
  <c r="F720" i="2" s="1"/>
  <c r="J720" i="2" s="1"/>
  <c r="G836" i="2"/>
  <c r="K836" i="2" s="1"/>
  <c r="G776" i="2"/>
  <c r="G562" i="2"/>
  <c r="F562" i="2" s="1"/>
  <c r="J562" i="2" s="1"/>
  <c r="G707" i="2"/>
  <c r="K707" i="2" s="1"/>
  <c r="G774" i="2"/>
  <c r="K774" i="2" s="1"/>
  <c r="G462" i="2"/>
  <c r="F462" i="2" s="1"/>
  <c r="J462" i="2" s="1"/>
  <c r="G825" i="2"/>
  <c r="K825" i="2" s="1"/>
  <c r="G838" i="2"/>
  <c r="K838" i="2" s="1"/>
  <c r="G697" i="2"/>
  <c r="K697" i="2" s="1"/>
  <c r="G850" i="2"/>
  <c r="K850" i="2" s="1"/>
  <c r="G702" i="2"/>
  <c r="K702" i="2" s="1"/>
  <c r="G798" i="2"/>
  <c r="K798" i="2" s="1"/>
  <c r="G729" i="2"/>
  <c r="K729" i="2" s="1"/>
  <c r="G648" i="2"/>
  <c r="K648" i="2" s="1"/>
  <c r="G686" i="2"/>
  <c r="K686" i="2" s="1"/>
  <c r="G801" i="2"/>
  <c r="K801" i="2" s="1"/>
  <c r="G612" i="2"/>
  <c r="K612" i="2" s="1"/>
  <c r="G603" i="2"/>
  <c r="K603" i="2" s="1"/>
  <c r="G817" i="2"/>
  <c r="K817" i="2" s="1"/>
  <c r="G792" i="2"/>
  <c r="K792" i="2" s="1"/>
  <c r="G598" i="2"/>
  <c r="K598" i="2" s="1"/>
  <c r="G591" i="2"/>
  <c r="K591" i="2" s="1"/>
  <c r="G558" i="2"/>
  <c r="K558" i="2" s="1"/>
  <c r="G843" i="2"/>
  <c r="K843" i="2" s="1"/>
  <c r="G579" i="2"/>
  <c r="K579" i="2" s="1"/>
  <c r="G684" i="2"/>
  <c r="G503" i="2"/>
  <c r="F503" i="2" s="1"/>
  <c r="J503" i="2" s="1"/>
  <c r="G602" i="2"/>
  <c r="K602" i="2" s="1"/>
  <c r="G497" i="2"/>
  <c r="K497" i="2" s="1"/>
  <c r="G847" i="2"/>
  <c r="K847" i="2" s="1"/>
  <c r="G556" i="2"/>
  <c r="K556" i="2" s="1"/>
  <c r="G681" i="2"/>
  <c r="K681" i="2" s="1"/>
  <c r="G748" i="2"/>
  <c r="G712" i="2"/>
  <c r="K712" i="2" s="1"/>
  <c r="G805" i="2"/>
  <c r="K805" i="2" s="1"/>
  <c r="G711" i="2"/>
  <c r="K711" i="2" s="1"/>
  <c r="G613" i="2"/>
  <c r="K613" i="2" s="1"/>
  <c r="G653" i="2"/>
  <c r="K653" i="2" s="1"/>
  <c r="G687" i="2"/>
  <c r="F687" i="2" s="1"/>
  <c r="J687" i="2" s="1"/>
  <c r="G760" i="2"/>
  <c r="K760" i="2" s="1"/>
  <c r="G606" i="2"/>
  <c r="K606" i="2" s="1"/>
  <c r="G746" i="2"/>
  <c r="G830" i="2"/>
  <c r="K830" i="2" s="1"/>
  <c r="G621" i="2"/>
  <c r="G785" i="2"/>
  <c r="K785" i="2" s="1"/>
  <c r="G848" i="2"/>
  <c r="K848" i="2" s="1"/>
  <c r="G822" i="2"/>
  <c r="K822" i="2" s="1"/>
  <c r="G732" i="2"/>
  <c r="F732" i="2" s="1"/>
  <c r="J732" i="2" s="1"/>
  <c r="G635" i="2"/>
  <c r="K635" i="2" s="1"/>
  <c r="G833" i="2"/>
  <c r="K833" i="2" s="1"/>
  <c r="G641" i="2"/>
  <c r="F641" i="2" s="1"/>
  <c r="J641" i="2" s="1"/>
  <c r="G852" i="2"/>
  <c r="K852" i="2" s="1"/>
  <c r="G607" i="2"/>
  <c r="K607" i="2" s="1"/>
  <c r="G790" i="2"/>
  <c r="K790" i="2" s="1"/>
  <c r="G716" i="2"/>
  <c r="K716" i="2" s="1"/>
  <c r="G709" i="2"/>
  <c r="F709" i="2" s="1"/>
  <c r="J709" i="2" s="1"/>
  <c r="G636" i="2"/>
  <c r="G675" i="2"/>
  <c r="K675" i="2" s="1"/>
  <c r="G714" i="2"/>
  <c r="K714" i="2" s="1"/>
  <c r="G665" i="2"/>
  <c r="K665" i="2" s="1"/>
  <c r="G438" i="2"/>
  <c r="K438" i="2" s="1"/>
  <c r="G642" i="2"/>
  <c r="K642" i="2" s="1"/>
  <c r="G705" i="2"/>
  <c r="K705" i="2" s="1"/>
  <c r="G654" i="2"/>
  <c r="K654" i="2" s="1"/>
  <c r="G855" i="2"/>
  <c r="K855" i="2" s="1"/>
  <c r="G809" i="2"/>
  <c r="K809" i="2" s="1"/>
  <c r="G779" i="2"/>
  <c r="K779" i="2" s="1"/>
  <c r="G597" i="2"/>
  <c r="G471" i="2"/>
  <c r="K471" i="2" s="1"/>
  <c r="G670" i="2"/>
  <c r="K670" i="2" s="1"/>
  <c r="G851" i="2"/>
  <c r="K851" i="2" s="1"/>
  <c r="G652" i="2"/>
  <c r="F652" i="2" s="1"/>
  <c r="J652" i="2" s="1"/>
  <c r="G815" i="2"/>
  <c r="K815" i="2" s="1"/>
  <c r="G469" i="2"/>
  <c r="G465" i="2"/>
  <c r="K465" i="2" s="1"/>
  <c r="G810" i="2"/>
  <c r="K810" i="2" s="1"/>
  <c r="G767" i="2"/>
  <c r="K767" i="2" s="1"/>
  <c r="G493" i="2"/>
  <c r="K493" i="2" s="1"/>
  <c r="G710" i="2"/>
  <c r="K710" i="2" s="1"/>
  <c r="G775" i="2"/>
  <c r="K775" i="2" s="1"/>
  <c r="G821" i="2"/>
  <c r="K821" i="2" s="1"/>
  <c r="G590" i="2"/>
  <c r="K590" i="2" s="1"/>
  <c r="G600" i="2"/>
  <c r="F600" i="2" s="1"/>
  <c r="J600" i="2" s="1"/>
  <c r="G604" i="2"/>
  <c r="K604" i="2" s="1"/>
  <c r="G789" i="2"/>
  <c r="K789" i="2" s="1"/>
  <c r="G690" i="2"/>
  <c r="F690" i="2" s="1"/>
  <c r="J690" i="2" s="1"/>
  <c r="G829" i="2"/>
  <c r="K829" i="2" s="1"/>
  <c r="G753" i="2"/>
  <c r="F753" i="2" s="1"/>
  <c r="J753" i="2" s="1"/>
  <c r="G813" i="2"/>
  <c r="K813" i="2" s="1"/>
  <c r="G507" i="2"/>
  <c r="K507" i="2" s="1"/>
  <c r="G682" i="2"/>
  <c r="F682" i="2" s="1"/>
  <c r="J682" i="2" s="1"/>
  <c r="G645" i="2"/>
  <c r="K645" i="2" s="1"/>
  <c r="G557" i="2"/>
  <c r="K557" i="2" s="1"/>
  <c r="G673" i="2"/>
  <c r="F673" i="2" s="1"/>
  <c r="J673" i="2" s="1"/>
  <c r="G717" i="2"/>
  <c r="F717" i="2" s="1"/>
  <c r="J717" i="2" s="1"/>
  <c r="G479" i="2"/>
  <c r="K479" i="2" s="1"/>
  <c r="G605" i="2"/>
  <c r="K605" i="2" s="1"/>
  <c r="G560" i="2"/>
  <c r="G630" i="2"/>
  <c r="F630" i="2" s="1"/>
  <c r="J630" i="2" s="1"/>
  <c r="G611" i="2"/>
  <c r="K611" i="2" s="1"/>
  <c r="G585" i="2"/>
  <c r="K585" i="2" s="1"/>
  <c r="G577" i="2"/>
  <c r="K577" i="2" s="1"/>
  <c r="G782" i="2"/>
  <c r="K782" i="2" s="1"/>
  <c r="G569" i="2"/>
  <c r="F569" i="2" s="1"/>
  <c r="J569" i="2" s="1"/>
  <c r="G572" i="2"/>
  <c r="K572" i="2" s="1"/>
  <c r="G791" i="2"/>
  <c r="K791" i="2" s="1"/>
  <c r="G649" i="2"/>
  <c r="K649" i="2" s="1"/>
  <c r="G844" i="2"/>
  <c r="K844" i="2" s="1"/>
  <c r="G764" i="2"/>
  <c r="K764" i="2" s="1"/>
  <c r="G770" i="2"/>
  <c r="K770" i="2" s="1"/>
  <c r="G715" i="2"/>
  <c r="K715" i="2" s="1"/>
  <c r="G831" i="2"/>
  <c r="K831" i="2" s="1"/>
  <c r="G510" i="2"/>
  <c r="K510" i="2" s="1"/>
  <c r="G588" i="2"/>
  <c r="K588" i="2" s="1"/>
  <c r="G819" i="2"/>
  <c r="K819" i="2" s="1"/>
  <c r="G565" i="2"/>
  <c r="K565" i="2" s="1"/>
  <c r="G783" i="2"/>
  <c r="K783" i="2" s="1"/>
  <c r="G679" i="2"/>
  <c r="K679" i="2" s="1"/>
  <c r="G800" i="2"/>
  <c r="K800" i="2" s="1"/>
  <c r="G480" i="2"/>
  <c r="F480" i="2" s="1"/>
  <c r="J480" i="2" s="1"/>
  <c r="G490" i="2"/>
  <c r="G410" i="2"/>
  <c r="G381" i="2"/>
  <c r="K381" i="2" s="1"/>
  <c r="G546" i="2"/>
  <c r="K546" i="2" s="1"/>
  <c r="G484" i="2"/>
  <c r="K484" i="2" s="1"/>
  <c r="G514" i="2"/>
  <c r="F514" i="2" s="1"/>
  <c r="J514" i="2" s="1"/>
  <c r="G417" i="2"/>
  <c r="K417" i="2" s="1"/>
  <c r="G521" i="2"/>
  <c r="F521" i="2" s="1"/>
  <c r="J521" i="2" s="1"/>
  <c r="G464" i="2"/>
  <c r="G482" i="2"/>
  <c r="K482" i="2" s="1"/>
  <c r="G547" i="2"/>
  <c r="K547" i="2" s="1"/>
  <c r="G539" i="2"/>
  <c r="K539" i="2" s="1"/>
  <c r="G516" i="2"/>
  <c r="K516" i="2" s="1"/>
  <c r="G485" i="2"/>
  <c r="K485" i="2" s="1"/>
  <c r="G439" i="2"/>
  <c r="F439" i="2" s="1"/>
  <c r="J439" i="2" s="1"/>
  <c r="G555" i="2"/>
  <c r="K555" i="2" s="1"/>
  <c r="G382" i="2"/>
  <c r="G528" i="2"/>
  <c r="K528" i="2" s="1"/>
  <c r="G505" i="2"/>
  <c r="F505" i="2" s="1"/>
  <c r="J505" i="2" s="1"/>
  <c r="G552" i="2"/>
  <c r="K552" i="2" s="1"/>
  <c r="G466" i="2"/>
  <c r="K466" i="2" s="1"/>
  <c r="G486" i="2"/>
  <c r="F486" i="2" s="1"/>
  <c r="J486" i="2" s="1"/>
  <c r="G481" i="2"/>
  <c r="K481" i="2" s="1"/>
  <c r="G506" i="2"/>
  <c r="F506" i="2" s="1"/>
  <c r="J506" i="2" s="1"/>
  <c r="G543" i="2"/>
  <c r="K543" i="2" s="1"/>
  <c r="G489" i="2"/>
  <c r="G397" i="2"/>
  <c r="K397" i="2" s="1"/>
  <c r="G534" i="2"/>
  <c r="K534" i="2" s="1"/>
  <c r="G483" i="2"/>
  <c r="K483" i="2" s="1"/>
  <c r="G468" i="2"/>
  <c r="K468" i="2" s="1"/>
  <c r="G518" i="2"/>
  <c r="K518" i="2" s="1"/>
  <c r="G475" i="2"/>
  <c r="K475" i="2" s="1"/>
  <c r="G429" i="2"/>
  <c r="K429" i="2" s="1"/>
  <c r="G500" i="2"/>
  <c r="K500" i="2" s="1"/>
  <c r="G520" i="2"/>
  <c r="K520" i="2" s="1"/>
  <c r="G523" i="2"/>
  <c r="K523" i="2" s="1"/>
  <c r="G457" i="2"/>
  <c r="K457" i="2" s="1"/>
  <c r="G477" i="2"/>
  <c r="F477" i="2" s="1"/>
  <c r="J477" i="2" s="1"/>
  <c r="G550" i="2"/>
  <c r="K550" i="2" s="1"/>
  <c r="G476" i="2"/>
  <c r="K476" i="2" s="1"/>
  <c r="G554" i="2"/>
  <c r="K554" i="2" s="1"/>
  <c r="G361" i="2"/>
  <c r="G425" i="2"/>
  <c r="F425" i="2" s="1"/>
  <c r="J425" i="2" s="1"/>
  <c r="G513" i="2"/>
  <c r="K513" i="2" s="1"/>
  <c r="G553" i="2"/>
  <c r="K553" i="2" s="1"/>
  <c r="G365" i="2"/>
  <c r="F365" i="2" s="1"/>
  <c r="J365" i="2" s="1"/>
  <c r="G445" i="2"/>
  <c r="K445" i="2" s="1"/>
  <c r="G527" i="2"/>
  <c r="F527" i="2" s="1"/>
  <c r="J527" i="2" s="1"/>
  <c r="G448" i="2"/>
  <c r="K448" i="2" s="1"/>
  <c r="G515" i="2"/>
  <c r="K515" i="2" s="1"/>
  <c r="G529" i="2"/>
  <c r="F529" i="2" s="1"/>
  <c r="J529" i="2" s="1"/>
  <c r="G478" i="2"/>
  <c r="G491" i="2"/>
  <c r="K491" i="2" s="1"/>
  <c r="G487" i="2"/>
  <c r="F487" i="2" s="1"/>
  <c r="J487" i="2" s="1"/>
  <c r="G537" i="2"/>
  <c r="K537" i="2" s="1"/>
  <c r="G472" i="2"/>
  <c r="F472" i="2" s="1"/>
  <c r="J472" i="2" s="1"/>
  <c r="G532" i="2"/>
  <c r="G452" i="2"/>
  <c r="K452" i="2" s="1"/>
  <c r="G393" i="2"/>
  <c r="K393" i="2" s="1"/>
  <c r="G456" i="2"/>
  <c r="K456" i="2" s="1"/>
  <c r="G526" i="2"/>
  <c r="K526" i="2" s="1"/>
  <c r="G540" i="2"/>
  <c r="K540" i="2" s="1"/>
  <c r="G544" i="2"/>
  <c r="K544" i="2" s="1"/>
  <c r="G463" i="2"/>
  <c r="K463" i="2" s="1"/>
  <c r="G442" i="2"/>
  <c r="K442" i="2" s="1"/>
  <c r="G531" i="2"/>
  <c r="G396" i="2"/>
  <c r="F396" i="2" s="1"/>
  <c r="J396" i="2" s="1"/>
  <c r="G459" i="2"/>
  <c r="K459" i="2" s="1"/>
  <c r="G508" i="2"/>
  <c r="K508" i="2" s="1"/>
  <c r="G519" i="2"/>
  <c r="F519" i="2" s="1"/>
  <c r="J519" i="2" s="1"/>
  <c r="G496" i="2"/>
  <c r="F496" i="2" s="1"/>
  <c r="J496" i="2" s="1"/>
  <c r="G504" i="2"/>
  <c r="K504" i="2" s="1"/>
  <c r="G536" i="2"/>
  <c r="K536" i="2" s="1"/>
  <c r="G470" i="2"/>
  <c r="G446" i="2"/>
  <c r="K446" i="2" s="1"/>
  <c r="G369" i="2"/>
  <c r="K369" i="2" s="1"/>
  <c r="G405" i="2"/>
  <c r="K405" i="2" s="1"/>
  <c r="G517" i="2"/>
  <c r="F517" i="2" s="1"/>
  <c r="J517" i="2" s="1"/>
  <c r="G366" i="2"/>
  <c r="K366" i="2" s="1"/>
  <c r="G494" i="2"/>
  <c r="K494" i="2" s="1"/>
  <c r="G474" i="2"/>
  <c r="K474" i="2" s="1"/>
  <c r="G449" i="2"/>
  <c r="K449" i="2" s="1"/>
  <c r="G402" i="2"/>
  <c r="K402" i="2" s="1"/>
  <c r="G360" i="2"/>
  <c r="K360" i="2" s="1"/>
  <c r="G501" i="2"/>
  <c r="K501" i="2" s="1"/>
  <c r="G499" i="2"/>
  <c r="K499" i="2" s="1"/>
  <c r="G488" i="2"/>
  <c r="F488" i="2" s="1"/>
  <c r="J488" i="2" s="1"/>
  <c r="G541" i="2"/>
  <c r="F541" i="2" s="1"/>
  <c r="J541" i="2" s="1"/>
  <c r="G538" i="2"/>
  <c r="K538" i="2" s="1"/>
  <c r="G509" i="2"/>
  <c r="G436" i="2"/>
  <c r="K436" i="2" s="1"/>
  <c r="G367" i="2"/>
  <c r="K367" i="2" s="1"/>
  <c r="G437" i="2"/>
  <c r="K437" i="2" s="1"/>
  <c r="G542" i="2"/>
  <c r="K542" i="2" s="1"/>
  <c r="G525" i="2"/>
  <c r="K525" i="2" s="1"/>
  <c r="G524" i="2"/>
  <c r="F524" i="2" s="1"/>
  <c r="J524" i="2" s="1"/>
  <c r="G458" i="2"/>
  <c r="K458" i="2" s="1"/>
  <c r="G460" i="2"/>
  <c r="K460" i="2" s="1"/>
  <c r="G535" i="2"/>
  <c r="F535" i="2" s="1"/>
  <c r="J535" i="2" s="1"/>
  <c r="G387" i="2"/>
  <c r="K387" i="2" s="1"/>
  <c r="G467" i="2"/>
  <c r="K467" i="2" s="1"/>
  <c r="G551" i="2"/>
  <c r="F551" i="2" s="1"/>
  <c r="J551" i="2" s="1"/>
  <c r="G383" i="2"/>
  <c r="F383" i="2" s="1"/>
  <c r="J383" i="2" s="1"/>
  <c r="G386" i="2"/>
  <c r="K386" i="2" s="1"/>
  <c r="G389" i="2"/>
  <c r="K389" i="2" s="1"/>
  <c r="G390" i="2"/>
  <c r="K390" i="2" s="1"/>
  <c r="G362" i="2"/>
  <c r="F362" i="2" s="1"/>
  <c r="J362" i="2" s="1"/>
  <c r="G441" i="2"/>
  <c r="K441" i="2" s="1"/>
  <c r="G416" i="2"/>
  <c r="K416" i="2" s="1"/>
  <c r="G435" i="2"/>
  <c r="K435" i="2" s="1"/>
  <c r="G407" i="2"/>
  <c r="F407" i="2" s="1"/>
  <c r="J407" i="2" s="1"/>
  <c r="G415" i="2"/>
  <c r="F415" i="2" s="1"/>
  <c r="J415" i="2" s="1"/>
  <c r="G357" i="2"/>
  <c r="G398" i="2"/>
  <c r="F398" i="2" s="1"/>
  <c r="J398" i="2" s="1"/>
  <c r="G419" i="2"/>
  <c r="K419" i="2" s="1"/>
  <c r="G400" i="2"/>
  <c r="K400" i="2" s="1"/>
  <c r="G434" i="2"/>
  <c r="K434" i="2" s="1"/>
  <c r="G433" i="2"/>
  <c r="K433" i="2" s="1"/>
  <c r="G375" i="2"/>
  <c r="F375" i="2" s="1"/>
  <c r="J375" i="2" s="1"/>
  <c r="G455" i="2"/>
  <c r="K455" i="2" s="1"/>
  <c r="G426" i="2"/>
  <c r="K426" i="2" s="1"/>
  <c r="G447" i="2"/>
  <c r="G406" i="2"/>
  <c r="F406" i="2" s="1"/>
  <c r="J406" i="2" s="1"/>
  <c r="G380" i="2"/>
  <c r="K380" i="2" s="1"/>
  <c r="G408" i="2"/>
  <c r="K408" i="2" s="1"/>
  <c r="G423" i="2"/>
  <c r="F423" i="2" s="1"/>
  <c r="J423" i="2" s="1"/>
  <c r="G431" i="2"/>
  <c r="F431" i="2" s="1"/>
  <c r="J431" i="2" s="1"/>
  <c r="G412" i="2"/>
  <c r="K412" i="2" s="1"/>
  <c r="G404" i="2"/>
  <c r="G368" i="2"/>
  <c r="K368" i="2" s="1"/>
  <c r="G363" i="2"/>
  <c r="F363" i="2" s="1"/>
  <c r="J363" i="2" s="1"/>
  <c r="G409" i="2"/>
  <c r="K409" i="2" s="1"/>
  <c r="G413" i="2"/>
  <c r="K413" i="2" s="1"/>
  <c r="G364" i="2"/>
  <c r="K364" i="2" s="1"/>
  <c r="G418" i="2"/>
  <c r="K418" i="2" s="1"/>
  <c r="G432" i="2"/>
  <c r="K432" i="2" s="1"/>
  <c r="G370" i="2"/>
  <c r="K370" i="2" s="1"/>
  <c r="G373" i="2"/>
  <c r="K373" i="2" s="1"/>
  <c r="G421" i="2"/>
  <c r="K421" i="2" s="1"/>
  <c r="G356" i="2"/>
  <c r="K356" i="2" s="1"/>
  <c r="G395" i="2"/>
  <c r="K395" i="2" s="1"/>
  <c r="G440" i="2"/>
  <c r="K440" i="2" s="1"/>
  <c r="G392" i="2"/>
  <c r="K392" i="2" s="1"/>
  <c r="G451" i="2"/>
  <c r="K451" i="2" s="1"/>
  <c r="G428" i="2"/>
  <c r="G411" i="2"/>
  <c r="F411" i="2" s="1"/>
  <c r="J411" i="2" s="1"/>
  <c r="G401" i="2"/>
  <c r="F401" i="2" s="1"/>
  <c r="J401" i="2" s="1"/>
  <c r="G399" i="2"/>
  <c r="K399" i="2" s="1"/>
  <c r="G376" i="2"/>
  <c r="F376" i="2" s="1"/>
  <c r="J376" i="2" s="1"/>
  <c r="G385" i="2"/>
  <c r="F385" i="2" s="1"/>
  <c r="J385" i="2" s="1"/>
  <c r="G388" i="2"/>
  <c r="F388" i="2" s="1"/>
  <c r="J388" i="2" s="1"/>
  <c r="G374" i="2"/>
  <c r="F374" i="2" s="1"/>
  <c r="J374" i="2" s="1"/>
  <c r="G403" i="2"/>
  <c r="K403" i="2" s="1"/>
  <c r="G394" i="2"/>
  <c r="K394" i="2" s="1"/>
  <c r="G444" i="2"/>
  <c r="K444" i="2" s="1"/>
  <c r="G424" i="2"/>
  <c r="K424" i="2" s="1"/>
  <c r="G358" i="2"/>
  <c r="K358" i="2" s="1"/>
  <c r="G391" i="2"/>
  <c r="K391" i="2" s="1"/>
  <c r="G379" i="2"/>
  <c r="K379" i="2" s="1"/>
  <c r="G384" i="2"/>
  <c r="F384" i="2" s="1"/>
  <c r="J384" i="2" s="1"/>
  <c r="G454" i="2"/>
  <c r="G450" i="2"/>
  <c r="F450" i="2" s="1"/>
  <c r="J450" i="2" s="1"/>
  <c r="G378" i="2"/>
  <c r="K378" i="2" s="1"/>
  <c r="G422" i="2"/>
  <c r="K422" i="2" s="1"/>
  <c r="G377" i="2"/>
  <c r="F377" i="2" s="1"/>
  <c r="J377" i="2" s="1"/>
  <c r="G453" i="2"/>
  <c r="K453" i="2" s="1"/>
  <c r="G430" i="2"/>
  <c r="K430" i="2" s="1"/>
  <c r="G372" i="2"/>
  <c r="F372" i="2" s="1"/>
  <c r="J372" i="2" s="1"/>
  <c r="G420" i="2"/>
  <c r="K420" i="2" s="1"/>
  <c r="G359" i="2"/>
  <c r="K359" i="2" s="1"/>
  <c r="G414" i="2"/>
  <c r="F414" i="2" s="1"/>
  <c r="J414" i="2" s="1"/>
  <c r="G427" i="2"/>
  <c r="K427" i="2" s="1"/>
  <c r="G443" i="2"/>
  <c r="K443" i="2" s="1"/>
  <c r="F126" i="2"/>
  <c r="F603" i="2"/>
  <c r="J603" i="2" s="1"/>
  <c r="F14" i="2"/>
  <c r="F257" i="2"/>
  <c r="F125" i="2"/>
  <c r="F305" i="2"/>
  <c r="F267" i="2"/>
  <c r="F145" i="2"/>
  <c r="F153" i="2"/>
  <c r="F299" i="2"/>
  <c r="F143" i="2"/>
  <c r="F337" i="2"/>
  <c r="F791" i="2"/>
  <c r="J791" i="2" s="1"/>
  <c r="F233" i="2"/>
  <c r="F586" i="2"/>
  <c r="J586" i="2" s="1"/>
  <c r="F577" i="2"/>
  <c r="J577" i="2" s="1"/>
  <c r="F549" i="2"/>
  <c r="J549" i="2" s="1"/>
  <c r="F438" i="2"/>
  <c r="J438" i="2" s="1"/>
  <c r="F218" i="2"/>
  <c r="F309" i="2"/>
  <c r="F88" i="2"/>
  <c r="F147" i="2"/>
  <c r="F350" i="2"/>
  <c r="F281" i="2"/>
  <c r="F8" i="2"/>
  <c r="J8" i="2" s="1"/>
  <c r="F62" i="2"/>
  <c r="F34" i="2"/>
  <c r="F318" i="2"/>
  <c r="F320" i="2"/>
  <c r="F241" i="2"/>
  <c r="F300" i="2"/>
  <c r="F181" i="2"/>
  <c r="F606" i="2"/>
  <c r="J606" i="2" s="1"/>
  <c r="F658" i="2"/>
  <c r="J658" i="2" s="1"/>
  <c r="F598" i="2"/>
  <c r="J598" i="2" s="1"/>
  <c r="F738" i="2"/>
  <c r="J738" i="2" s="1"/>
  <c r="F83" i="2"/>
  <c r="F345" i="2"/>
  <c r="F369" i="2"/>
  <c r="J369" i="2" s="1"/>
  <c r="F211" i="2"/>
  <c r="F191" i="2"/>
  <c r="F243" i="2"/>
  <c r="F566" i="2"/>
  <c r="J566" i="2" s="1"/>
  <c r="F458" i="2"/>
  <c r="J458" i="2" s="1"/>
  <c r="F28" i="2"/>
  <c r="F140" i="2"/>
  <c r="F29" i="2"/>
  <c r="F111" i="2"/>
  <c r="F197" i="2"/>
  <c r="F15" i="2"/>
  <c r="F9" i="2"/>
  <c r="F5" i="2"/>
  <c r="F633" i="2"/>
  <c r="J633" i="2" s="1"/>
  <c r="F403" i="2"/>
  <c r="J403" i="2" s="1"/>
  <c r="F165" i="2"/>
  <c r="F351" i="2"/>
  <c r="F203" i="2"/>
  <c r="F33" i="2"/>
  <c r="F7" i="2"/>
  <c r="F763" i="2"/>
  <c r="J763" i="2" s="1"/>
  <c r="F552" i="2"/>
  <c r="J552" i="2" s="1"/>
  <c r="F617" i="2"/>
  <c r="J617" i="2" s="1"/>
  <c r="F752" i="2"/>
  <c r="J752" i="2" s="1"/>
  <c r="K752" i="2"/>
  <c r="F621" i="2"/>
  <c r="J621" i="2" s="1"/>
  <c r="K621" i="2"/>
  <c r="F534" i="2"/>
  <c r="J534" i="2" s="1"/>
  <c r="F578" i="2"/>
  <c r="J578" i="2" s="1"/>
  <c r="K578" i="2"/>
  <c r="K738" i="2"/>
  <c r="F805" i="2"/>
  <c r="J805" i="2" s="1"/>
  <c r="F790" i="2"/>
  <c r="J790" i="2" s="1"/>
  <c r="F636" i="2"/>
  <c r="J636" i="2" s="1"/>
  <c r="K636" i="2"/>
  <c r="F909" i="2"/>
  <c r="J909" i="2" s="1"/>
  <c r="F905" i="2"/>
  <c r="J905" i="2" s="1"/>
  <c r="F901" i="2"/>
  <c r="J901" i="2" s="1"/>
  <c r="F898" i="2"/>
  <c r="J898" i="2" s="1"/>
  <c r="F869" i="2"/>
  <c r="J869" i="2" s="1"/>
  <c r="F907" i="2"/>
  <c r="J907" i="2" s="1"/>
  <c r="F893" i="2"/>
  <c r="J893" i="2" s="1"/>
  <c r="F892" i="2"/>
  <c r="J892" i="2" s="1"/>
  <c r="F956" i="2"/>
  <c r="J956" i="2" s="1"/>
  <c r="F894" i="2"/>
  <c r="J894" i="2" s="1"/>
  <c r="F919" i="2"/>
  <c r="J919" i="2" s="1"/>
  <c r="F858" i="2"/>
  <c r="J858" i="2" s="1"/>
  <c r="F811" i="2"/>
  <c r="J811" i="2" s="1"/>
  <c r="F820" i="2"/>
  <c r="J820" i="2" s="1"/>
  <c r="F812" i="2"/>
  <c r="J812" i="2" s="1"/>
  <c r="F925" i="2"/>
  <c r="J925" i="2" s="1"/>
  <c r="F933" i="2"/>
  <c r="J933" i="2" s="1"/>
  <c r="F906" i="2"/>
  <c r="J906" i="2" s="1"/>
  <c r="F809" i="2"/>
  <c r="J809" i="2" s="1"/>
  <c r="F915" i="2"/>
  <c r="J915" i="2" s="1"/>
  <c r="F900" i="2"/>
  <c r="J900" i="2" s="1"/>
  <c r="F837" i="2"/>
  <c r="J837" i="2" s="1"/>
  <c r="F841" i="2"/>
  <c r="J841" i="2" s="1"/>
  <c r="F927" i="2"/>
  <c r="J927" i="2" s="1"/>
  <c r="F864" i="2"/>
  <c r="J864" i="2" s="1"/>
  <c r="F880" i="2"/>
  <c r="J880" i="2" s="1"/>
  <c r="F870" i="2"/>
  <c r="J870" i="2" s="1"/>
  <c r="F862" i="2"/>
  <c r="J862" i="2" s="1"/>
  <c r="F828" i="2"/>
  <c r="J828" i="2" s="1"/>
  <c r="F921" i="2"/>
  <c r="J921" i="2" s="1"/>
  <c r="F808" i="2"/>
  <c r="J808" i="2" s="1"/>
  <c r="F914" i="2"/>
  <c r="J914" i="2" s="1"/>
  <c r="F833" i="2"/>
  <c r="J833" i="2" s="1"/>
  <c r="F923" i="2"/>
  <c r="J923" i="2" s="1"/>
  <c r="F941" i="2"/>
  <c r="J941" i="2" s="1"/>
  <c r="F910" i="2"/>
  <c r="J910" i="2" s="1"/>
  <c r="F857" i="2"/>
  <c r="J857" i="2" s="1"/>
  <c r="F935" i="2"/>
  <c r="J935" i="2" s="1"/>
  <c r="F821" i="2"/>
  <c r="J821" i="2" s="1"/>
  <c r="F835" i="2"/>
  <c r="J835" i="2" s="1"/>
  <c r="F826" i="2"/>
  <c r="J826" i="2" s="1"/>
  <c r="F814" i="2"/>
  <c r="J814" i="2" s="1"/>
  <c r="F844" i="2"/>
  <c r="J844" i="2" s="1"/>
  <c r="F928" i="2"/>
  <c r="J928" i="2" s="1"/>
  <c r="F929" i="2"/>
  <c r="J929" i="2" s="1"/>
  <c r="F922" i="2"/>
  <c r="J922" i="2" s="1"/>
  <c r="F849" i="2"/>
  <c r="J849" i="2" s="1"/>
  <c r="F815" i="2"/>
  <c r="J815" i="2" s="1"/>
  <c r="F916" i="2"/>
  <c r="J916" i="2" s="1"/>
  <c r="F918" i="2"/>
  <c r="J918" i="2" s="1"/>
  <c r="F873" i="2"/>
  <c r="J873" i="2" s="1"/>
  <c r="F943" i="2"/>
  <c r="J943" i="2" s="1"/>
  <c r="F850" i="2"/>
  <c r="J850" i="2" s="1"/>
  <c r="F886" i="2"/>
  <c r="J886" i="2" s="1"/>
  <c r="F882" i="2"/>
  <c r="J882" i="2" s="1"/>
  <c r="F872" i="2"/>
  <c r="J872" i="2" s="1"/>
  <c r="F936" i="2"/>
  <c r="J936" i="2" s="1"/>
  <c r="F861" i="2"/>
  <c r="J861" i="2" s="1"/>
  <c r="F865" i="2"/>
  <c r="J865" i="2" s="1"/>
  <c r="F836" i="2"/>
  <c r="J836" i="2" s="1"/>
  <c r="F924" i="2"/>
  <c r="J924" i="2" s="1"/>
  <c r="F839" i="2"/>
  <c r="J839" i="2" s="1"/>
  <c r="F926" i="2"/>
  <c r="J926" i="2" s="1"/>
  <c r="F951" i="2"/>
  <c r="J951" i="2" s="1"/>
  <c r="F856" i="2"/>
  <c r="J856" i="2" s="1"/>
  <c r="F859" i="2"/>
  <c r="J859" i="2" s="1"/>
  <c r="F875" i="2"/>
  <c r="J875" i="2" s="1"/>
  <c r="F876" i="2"/>
  <c r="J876" i="2" s="1"/>
  <c r="F897" i="2"/>
  <c r="J897" i="2" s="1"/>
  <c r="F946" i="2"/>
  <c r="J946" i="2" s="1"/>
  <c r="F852" i="2"/>
  <c r="J852" i="2" s="1"/>
  <c r="F885" i="2"/>
  <c r="J885" i="2" s="1"/>
  <c r="F838" i="2"/>
  <c r="J838" i="2" s="1"/>
  <c r="F866" i="2"/>
  <c r="J866" i="2" s="1"/>
  <c r="F888" i="2"/>
  <c r="J888" i="2" s="1"/>
  <c r="F945" i="2"/>
  <c r="J945" i="2" s="1"/>
  <c r="F868" i="2"/>
  <c r="J868" i="2" s="1"/>
  <c r="F934" i="2"/>
  <c r="J934" i="2" s="1"/>
  <c r="F843" i="2"/>
  <c r="J843" i="2" s="1"/>
  <c r="F842" i="2"/>
  <c r="J842" i="2" s="1"/>
  <c r="F896" i="2"/>
  <c r="J896" i="2" s="1"/>
  <c r="F953" i="2"/>
  <c r="J953" i="2" s="1"/>
  <c r="F883" i="2"/>
  <c r="J883" i="2" s="1"/>
  <c r="F942" i="2"/>
  <c r="J942" i="2" s="1"/>
  <c r="F952" i="2"/>
  <c r="J952" i="2" s="1"/>
  <c r="F863" i="2"/>
  <c r="J863" i="2" s="1"/>
  <c r="F899" i="2"/>
  <c r="J899" i="2" s="1"/>
  <c r="F940" i="2"/>
  <c r="J940" i="2" s="1"/>
  <c r="F895" i="2"/>
  <c r="J895" i="2" s="1"/>
  <c r="F846" i="2"/>
  <c r="J846" i="2" s="1"/>
  <c r="F944" i="2"/>
  <c r="J944" i="2" s="1"/>
  <c r="F891" i="2"/>
  <c r="J891" i="2" s="1"/>
  <c r="F950" i="2"/>
  <c r="J950" i="2" s="1"/>
  <c r="F851" i="2"/>
  <c r="J851" i="2" s="1"/>
  <c r="F853" i="2"/>
  <c r="J853" i="2" s="1"/>
  <c r="F903" i="2"/>
  <c r="J903" i="2" s="1"/>
  <c r="F810" i="2"/>
  <c r="J810" i="2" s="1"/>
  <c r="F877" i="2"/>
  <c r="J877" i="2" s="1"/>
  <c r="F955" i="2"/>
  <c r="J955" i="2" s="1"/>
  <c r="F911" i="2"/>
  <c r="J911" i="2" s="1"/>
  <c r="F824" i="2"/>
  <c r="J824" i="2" s="1"/>
  <c r="F889" i="2"/>
  <c r="J889" i="2" s="1"/>
  <c r="F818" i="2"/>
  <c r="J818" i="2" s="1"/>
  <c r="F823" i="2"/>
  <c r="J823" i="2" s="1"/>
  <c r="F874" i="2"/>
  <c r="J874" i="2" s="1"/>
  <c r="F884" i="2"/>
  <c r="J884" i="2" s="1"/>
  <c r="F932" i="2"/>
  <c r="J932" i="2" s="1"/>
  <c r="F854" i="2"/>
  <c r="J854" i="2" s="1"/>
  <c r="F879" i="2"/>
  <c r="J879" i="2" s="1"/>
  <c r="F832" i="2"/>
  <c r="J832" i="2" s="1"/>
  <c r="F938" i="2"/>
  <c r="J938" i="2" s="1"/>
  <c r="F948" i="2"/>
  <c r="J948" i="2" s="1"/>
  <c r="F855" i="2"/>
  <c r="J855" i="2" s="1"/>
  <c r="F813" i="2"/>
  <c r="J813" i="2" s="1"/>
  <c r="F817" i="2"/>
  <c r="J817" i="2" s="1"/>
  <c r="F762" i="2"/>
  <c r="J762" i="2" s="1"/>
  <c r="F484" i="2"/>
  <c r="J484" i="2" s="1"/>
  <c r="F691" i="2"/>
  <c r="J691" i="2" s="1"/>
  <c r="F780" i="2"/>
  <c r="J780" i="2" s="1"/>
  <c r="F694" i="2"/>
  <c r="J694" i="2" s="1"/>
  <c r="F665" i="2"/>
  <c r="J665" i="2" s="1"/>
  <c r="F675" i="2"/>
  <c r="J675" i="2" s="1"/>
  <c r="F429" i="2"/>
  <c r="J429" i="2" s="1"/>
  <c r="F607" i="2"/>
  <c r="J607" i="2" s="1"/>
  <c r="F500" i="2"/>
  <c r="J500" i="2" s="1"/>
  <c r="F400" i="2"/>
  <c r="J400" i="2" s="1"/>
  <c r="F528" i="2"/>
  <c r="J528" i="2" s="1"/>
  <c r="F502" i="2"/>
  <c r="J502" i="2" s="1"/>
  <c r="F456" i="2"/>
  <c r="J456" i="2" s="1"/>
  <c r="F699" i="2"/>
  <c r="J699" i="2" s="1"/>
  <c r="F507" i="2"/>
  <c r="J507" i="2" s="1"/>
  <c r="F561" i="2"/>
  <c r="J561" i="2" s="1"/>
  <c r="F441" i="2"/>
  <c r="J441" i="2" s="1"/>
  <c r="F672" i="2"/>
  <c r="J672" i="2" s="1"/>
  <c r="F543" i="2"/>
  <c r="J543" i="2" s="1"/>
  <c r="F474" i="2"/>
  <c r="J474" i="2" s="1"/>
  <c r="F620" i="2"/>
  <c r="J620" i="2" s="1"/>
  <c r="F804" i="2"/>
  <c r="J804" i="2" s="1"/>
  <c r="F604" i="2"/>
  <c r="J604" i="2" s="1"/>
  <c r="F740" i="2"/>
  <c r="J740" i="2" s="1"/>
  <c r="F711" i="2"/>
  <c r="J711" i="2" s="1"/>
  <c r="F533" i="2"/>
  <c r="J533" i="2" s="1"/>
  <c r="F797" i="2"/>
  <c r="J797" i="2" s="1"/>
  <c r="F726" i="2"/>
  <c r="J726" i="2" s="1"/>
  <c r="F358" i="2"/>
  <c r="J358" i="2" s="1"/>
  <c r="F764" i="2"/>
  <c r="J764" i="2" s="1"/>
  <c r="F420" i="2"/>
  <c r="J420" i="2" s="1"/>
  <c r="F693" i="2"/>
  <c r="J693" i="2" s="1"/>
  <c r="F668" i="2"/>
  <c r="J668" i="2" s="1"/>
  <c r="F629" i="2"/>
  <c r="J629" i="2" s="1"/>
  <c r="F526" i="2"/>
  <c r="J526" i="2" s="1"/>
  <c r="F13" i="2"/>
  <c r="F225" i="2"/>
  <c r="F615" i="2"/>
  <c r="J615" i="2" s="1"/>
  <c r="F324" i="2"/>
  <c r="F68" i="2"/>
  <c r="F230" i="2"/>
  <c r="F579" i="2"/>
  <c r="J579" i="2" s="1"/>
  <c r="F536" i="2"/>
  <c r="J536" i="2" s="1"/>
  <c r="F777" i="2"/>
  <c r="J777" i="2" s="1"/>
  <c r="F795" i="2"/>
  <c r="J795" i="2" s="1"/>
  <c r="F581" i="2"/>
  <c r="J581" i="2" s="1"/>
  <c r="F635" i="2"/>
  <c r="J635" i="2" s="1"/>
  <c r="F696" i="2"/>
  <c r="J696" i="2" s="1"/>
  <c r="F457" i="2"/>
  <c r="J457" i="2" s="1"/>
  <c r="F613" i="2"/>
  <c r="J613" i="2" s="1"/>
  <c r="F284" i="2"/>
  <c r="F355" i="2"/>
  <c r="F208" i="2"/>
  <c r="F291" i="2"/>
  <c r="F35" i="2"/>
  <c r="F114" i="2"/>
  <c r="F31" i="2"/>
  <c r="F110" i="2"/>
  <c r="F565" i="2"/>
  <c r="J565" i="2" s="1"/>
  <c r="F264" i="2"/>
  <c r="F91" i="2"/>
  <c r="F170" i="2"/>
  <c r="F783" i="2"/>
  <c r="J783" i="2" s="1"/>
  <c r="F638" i="2"/>
  <c r="J638" i="2" s="1"/>
  <c r="K638" i="2"/>
  <c r="F169" i="2"/>
  <c r="F583" i="2"/>
  <c r="J583" i="2" s="1"/>
  <c r="K583" i="2"/>
  <c r="F292" i="2"/>
  <c r="F36" i="2"/>
  <c r="F119" i="2"/>
  <c r="F198" i="2"/>
  <c r="F11" i="2"/>
  <c r="F467" i="2"/>
  <c r="J467" i="2" s="1"/>
  <c r="F501" i="2"/>
  <c r="J501" i="2" s="1"/>
  <c r="F646" i="2"/>
  <c r="J646" i="2" s="1"/>
  <c r="F703" i="2"/>
  <c r="J703" i="2" s="1"/>
  <c r="F538" i="2"/>
  <c r="J538" i="2" s="1"/>
  <c r="F612" i="2"/>
  <c r="J612" i="2" s="1"/>
  <c r="F250" i="2"/>
  <c r="F186" i="2"/>
  <c r="F616" i="2"/>
  <c r="J616" i="2" s="1"/>
  <c r="F325" i="2"/>
  <c r="F173" i="2"/>
  <c r="F471" i="2"/>
  <c r="J471" i="2" s="1"/>
  <c r="F180" i="2"/>
  <c r="F263" i="2"/>
  <c r="F86" i="2"/>
  <c r="F141" i="2"/>
  <c r="F176" i="2"/>
  <c r="F259" i="2"/>
  <c r="F338" i="2"/>
  <c r="F82" i="2"/>
  <c r="F334" i="2"/>
  <c r="F78" i="2"/>
  <c r="J78" i="2" s="1"/>
  <c r="F478" i="2"/>
  <c r="J478" i="2" s="1"/>
  <c r="K478" i="2"/>
  <c r="F523" i="2"/>
  <c r="J523" i="2" s="1"/>
  <c r="F232" i="2"/>
  <c r="F315" i="2"/>
  <c r="F59" i="2"/>
  <c r="F138" i="2"/>
  <c r="F751" i="2"/>
  <c r="J751" i="2" s="1"/>
  <c r="F260" i="2"/>
  <c r="F343" i="2"/>
  <c r="F87" i="2"/>
  <c r="F166" i="2"/>
  <c r="F353" i="2"/>
  <c r="F509" i="2"/>
  <c r="J509" i="2" s="1"/>
  <c r="K509" i="2"/>
  <c r="F512" i="2"/>
  <c r="J512" i="2" s="1"/>
  <c r="F437" i="2"/>
  <c r="J437" i="2" s="1"/>
  <c r="F380" i="2"/>
  <c r="J380" i="2" s="1"/>
  <c r="F773" i="2"/>
  <c r="J773" i="2" s="1"/>
  <c r="H4" i="2"/>
  <c r="F12" i="2"/>
  <c r="F460" i="2"/>
  <c r="J460" i="2" s="1"/>
  <c r="F515" i="2"/>
  <c r="J515" i="2" s="1"/>
  <c r="F585" i="2"/>
  <c r="J585" i="2" s="1"/>
  <c r="F602" i="2"/>
  <c r="J602" i="2" s="1"/>
  <c r="F356" i="2"/>
  <c r="J356" i="2" s="1"/>
  <c r="F466" i="2"/>
  <c r="J466" i="2" s="1"/>
  <c r="F572" i="2"/>
  <c r="J572" i="2" s="1"/>
  <c r="F796" i="2"/>
  <c r="J796" i="2" s="1"/>
  <c r="F389" i="2"/>
  <c r="J389" i="2" s="1"/>
  <c r="F634" i="2"/>
  <c r="J634" i="2" s="1"/>
  <c r="F622" i="2"/>
  <c r="J622" i="2" s="1"/>
  <c r="F96" i="2"/>
  <c r="F94" i="2"/>
  <c r="F101" i="2"/>
  <c r="F695" i="2"/>
  <c r="J695" i="2" s="1"/>
  <c r="F148" i="2"/>
  <c r="F231" i="2"/>
  <c r="F310" i="2"/>
  <c r="F54" i="2"/>
  <c r="F149" i="2"/>
  <c r="F144" i="2"/>
  <c r="F227" i="2"/>
  <c r="F306" i="2"/>
  <c r="F50" i="2"/>
  <c r="F302" i="2"/>
  <c r="F46" i="2"/>
  <c r="F666" i="2"/>
  <c r="J666" i="2" s="1"/>
  <c r="K666" i="2"/>
  <c r="F347" i="2"/>
  <c r="F491" i="2"/>
  <c r="J491" i="2" s="1"/>
  <c r="F200" i="2"/>
  <c r="F283" i="2"/>
  <c r="F27" i="2"/>
  <c r="F106" i="2"/>
  <c r="F719" i="2"/>
  <c r="J719" i="2" s="1"/>
  <c r="K719" i="2"/>
  <c r="F469" i="2"/>
  <c r="J469" i="2" s="1"/>
  <c r="K469" i="2"/>
  <c r="F228" i="2"/>
  <c r="F311" i="2"/>
  <c r="F55" i="2"/>
  <c r="F134" i="2"/>
  <c r="F771" i="2"/>
  <c r="J771" i="2" s="1"/>
  <c r="K771" i="2"/>
  <c r="F447" i="2"/>
  <c r="J447" i="2" s="1"/>
  <c r="K447" i="2"/>
  <c r="F473" i="2"/>
  <c r="J473" i="2" s="1"/>
  <c r="F645" i="2"/>
  <c r="J645" i="2" s="1"/>
  <c r="F697" i="2"/>
  <c r="J697" i="2" s="1"/>
  <c r="F688" i="2"/>
  <c r="J688" i="2" s="1"/>
  <c r="F737" i="2"/>
  <c r="J737" i="2" s="1"/>
  <c r="K737" i="2"/>
  <c r="F729" i="2"/>
  <c r="J729" i="2" s="1"/>
  <c r="F649" i="2"/>
  <c r="J649" i="2" s="1"/>
  <c r="F574" i="2"/>
  <c r="J574" i="2" s="1"/>
  <c r="K574" i="2"/>
  <c r="F493" i="2"/>
  <c r="J493" i="2" s="1"/>
  <c r="F546" i="2"/>
  <c r="J546" i="2" s="1"/>
  <c r="F786" i="2"/>
  <c r="J786" i="2" s="1"/>
  <c r="F426" i="2"/>
  <c r="J426" i="2" s="1"/>
  <c r="F452" i="2"/>
  <c r="J452" i="2" s="1"/>
  <c r="F404" i="2"/>
  <c r="J404" i="2" s="1"/>
  <c r="K404" i="2"/>
  <c r="F482" i="2"/>
  <c r="J482" i="2" s="1"/>
  <c r="F640" i="2"/>
  <c r="J640" i="2" s="1"/>
  <c r="K640" i="2"/>
  <c r="G6" i="2"/>
  <c r="F6" i="2" s="1"/>
  <c r="J6" i="2" s="1"/>
  <c r="N6" i="2" s="1"/>
  <c r="F409" i="2"/>
  <c r="J409" i="2" s="1"/>
  <c r="F653" i="2"/>
  <c r="J653" i="2" s="1"/>
  <c r="F575" i="2"/>
  <c r="J575" i="2" s="1"/>
  <c r="F608" i="2"/>
  <c r="J608" i="2" s="1"/>
  <c r="F660" i="2"/>
  <c r="J660" i="2" s="1"/>
  <c r="F611" i="2"/>
  <c r="J611" i="2" s="1"/>
  <c r="F784" i="2"/>
  <c r="J784" i="2" s="1"/>
  <c r="F75" i="2"/>
  <c r="F768" i="2"/>
  <c r="J768" i="2" s="1"/>
  <c r="F348" i="2"/>
  <c r="F532" i="2"/>
  <c r="J532" i="2" s="1"/>
  <c r="K532" i="2"/>
  <c r="F713" i="2"/>
  <c r="J713" i="2" s="1"/>
  <c r="K713" i="2"/>
  <c r="F79" i="2"/>
  <c r="F568" i="2"/>
  <c r="J568" i="2" s="1"/>
  <c r="F342" i="2"/>
  <c r="F748" i="2"/>
  <c r="J748" i="2" s="1"/>
  <c r="K748" i="2"/>
  <c r="F220" i="2"/>
  <c r="F61" i="2"/>
  <c r="F151" i="2"/>
  <c r="F10" i="2"/>
  <c r="F449" i="2"/>
  <c r="J449" i="2" s="1"/>
  <c r="F522" i="2"/>
  <c r="J522" i="2" s="1"/>
  <c r="F588" i="2"/>
  <c r="J588" i="2" s="1"/>
  <c r="F399" i="2"/>
  <c r="J399" i="2" s="1"/>
  <c r="F792" i="2"/>
  <c r="J792" i="2" s="1"/>
  <c r="F779" i="2"/>
  <c r="J779" i="2" s="1"/>
  <c r="F739" i="2"/>
  <c r="J739" i="2" s="1"/>
  <c r="F736" i="2"/>
  <c r="J736" i="2" s="1"/>
  <c r="F778" i="2"/>
  <c r="J778" i="2" s="1"/>
  <c r="F794" i="2"/>
  <c r="J794" i="2" s="1"/>
  <c r="F671" i="2"/>
  <c r="J671" i="2" s="1"/>
  <c r="F162" i="2"/>
  <c r="F121" i="2"/>
  <c r="F730" i="2"/>
  <c r="J730" i="2" s="1"/>
  <c r="F333" i="2"/>
  <c r="F76" i="2"/>
  <c r="F553" i="2"/>
  <c r="J553" i="2" s="1"/>
  <c r="F758" i="2"/>
  <c r="J758" i="2" s="1"/>
  <c r="F592" i="2"/>
  <c r="J592" i="2" s="1"/>
  <c r="F340" i="2"/>
  <c r="F139" i="2"/>
  <c r="F745" i="2"/>
  <c r="J745" i="2" s="1"/>
  <c r="F161" i="2"/>
  <c r="F370" i="2"/>
  <c r="J370" i="2" s="1"/>
  <c r="F339" i="2"/>
  <c r="F58" i="2"/>
  <c r="F56" i="2"/>
  <c r="F122" i="2"/>
  <c r="F492" i="2"/>
  <c r="J492" i="2" s="1"/>
  <c r="F319" i="2"/>
  <c r="F26" i="2"/>
  <c r="F32" i="2"/>
  <c r="F442" i="2"/>
  <c r="J442" i="2" s="1"/>
  <c r="F209" i="2"/>
  <c r="F663" i="2"/>
  <c r="J663" i="2" s="1"/>
  <c r="F332" i="2"/>
  <c r="F116" i="2"/>
  <c r="F199" i="2"/>
  <c r="F278" i="2"/>
  <c r="F22" i="2"/>
  <c r="J22" i="2" s="1"/>
  <c r="F69" i="2"/>
  <c r="F313" i="2"/>
  <c r="F112" i="2"/>
  <c r="F195" i="2"/>
  <c r="F274" i="2"/>
  <c r="F18" i="2"/>
  <c r="F270" i="2"/>
  <c r="F584" i="2"/>
  <c r="J584" i="2" s="1"/>
  <c r="F261" i="2"/>
  <c r="F77" i="2"/>
  <c r="F459" i="2"/>
  <c r="J459" i="2" s="1"/>
  <c r="F168" i="2"/>
  <c r="F251" i="2"/>
  <c r="F330" i="2"/>
  <c r="F74" i="2"/>
  <c r="J74" i="2" s="1"/>
  <c r="F371" i="2"/>
  <c r="J371" i="2" s="1"/>
  <c r="F648" i="2"/>
  <c r="J648" i="2" s="1"/>
  <c r="F706" i="2"/>
  <c r="J706" i="2" s="1"/>
  <c r="F639" i="2"/>
  <c r="J639" i="2" s="1"/>
  <c r="F654" i="2"/>
  <c r="J654" i="2" s="1"/>
  <c r="F766" i="2"/>
  <c r="J766" i="2" s="1"/>
  <c r="F644" i="2"/>
  <c r="J644" i="2" s="1"/>
  <c r="K644" i="2"/>
  <c r="F90" i="2"/>
  <c r="F66" i="2"/>
  <c r="F152" i="2"/>
  <c r="F73" i="2"/>
  <c r="F594" i="2"/>
  <c r="J594" i="2" s="1"/>
  <c r="F454" i="2"/>
  <c r="J454" i="2" s="1"/>
  <c r="K454" i="2"/>
  <c r="F47" i="2"/>
  <c r="F678" i="2"/>
  <c r="J678" i="2" s="1"/>
  <c r="F785" i="2"/>
  <c r="J785" i="2" s="1"/>
  <c r="K750" i="2"/>
  <c r="F580" i="2"/>
  <c r="J580" i="2" s="1"/>
  <c r="F368" i="2"/>
  <c r="J368" i="2" s="1"/>
  <c r="F741" i="2"/>
  <c r="J741" i="2" s="1"/>
  <c r="F734" i="2"/>
  <c r="J734" i="2" s="1"/>
  <c r="F707" i="2"/>
  <c r="J707" i="2" s="1"/>
  <c r="F216" i="2"/>
  <c r="F513" i="2"/>
  <c r="J513" i="2" s="1"/>
  <c r="F405" i="2"/>
  <c r="J405" i="2" s="1"/>
  <c r="F287" i="2"/>
  <c r="F349" i="2"/>
  <c r="F129" i="2"/>
  <c r="F237" i="2"/>
  <c r="F290" i="2"/>
  <c r="F508" i="2"/>
  <c r="J508" i="2" s="1"/>
  <c r="F275" i="2"/>
  <c r="K524" i="2"/>
  <c r="F539" i="2"/>
  <c r="J539" i="2" s="1"/>
  <c r="F331" i="2"/>
  <c r="F30" i="2"/>
  <c r="F293" i="2"/>
  <c r="F285" i="2"/>
  <c r="F21" i="2"/>
  <c r="F463" i="2"/>
  <c r="J463" i="2" s="1"/>
  <c r="F255" i="2"/>
  <c r="F307" i="2"/>
  <c r="F360" i="2"/>
  <c r="J360" i="2" s="1"/>
  <c r="F189" i="2"/>
  <c r="F631" i="2"/>
  <c r="J631" i="2" s="1"/>
  <c r="K631" i="2"/>
  <c r="F89" i="2"/>
  <c r="F84" i="2"/>
  <c r="F167" i="2"/>
  <c r="F246" i="2"/>
  <c r="F177" i="2"/>
  <c r="F357" i="2"/>
  <c r="J357" i="2" s="1"/>
  <c r="F253" i="2"/>
  <c r="F769" i="2"/>
  <c r="J769" i="2" s="1"/>
  <c r="F280" i="2"/>
  <c r="F133" i="2"/>
  <c r="F582" i="2"/>
  <c r="J582" i="2" s="1"/>
  <c r="F37" i="2"/>
  <c r="F470" i="2"/>
  <c r="J470" i="2" s="1"/>
  <c r="K470" i="2"/>
  <c r="F724" i="2"/>
  <c r="J724" i="2" s="1"/>
  <c r="F789" i="2"/>
  <c r="J789" i="2" s="1"/>
  <c r="F743" i="2"/>
  <c r="J743" i="2" s="1"/>
  <c r="F252" i="2"/>
  <c r="F361" i="2"/>
  <c r="J361" i="2" s="1"/>
  <c r="K361" i="2"/>
  <c r="F489" i="2"/>
  <c r="J489" i="2" s="1"/>
  <c r="K489" i="2"/>
  <c r="F776" i="2"/>
  <c r="J776" i="2" s="1"/>
  <c r="K776" i="2"/>
  <c r="F92" i="2"/>
  <c r="F650" i="2"/>
  <c r="J650" i="2" s="1"/>
  <c r="F221" i="2"/>
  <c r="F171" i="2"/>
  <c r="F774" i="2"/>
  <c r="J774" i="2" s="1"/>
  <c r="F718" i="2"/>
  <c r="J718" i="2" s="1"/>
  <c r="F557" i="2"/>
  <c r="J557" i="2" s="1"/>
  <c r="F154" i="2"/>
  <c r="F316" i="2"/>
  <c r="F605" i="2"/>
  <c r="J605" i="2" s="1"/>
  <c r="F798" i="2"/>
  <c r="J798" i="2" s="1"/>
  <c r="F498" i="2"/>
  <c r="J498" i="2" s="1"/>
  <c r="K498" i="2"/>
  <c r="F494" i="2"/>
  <c r="J494" i="2" s="1"/>
  <c r="F256" i="2"/>
  <c r="F51" i="2"/>
  <c r="F803" i="2"/>
  <c r="J803" i="2" s="1"/>
  <c r="F329" i="2"/>
  <c r="F312" i="2"/>
  <c r="F115" i="2"/>
  <c r="F727" i="2"/>
  <c r="J727" i="2" s="1"/>
  <c r="F236" i="2"/>
  <c r="F19" i="2"/>
  <c r="F448" i="2"/>
  <c r="J448" i="2" s="1"/>
  <c r="F49" i="2"/>
  <c r="F185" i="2"/>
  <c r="F179" i="2"/>
  <c r="F799" i="2"/>
  <c r="J799" i="2" s="1"/>
  <c r="F684" i="2"/>
  <c r="J684" i="2" s="1"/>
  <c r="K684" i="2"/>
  <c r="F297" i="2"/>
  <c r="F308" i="2"/>
  <c r="F52" i="2"/>
  <c r="F135" i="2"/>
  <c r="F214" i="2"/>
  <c r="F346" i="2"/>
  <c r="F157" i="2"/>
  <c r="F57" i="2"/>
  <c r="F80" i="2"/>
  <c r="F163" i="2"/>
  <c r="F242" i="2"/>
  <c r="F159" i="2"/>
  <c r="F238" i="2"/>
  <c r="F497" i="2"/>
  <c r="J497" i="2" s="1"/>
  <c r="F341" i="2"/>
  <c r="F427" i="2"/>
  <c r="J427" i="2" s="1"/>
  <c r="F136" i="2"/>
  <c r="F219" i="2"/>
  <c r="F298" i="2"/>
  <c r="F42" i="2"/>
  <c r="F657" i="2"/>
  <c r="J657" i="2" s="1"/>
  <c r="F382" i="2"/>
  <c r="J382" i="2" s="1"/>
  <c r="K382" i="2"/>
  <c r="F301" i="2"/>
  <c r="F196" i="2"/>
  <c r="F279" i="2"/>
  <c r="F23" i="2"/>
  <c r="F102" i="2"/>
  <c r="J102" i="2" s="1"/>
  <c r="K415" i="2"/>
  <c r="F239" i="2"/>
  <c r="F24" i="2"/>
  <c r="F571" i="2"/>
  <c r="J571" i="2" s="1"/>
  <c r="F708" i="2"/>
  <c r="J708" i="2" s="1"/>
  <c r="K708" i="2"/>
  <c r="F554" i="2"/>
  <c r="J554" i="2" s="1"/>
  <c r="K480" i="2"/>
  <c r="F124" i="2"/>
  <c r="F289" i="2"/>
  <c r="F573" i="2"/>
  <c r="J573" i="2" s="1"/>
  <c r="F303" i="2"/>
  <c r="F322" i="2"/>
  <c r="F422" i="2"/>
  <c r="J422" i="2" s="1"/>
  <c r="F85" i="2"/>
  <c r="F495" i="2"/>
  <c r="J495" i="2" s="1"/>
  <c r="K495" i="2"/>
  <c r="F564" i="2"/>
  <c r="J564" i="2" s="1"/>
  <c r="F188" i="2"/>
  <c r="F716" i="2"/>
  <c r="J716" i="2" s="1"/>
  <c r="F772" i="2"/>
  <c r="J772" i="2" s="1"/>
  <c r="K772" i="2"/>
  <c r="F245" i="2"/>
  <c r="F269" i="2"/>
  <c r="F192" i="2"/>
  <c r="F314" i="2"/>
  <c r="F545" i="2"/>
  <c r="J545" i="2" s="1"/>
  <c r="F248" i="2"/>
  <c r="F43" i="2"/>
  <c r="F117" i="2"/>
  <c r="F685" i="2"/>
  <c r="J685" i="2" s="1"/>
  <c r="F593" i="2"/>
  <c r="J593" i="2" s="1"/>
  <c r="F109" i="2"/>
  <c r="F172" i="2"/>
  <c r="F282" i="2"/>
  <c r="F137" i="2"/>
  <c r="F288" i="2"/>
  <c r="F107" i="2"/>
  <c r="F767" i="2"/>
  <c r="J767" i="2" s="1"/>
  <c r="F597" i="2"/>
  <c r="J597" i="2" s="1"/>
  <c r="K597" i="2"/>
  <c r="F41" i="2"/>
  <c r="F567" i="2"/>
  <c r="J567" i="2" s="1"/>
  <c r="F276" i="2"/>
  <c r="F20" i="2"/>
  <c r="F103" i="2"/>
  <c r="F182" i="2"/>
  <c r="F265" i="2"/>
  <c r="F304" i="2"/>
  <c r="F48" i="2"/>
  <c r="F131" i="2"/>
  <c r="F210" i="2"/>
  <c r="F127" i="2"/>
  <c r="F206" i="2"/>
  <c r="F410" i="2"/>
  <c r="J410" i="2" s="1"/>
  <c r="K410" i="2"/>
  <c r="F113" i="2"/>
  <c r="F651" i="2"/>
  <c r="J651" i="2" s="1"/>
  <c r="F249" i="2"/>
  <c r="F104" i="2"/>
  <c r="F187" i="2"/>
  <c r="F266" i="2"/>
  <c r="F570" i="2"/>
  <c r="J570" i="2" s="1"/>
  <c r="F229" i="2"/>
  <c r="F45" i="2"/>
  <c r="F455" i="2"/>
  <c r="J455" i="2" s="1"/>
  <c r="F164" i="2"/>
  <c r="F247" i="2"/>
  <c r="F326" i="2"/>
  <c r="F70" i="2"/>
  <c r="J70" i="2" s="1"/>
  <c r="F226" i="2"/>
  <c r="F268" i="2"/>
  <c r="F746" i="2"/>
  <c r="J746" i="2" s="1"/>
  <c r="K746" i="2"/>
  <c r="F156" i="2"/>
  <c r="F105" i="2"/>
  <c r="J105" i="2" s="1"/>
  <c r="F53" i="2"/>
  <c r="F352" i="2"/>
  <c r="F722" i="2"/>
  <c r="J722" i="2" s="1"/>
  <c r="K722" i="2"/>
  <c r="F213" i="2"/>
  <c r="F335" i="2"/>
  <c r="F656" i="2"/>
  <c r="J656" i="2" s="1"/>
  <c r="K656" i="2"/>
  <c r="F17" i="2"/>
  <c r="F175" i="2"/>
  <c r="F158" i="2"/>
  <c r="F25" i="2"/>
  <c r="F413" i="2"/>
  <c r="J413" i="2" s="1"/>
  <c r="F60" i="2"/>
  <c r="F601" i="2"/>
  <c r="J601" i="2" s="1"/>
  <c r="K601" i="2"/>
  <c r="F560" i="2"/>
  <c r="J560" i="2" s="1"/>
  <c r="K560" i="2"/>
  <c r="F490" i="2"/>
  <c r="J490" i="2" s="1"/>
  <c r="K490" i="2"/>
  <c r="K630" i="2"/>
  <c r="F128" i="2"/>
  <c r="F222" i="2"/>
  <c r="F321" i="2"/>
  <c r="F625" i="2"/>
  <c r="J625" i="2" s="1"/>
  <c r="F205" i="2"/>
  <c r="F184" i="2"/>
  <c r="F286" i="2"/>
  <c r="F344" i="2"/>
  <c r="F424" i="2"/>
  <c r="J424" i="2" s="1"/>
  <c r="F108" i="2"/>
  <c r="F190" i="2"/>
  <c r="F224" i="2"/>
  <c r="F510" i="2"/>
  <c r="J510" i="2" s="1"/>
  <c r="F391" i="2"/>
  <c r="J391" i="2" s="1"/>
  <c r="F244" i="2"/>
  <c r="F327" i="2"/>
  <c r="F71" i="2"/>
  <c r="F150" i="2"/>
  <c r="F272" i="2"/>
  <c r="F16" i="2"/>
  <c r="F99" i="2"/>
  <c r="F178" i="2"/>
  <c r="F95" i="2"/>
  <c r="F174" i="2"/>
  <c r="F277" i="2"/>
  <c r="F93" i="2"/>
  <c r="F619" i="2"/>
  <c r="J619" i="2" s="1"/>
  <c r="K619" i="2"/>
  <c r="F328" i="2"/>
  <c r="F72" i="2"/>
  <c r="F155" i="2"/>
  <c r="F234" i="2"/>
  <c r="F336" i="2"/>
  <c r="F679" i="2"/>
  <c r="J679" i="2" s="1"/>
  <c r="F132" i="2"/>
  <c r="F215" i="2"/>
  <c r="F294" i="2"/>
  <c r="F38" i="2"/>
  <c r="K357" i="2"/>
  <c r="K724" i="2"/>
  <c r="F761" i="2"/>
  <c r="J761" i="2" s="1"/>
  <c r="K761" i="2"/>
  <c r="F590" i="2"/>
  <c r="J590" i="2" s="1"/>
  <c r="F235" i="2"/>
  <c r="F223" i="2"/>
  <c r="F254" i="2"/>
  <c r="F609" i="2"/>
  <c r="J609" i="2" s="1"/>
  <c r="K609" i="2"/>
  <c r="F692" i="2"/>
  <c r="J692" i="2" s="1"/>
  <c r="K506" i="2"/>
  <c r="F728" i="2"/>
  <c r="J728" i="2" s="1"/>
  <c r="K728" i="2"/>
  <c r="F273" i="2"/>
  <c r="F207" i="2"/>
  <c r="F317" i="2"/>
  <c r="F390" i="2"/>
  <c r="J390" i="2" s="1"/>
  <c r="F367" i="2"/>
  <c r="J367" i="2" s="1"/>
  <c r="F193" i="2"/>
  <c r="F65" i="2"/>
  <c r="F624" i="2"/>
  <c r="J624" i="2" s="1"/>
  <c r="F725" i="2"/>
  <c r="J725" i="2" s="1"/>
  <c r="F781" i="2"/>
  <c r="J781" i="2" s="1"/>
  <c r="F204" i="2"/>
  <c r="F464" i="2"/>
  <c r="J464" i="2" s="1"/>
  <c r="K464" i="2"/>
  <c r="F802" i="2"/>
  <c r="J802" i="2" s="1"/>
  <c r="F271" i="2"/>
  <c r="F712" i="2"/>
  <c r="J712" i="2" s="1"/>
  <c r="F721" i="2"/>
  <c r="J721" i="2" s="1"/>
  <c r="K721" i="2"/>
  <c r="F548" i="2"/>
  <c r="J548" i="2" s="1"/>
  <c r="F97" i="2"/>
  <c r="F64" i="2"/>
  <c r="F130" i="2"/>
  <c r="F354" i="2"/>
  <c r="F120" i="2"/>
  <c r="F194" i="2"/>
  <c r="F516" i="2"/>
  <c r="J516" i="2" s="1"/>
  <c r="F661" i="2"/>
  <c r="J661" i="2" s="1"/>
  <c r="K661" i="2"/>
  <c r="F591" i="2"/>
  <c r="J591" i="2" s="1"/>
  <c r="F44" i="2"/>
  <c r="F98" i="2"/>
  <c r="F610" i="2"/>
  <c r="J610" i="2" s="1"/>
  <c r="F676" i="2"/>
  <c r="J676" i="2" s="1"/>
  <c r="K676" i="2"/>
  <c r="F160" i="2"/>
  <c r="F258" i="2"/>
  <c r="F698" i="2"/>
  <c r="J698" i="2" s="1"/>
  <c r="F428" i="2"/>
  <c r="J428" i="2" s="1"/>
  <c r="K428" i="2"/>
  <c r="F359" i="2"/>
  <c r="J359" i="2" s="1"/>
  <c r="F212" i="2"/>
  <c r="F295" i="2"/>
  <c r="F39" i="2"/>
  <c r="F118" i="2"/>
  <c r="F387" i="2"/>
  <c r="J387" i="2" s="1"/>
  <c r="F531" i="2"/>
  <c r="J531" i="2" s="1"/>
  <c r="K531" i="2"/>
  <c r="F240" i="2"/>
  <c r="F323" i="2"/>
  <c r="F67" i="2"/>
  <c r="F146" i="2"/>
  <c r="F63" i="2"/>
  <c r="F142" i="2"/>
  <c r="F787" i="2"/>
  <c r="J787" i="2" s="1"/>
  <c r="K787" i="2"/>
  <c r="F201" i="2"/>
  <c r="F587" i="2"/>
  <c r="J587" i="2" s="1"/>
  <c r="F296" i="2"/>
  <c r="F40" i="2"/>
  <c r="F123" i="2"/>
  <c r="F202" i="2"/>
  <c r="F81" i="2"/>
  <c r="F647" i="2"/>
  <c r="J647" i="2" s="1"/>
  <c r="F217" i="2"/>
  <c r="F100" i="2"/>
  <c r="F183" i="2"/>
  <c r="F262" i="2"/>
  <c r="L37" i="2"/>
  <c r="T37" i="2" s="1"/>
  <c r="L101" i="2"/>
  <c r="P101" i="2" s="1"/>
  <c r="L31" i="2"/>
  <c r="P31" i="2" s="1"/>
  <c r="L52" i="2"/>
  <c r="P52" i="2" s="1"/>
  <c r="L105" i="2"/>
  <c r="P105" i="2" s="1"/>
  <c r="L36" i="2"/>
  <c r="T36" i="2" s="1"/>
  <c r="L19" i="2"/>
  <c r="T19" i="2" s="1"/>
  <c r="L34" i="2"/>
  <c r="T34" i="2" s="1"/>
  <c r="L29" i="2"/>
  <c r="T29" i="2" s="1"/>
  <c r="L65" i="2"/>
  <c r="T65" i="2" s="1"/>
  <c r="L86" i="2"/>
  <c r="T86" i="2" s="1"/>
  <c r="L56" i="2"/>
  <c r="P56" i="2" s="1"/>
  <c r="L57" i="2"/>
  <c r="T57" i="2" s="1"/>
  <c r="L23" i="2"/>
  <c r="P23" i="2" s="1"/>
  <c r="L73" i="2"/>
  <c r="T73" i="2" s="1"/>
  <c r="L43" i="2"/>
  <c r="T43" i="2" s="1"/>
  <c r="L11" i="2"/>
  <c r="T11" i="2" s="1"/>
  <c r="L22" i="2"/>
  <c r="T22" i="2" s="1"/>
  <c r="L87" i="2"/>
  <c r="P87" i="2" s="1"/>
  <c r="L27" i="2"/>
  <c r="T27" i="2" s="1"/>
  <c r="L67" i="2"/>
  <c r="T67" i="2" s="1"/>
  <c r="L77" i="2"/>
  <c r="T77" i="2" s="1"/>
  <c r="L40" i="2"/>
  <c r="P40" i="2" s="1"/>
  <c r="L74" i="2"/>
  <c r="T74" i="2" s="1"/>
  <c r="L332" i="2"/>
  <c r="L352" i="2"/>
  <c r="L255" i="2"/>
  <c r="L338" i="2"/>
  <c r="L321" i="2"/>
  <c r="L242" i="2"/>
  <c r="L282" i="2"/>
  <c r="L248" i="2"/>
  <c r="L187" i="2"/>
  <c r="L134" i="2"/>
  <c r="L283" i="2"/>
  <c r="L200" i="2"/>
  <c r="L115" i="2"/>
  <c r="T115" i="2" s="1"/>
  <c r="L268" i="2"/>
  <c r="L175" i="2"/>
  <c r="L138" i="2"/>
  <c r="L314" i="2"/>
  <c r="L249" i="2"/>
  <c r="L154" i="2"/>
  <c r="L320" i="2"/>
  <c r="L269" i="2"/>
  <c r="L225" i="2"/>
  <c r="L166" i="2"/>
  <c r="L309" i="2"/>
  <c r="L202" i="2"/>
  <c r="L176" i="2"/>
  <c r="L117" i="2"/>
  <c r="P117" i="2" s="1"/>
  <c r="L254" i="2"/>
  <c r="L213" i="2"/>
  <c r="L130" i="2"/>
  <c r="L70" i="2"/>
  <c r="T70" i="2" s="1"/>
  <c r="L104" i="2"/>
  <c r="T104" i="2" s="1"/>
  <c r="L343" i="2"/>
  <c r="L219" i="2"/>
  <c r="L306" i="2"/>
  <c r="L346" i="2"/>
  <c r="L127" i="2"/>
  <c r="T127" i="2" s="1"/>
  <c r="L324" i="2"/>
  <c r="L349" i="2"/>
  <c r="L310" i="2"/>
  <c r="L266" i="2"/>
  <c r="L206" i="2"/>
  <c r="L168" i="2"/>
  <c r="L316" i="2"/>
  <c r="L235" i="2"/>
  <c r="L152" i="2"/>
  <c r="L290" i="2"/>
  <c r="L231" i="2"/>
  <c r="L157" i="2"/>
  <c r="L109" i="2"/>
  <c r="T109" i="2" s="1"/>
  <c r="L296" i="2"/>
  <c r="L195" i="2"/>
  <c r="L129" i="2"/>
  <c r="L285" i="2"/>
  <c r="L240" i="2"/>
  <c r="L192" i="2"/>
  <c r="L132" i="2"/>
  <c r="L246" i="2"/>
  <c r="L196" i="2"/>
  <c r="L158" i="2"/>
  <c r="L300" i="2"/>
  <c r="L241" i="2"/>
  <c r="L155" i="2"/>
  <c r="L50" i="2"/>
  <c r="T50" i="2" s="1"/>
  <c r="L100" i="2"/>
  <c r="T100" i="2" s="1"/>
  <c r="L344" i="2"/>
  <c r="L233" i="2"/>
  <c r="L214" i="2"/>
  <c r="L350" i="2"/>
  <c r="L222" i="2"/>
  <c r="L333" i="2"/>
  <c r="L355" i="2"/>
  <c r="L234" i="2"/>
  <c r="L348" i="2"/>
  <c r="L137" i="2"/>
  <c r="L279" i="2"/>
  <c r="L239" i="2"/>
  <c r="L185" i="2"/>
  <c r="L124" i="2"/>
  <c r="P124" i="2" s="1"/>
  <c r="L267" i="2"/>
  <c r="L191" i="2"/>
  <c r="L322" i="2"/>
  <c r="L264" i="2"/>
  <c r="L171" i="2"/>
  <c r="L128" i="2"/>
  <c r="L308" i="2"/>
  <c r="L245" i="2"/>
  <c r="L148" i="2"/>
  <c r="L293" i="2"/>
  <c r="L265" i="2"/>
  <c r="L220" i="2"/>
  <c r="L161" i="2"/>
  <c r="L303" i="2"/>
  <c r="L199" i="2"/>
  <c r="L172" i="2"/>
  <c r="L107" i="2"/>
  <c r="P107" i="2" s="1"/>
  <c r="L250" i="2"/>
  <c r="L208" i="2"/>
  <c r="L120" i="2"/>
  <c r="P120" i="2" s="1"/>
  <c r="L340" i="2"/>
  <c r="L174" i="2"/>
  <c r="L329" i="2"/>
  <c r="L354" i="2"/>
  <c r="L203" i="2"/>
  <c r="L347" i="2"/>
  <c r="L111" i="2"/>
  <c r="T111" i="2" s="1"/>
  <c r="L276" i="2"/>
  <c r="L223" i="2"/>
  <c r="L179" i="2"/>
  <c r="L118" i="2"/>
  <c r="T118" i="2" s="1"/>
  <c r="L244" i="2"/>
  <c r="L170" i="2"/>
  <c r="L311" i="2"/>
  <c r="L256" i="2"/>
  <c r="L165" i="2"/>
  <c r="L122" i="2"/>
  <c r="T122" i="2" s="1"/>
  <c r="L305" i="2"/>
  <c r="L210" i="2"/>
  <c r="L145" i="2"/>
  <c r="L288" i="2"/>
  <c r="L258" i="2"/>
  <c r="L218" i="2"/>
  <c r="L149" i="2"/>
  <c r="L297" i="2"/>
  <c r="L198" i="2"/>
  <c r="L167" i="2"/>
  <c r="L315" i="2"/>
  <c r="L247" i="2"/>
  <c r="L193" i="2"/>
  <c r="L114" i="2"/>
  <c r="T114" i="2" s="1"/>
  <c r="L328" i="2"/>
  <c r="L143" i="2"/>
  <c r="L259" i="2"/>
  <c r="L323" i="2"/>
  <c r="L163" i="2"/>
  <c r="L326" i="2"/>
  <c r="L313" i="2"/>
  <c r="L270" i="2"/>
  <c r="L209" i="2"/>
  <c r="L169" i="2"/>
  <c r="L108" i="2"/>
  <c r="P108" i="2" s="1"/>
  <c r="L236" i="2"/>
  <c r="L153" i="2"/>
  <c r="L302" i="2"/>
  <c r="L252" i="2"/>
  <c r="L164" i="2"/>
  <c r="L112" i="2"/>
  <c r="P112" i="2" s="1"/>
  <c r="L299" i="2"/>
  <c r="L207" i="2"/>
  <c r="L135" i="2"/>
  <c r="L287" i="2"/>
  <c r="L257" i="2"/>
  <c r="L211" i="2"/>
  <c r="L142" i="2"/>
  <c r="L272" i="2"/>
  <c r="L197" i="2"/>
  <c r="L162" i="2"/>
  <c r="L301" i="2"/>
  <c r="L243" i="2"/>
  <c r="L173" i="2"/>
  <c r="L331" i="2"/>
  <c r="L121" i="2"/>
  <c r="T121" i="2" s="1"/>
  <c r="L289" i="2"/>
  <c r="L342" i="2"/>
  <c r="L318" i="2"/>
  <c r="L330" i="2"/>
  <c r="L351" i="2"/>
  <c r="L298" i="2"/>
  <c r="L263" i="2"/>
  <c r="L205" i="2"/>
  <c r="L159" i="2"/>
  <c r="L307" i="2"/>
  <c r="L230" i="2"/>
  <c r="L141" i="2"/>
  <c r="L284" i="2"/>
  <c r="L201" i="2"/>
  <c r="L156" i="2"/>
  <c r="L106" i="2"/>
  <c r="T106" i="2" s="1"/>
  <c r="L277" i="2"/>
  <c r="L186" i="2"/>
  <c r="L119" i="2"/>
  <c r="T119" i="2" s="1"/>
  <c r="L281" i="2"/>
  <c r="L228" i="2"/>
  <c r="L183" i="2"/>
  <c r="L126" i="2"/>
  <c r="T126" i="2" s="1"/>
  <c r="L237" i="2"/>
  <c r="L190" i="2"/>
  <c r="L139" i="2"/>
  <c r="L291" i="2"/>
  <c r="L238" i="2"/>
  <c r="L150" i="2"/>
  <c r="L337" i="2"/>
  <c r="L325" i="2"/>
  <c r="L353" i="2"/>
  <c r="L215" i="2"/>
  <c r="L341" i="2"/>
  <c r="L273" i="2"/>
  <c r="L327" i="2"/>
  <c r="L339" i="2"/>
  <c r="L294" i="2"/>
  <c r="L260" i="2"/>
  <c r="L204" i="2"/>
  <c r="L151" i="2"/>
  <c r="L295" i="2"/>
  <c r="L224" i="2"/>
  <c r="L131" i="2"/>
  <c r="L280" i="2"/>
  <c r="L188" i="2"/>
  <c r="L147" i="2"/>
  <c r="L319" i="2"/>
  <c r="L261" i="2"/>
  <c r="L181" i="2"/>
  <c r="L113" i="2"/>
  <c r="T113" i="2" s="1"/>
  <c r="L275" i="2"/>
  <c r="L227" i="2"/>
  <c r="L182" i="2"/>
  <c r="L116" i="2"/>
  <c r="T116" i="2" s="1"/>
  <c r="L221" i="2"/>
  <c r="L189" i="2"/>
  <c r="L133" i="2"/>
  <c r="L278" i="2"/>
  <c r="L232" i="2"/>
  <c r="L146" i="2"/>
  <c r="L335" i="2"/>
  <c r="L304" i="2"/>
  <c r="L345" i="2"/>
  <c r="L184" i="2"/>
  <c r="L334" i="2"/>
  <c r="L216" i="2"/>
  <c r="L336" i="2"/>
  <c r="L286" i="2"/>
  <c r="L251" i="2"/>
  <c r="L194" i="2"/>
  <c r="L140" i="2"/>
  <c r="L292" i="2"/>
  <c r="L217" i="2"/>
  <c r="L125" i="2"/>
  <c r="P125" i="2" s="1"/>
  <c r="L274" i="2"/>
  <c r="L180" i="2"/>
  <c r="L144" i="2"/>
  <c r="L317" i="2"/>
  <c r="L253" i="2"/>
  <c r="L160" i="2"/>
  <c r="L110" i="2"/>
  <c r="P110" i="2" s="1"/>
  <c r="L271" i="2"/>
  <c r="L226" i="2"/>
  <c r="L177" i="2"/>
  <c r="L312" i="2"/>
  <c r="L212" i="2"/>
  <c r="L178" i="2"/>
  <c r="L123" i="2"/>
  <c r="T123" i="2" s="1"/>
  <c r="L262" i="2"/>
  <c r="L229" i="2"/>
  <c r="L136" i="2"/>
  <c r="L15" i="2"/>
  <c r="T15" i="2" s="1"/>
  <c r="L33" i="2"/>
  <c r="P33" i="2" s="1"/>
  <c r="L44" i="2"/>
  <c r="T44" i="2" s="1"/>
  <c r="L90" i="2"/>
  <c r="P90" i="2" s="1"/>
  <c r="L69" i="2"/>
  <c r="T69" i="2" s="1"/>
  <c r="L92" i="2"/>
  <c r="T92" i="2" s="1"/>
  <c r="L14" i="2"/>
  <c r="P14" i="2" s="1"/>
  <c r="L78" i="2"/>
  <c r="T78" i="2" s="1"/>
  <c r="L84" i="2"/>
  <c r="T84" i="2" s="1"/>
  <c r="L18" i="2"/>
  <c r="T18" i="2" s="1"/>
  <c r="L83" i="2"/>
  <c r="P83" i="2" s="1"/>
  <c r="L47" i="2"/>
  <c r="T47" i="2" s="1"/>
  <c r="L41" i="2"/>
  <c r="T41" i="2" s="1"/>
  <c r="L30" i="2"/>
  <c r="T30" i="2" s="1"/>
  <c r="L79" i="2"/>
  <c r="T79" i="2" s="1"/>
  <c r="L81" i="2"/>
  <c r="T81" i="2" s="1"/>
  <c r="L28" i="2"/>
  <c r="P28" i="2" s="1"/>
  <c r="L13" i="2"/>
  <c r="T13" i="2" s="1"/>
  <c r="L10" i="2"/>
  <c r="T10" i="2" s="1"/>
  <c r="L48" i="2"/>
  <c r="T48" i="2" s="1"/>
  <c r="L26" i="2"/>
  <c r="T26" i="2" s="1"/>
  <c r="L80" i="2"/>
  <c r="T80" i="2" s="1"/>
  <c r="L94" i="2"/>
  <c r="P94" i="2" s="1"/>
  <c r="L59" i="2"/>
  <c r="P59" i="2" s="1"/>
  <c r="L93" i="2"/>
  <c r="T93" i="2" s="1"/>
  <c r="L66" i="2"/>
  <c r="T66" i="2" s="1"/>
  <c r="L75" i="2"/>
  <c r="T75" i="2" s="1"/>
  <c r="L42" i="2"/>
  <c r="P42" i="2" s="1"/>
  <c r="L6" i="2"/>
  <c r="P6" i="2" s="1"/>
  <c r="L97" i="2"/>
  <c r="P97" i="2" s="1"/>
  <c r="L25" i="2"/>
  <c r="P25" i="2" s="1"/>
  <c r="L38" i="2"/>
  <c r="P38" i="2" s="1"/>
  <c r="L8" i="2"/>
  <c r="P8" i="2" s="1"/>
  <c r="L60" i="2"/>
  <c r="P60" i="2" s="1"/>
  <c r="L102" i="2"/>
  <c r="P102" i="2" s="1"/>
  <c r="L16" i="2"/>
  <c r="T16" i="2" s="1"/>
  <c r="L72" i="2"/>
  <c r="T72" i="2" s="1"/>
  <c r="L89" i="2"/>
  <c r="T89" i="2" s="1"/>
  <c r="L82" i="2"/>
  <c r="P82" i="2" s="1"/>
  <c r="L24" i="2"/>
  <c r="P24" i="2" s="1"/>
  <c r="L63" i="2"/>
  <c r="T63" i="2" s="1"/>
  <c r="L49" i="2"/>
  <c r="T49" i="2" s="1"/>
  <c r="L88" i="2"/>
  <c r="T88" i="2" s="1"/>
  <c r="L53" i="2"/>
  <c r="T53" i="2" s="1"/>
  <c r="L55" i="2"/>
  <c r="T55" i="2" s="1"/>
  <c r="L46" i="2"/>
  <c r="P46" i="2" s="1"/>
  <c r="L61" i="2"/>
  <c r="P61" i="2" s="1"/>
  <c r="L76" i="2"/>
  <c r="T76" i="2" s="1"/>
  <c r="L7" i="2"/>
  <c r="T7" i="2" s="1"/>
  <c r="L71" i="2"/>
  <c r="T71" i="2" s="1"/>
  <c r="L98" i="2"/>
  <c r="T98" i="2" s="1"/>
  <c r="L51" i="2"/>
  <c r="T51" i="2" s="1"/>
  <c r="L9" i="2"/>
  <c r="T9" i="2" s="1"/>
  <c r="L95" i="2"/>
  <c r="P95" i="2" s="1"/>
  <c r="L64" i="2"/>
  <c r="P64" i="2" s="1"/>
  <c r="L68" i="2"/>
  <c r="T68" i="2" s="1"/>
  <c r="L45" i="2"/>
  <c r="P45" i="2" s="1"/>
  <c r="L12" i="2"/>
  <c r="T12" i="2" s="1"/>
  <c r="L91" i="2"/>
  <c r="P91" i="2" s="1"/>
  <c r="L17" i="2"/>
  <c r="T17" i="2" s="1"/>
  <c r="L20" i="2"/>
  <c r="T20" i="2" s="1"/>
  <c r="L85" i="2"/>
  <c r="P85" i="2" s="1"/>
  <c r="L54" i="2"/>
  <c r="T54" i="2" s="1"/>
  <c r="L32" i="2"/>
  <c r="P32" i="2" s="1"/>
  <c r="L35" i="2"/>
  <c r="P35" i="2" s="1"/>
  <c r="L99" i="2"/>
  <c r="T99" i="2" s="1"/>
  <c r="L58" i="2"/>
  <c r="T58" i="2" s="1"/>
  <c r="L103" i="2"/>
  <c r="T103" i="2" s="1"/>
  <c r="L39" i="2"/>
  <c r="T39" i="2" s="1"/>
  <c r="L96" i="2"/>
  <c r="P96" i="2" s="1"/>
  <c r="L62" i="2"/>
  <c r="T62" i="2" s="1"/>
  <c r="E19" i="1"/>
  <c r="K98" i="2"/>
  <c r="O98" i="2" s="1"/>
  <c r="K96" i="2"/>
  <c r="O96" i="2" s="1"/>
  <c r="K94" i="2"/>
  <c r="O94" i="2" s="1"/>
  <c r="K92" i="2"/>
  <c r="O92" i="2" s="1"/>
  <c r="K90" i="2"/>
  <c r="O90" i="2" s="1"/>
  <c r="K88" i="2"/>
  <c r="O88" i="2" s="1"/>
  <c r="K86" i="2"/>
  <c r="O86" i="2" s="1"/>
  <c r="K82" i="2"/>
  <c r="O82" i="2" s="1"/>
  <c r="K80" i="2"/>
  <c r="O80" i="2" s="1"/>
  <c r="K72" i="2"/>
  <c r="O72" i="2" s="1"/>
  <c r="K68" i="2"/>
  <c r="O68" i="2" s="1"/>
  <c r="K66" i="2"/>
  <c r="O66" i="2" s="1"/>
  <c r="K64" i="2"/>
  <c r="O64" i="2" s="1"/>
  <c r="K62" i="2"/>
  <c r="O62" i="2" s="1"/>
  <c r="K60" i="2"/>
  <c r="O60" i="2" s="1"/>
  <c r="K58" i="2"/>
  <c r="O58" i="2" s="1"/>
  <c r="K56" i="2"/>
  <c r="O56" i="2" s="1"/>
  <c r="K54" i="2"/>
  <c r="O54" i="2" s="1"/>
  <c r="K52" i="2"/>
  <c r="O52" i="2" s="1"/>
  <c r="K48" i="2"/>
  <c r="O48" i="2" s="1"/>
  <c r="K46" i="2"/>
  <c r="O46" i="2" s="1"/>
  <c r="K44" i="2"/>
  <c r="O44" i="2" s="1"/>
  <c r="K42" i="2"/>
  <c r="O42" i="2" s="1"/>
  <c r="K38" i="2"/>
  <c r="O38" i="2" s="1"/>
  <c r="K36" i="2"/>
  <c r="O36" i="2" s="1"/>
  <c r="K34" i="2"/>
  <c r="O34" i="2" s="1"/>
  <c r="K32" i="2"/>
  <c r="O32" i="2" s="1"/>
  <c r="K30" i="2"/>
  <c r="O30" i="2" s="1"/>
  <c r="K28" i="2"/>
  <c r="O28" i="2" s="1"/>
  <c r="K26" i="2"/>
  <c r="O26" i="2" s="1"/>
  <c r="K24" i="2"/>
  <c r="O24" i="2" s="1"/>
  <c r="K20" i="2"/>
  <c r="O20" i="2" s="1"/>
  <c r="K18" i="2"/>
  <c r="O18" i="2" s="1"/>
  <c r="K16" i="2"/>
  <c r="O16" i="2" s="1"/>
  <c r="K14" i="2"/>
  <c r="O14" i="2" s="1"/>
  <c r="K12" i="2"/>
  <c r="O12" i="2" s="1"/>
  <c r="K10" i="2"/>
  <c r="O10" i="2" s="1"/>
  <c r="K103" i="2"/>
  <c r="O103" i="2" s="1"/>
  <c r="K99" i="2"/>
  <c r="O99" i="2" s="1"/>
  <c r="K91" i="2"/>
  <c r="O91" i="2" s="1"/>
  <c r="K83" i="2"/>
  <c r="O83" i="2" s="1"/>
  <c r="K79" i="2"/>
  <c r="O79" i="2" s="1"/>
  <c r="K75" i="2"/>
  <c r="O75" i="2" s="1"/>
  <c r="K71" i="2"/>
  <c r="O71" i="2" s="1"/>
  <c r="K67" i="2"/>
  <c r="O67" i="2" s="1"/>
  <c r="K63" i="2"/>
  <c r="O63" i="2" s="1"/>
  <c r="K59" i="2"/>
  <c r="O59" i="2" s="1"/>
  <c r="K55" i="2"/>
  <c r="O55" i="2" s="1"/>
  <c r="K51" i="2"/>
  <c r="O51" i="2" s="1"/>
  <c r="K43" i="2"/>
  <c r="O43" i="2" s="1"/>
  <c r="K39" i="2"/>
  <c r="O39" i="2" s="1"/>
  <c r="K31" i="2"/>
  <c r="O31" i="2" s="1"/>
  <c r="K23" i="2"/>
  <c r="O23" i="2" s="1"/>
  <c r="K15" i="2"/>
  <c r="O15" i="2" s="1"/>
  <c r="K97" i="2"/>
  <c r="O97" i="2" s="1"/>
  <c r="K89" i="2"/>
  <c r="O89" i="2" s="1"/>
  <c r="K33" i="2"/>
  <c r="O33" i="2" s="1"/>
  <c r="K25" i="2"/>
  <c r="O25" i="2" s="1"/>
  <c r="K17" i="2"/>
  <c r="O17" i="2" s="1"/>
  <c r="K93" i="2"/>
  <c r="O93" i="2" s="1"/>
  <c r="K87" i="2"/>
  <c r="O87" i="2" s="1"/>
  <c r="K53" i="2"/>
  <c r="O53" i="2" s="1"/>
  <c r="K27" i="2"/>
  <c r="O27" i="2" s="1"/>
  <c r="K11" i="2"/>
  <c r="O11" i="2" s="1"/>
  <c r="K101" i="2"/>
  <c r="O101" i="2" s="1"/>
  <c r="K85" i="2"/>
  <c r="O85" i="2" s="1"/>
  <c r="K37" i="2"/>
  <c r="O37" i="2" s="1"/>
  <c r="K95" i="2"/>
  <c r="O95" i="2" s="1"/>
  <c r="K73" i="2"/>
  <c r="O73" i="2" s="1"/>
  <c r="K49" i="2"/>
  <c r="O49" i="2" s="1"/>
  <c r="K41" i="2"/>
  <c r="O41" i="2" s="1"/>
  <c r="K35" i="2"/>
  <c r="O35" i="2" s="1"/>
  <c r="K19" i="2"/>
  <c r="O19" i="2" s="1"/>
  <c r="K105" i="2"/>
  <c r="O105" i="2" s="1"/>
  <c r="D19" i="1"/>
  <c r="F26" i="1"/>
  <c r="F22" i="1"/>
  <c r="F29" i="1" s="1"/>
  <c r="T21" i="2"/>
  <c r="P21" i="2"/>
  <c r="K551" i="2" l="1"/>
  <c r="K599" i="2"/>
  <c r="K735" i="2"/>
  <c r="K365" i="2"/>
  <c r="K655" i="2"/>
  <c r="K662" i="2"/>
  <c r="K600" i="2"/>
  <c r="K673" i="2"/>
  <c r="K377" i="2"/>
  <c r="K683" i="2"/>
  <c r="K687" i="2"/>
  <c r="F632" i="2"/>
  <c r="J632" i="2" s="1"/>
  <c r="F912" i="2"/>
  <c r="J912" i="2" s="1"/>
  <c r="K503" i="2"/>
  <c r="K682" i="2"/>
  <c r="K559" i="2"/>
  <c r="K717" i="2"/>
  <c r="F626" i="2"/>
  <c r="J626" i="2" s="1"/>
  <c r="F589" i="2"/>
  <c r="J589" i="2" s="1"/>
  <c r="K461" i="2"/>
  <c r="F643" i="2"/>
  <c r="J643" i="2" s="1"/>
  <c r="F664" i="2"/>
  <c r="J664" i="2" s="1"/>
  <c r="F556" i="2"/>
  <c r="J556" i="2" s="1"/>
  <c r="F417" i="2"/>
  <c r="J417" i="2" s="1"/>
  <c r="F667" i="2"/>
  <c r="J667" i="2" s="1"/>
  <c r="F511" i="2"/>
  <c r="J511" i="2" s="1"/>
  <c r="F871" i="2"/>
  <c r="J871" i="2" s="1"/>
  <c r="F827" i="2"/>
  <c r="J827" i="2" s="1"/>
  <c r="F860" i="2"/>
  <c r="J860" i="2" s="1"/>
  <c r="F845" i="2"/>
  <c r="J845" i="2" s="1"/>
  <c r="F917" i="2"/>
  <c r="J917" i="2" s="1"/>
  <c r="F485" i="2"/>
  <c r="J485" i="2" s="1"/>
  <c r="F825" i="2"/>
  <c r="J825" i="2" s="1"/>
  <c r="F689" i="2"/>
  <c r="J689" i="2" s="1"/>
  <c r="F530" i="2"/>
  <c r="J530" i="2" s="1"/>
  <c r="F542" i="2"/>
  <c r="J542" i="2" s="1"/>
  <c r="F558" i="2"/>
  <c r="J558" i="2" s="1"/>
  <c r="F710" i="2"/>
  <c r="J710" i="2" s="1"/>
  <c r="F702" i="2"/>
  <c r="J702" i="2" s="1"/>
  <c r="F563" i="2"/>
  <c r="J563" i="2" s="1"/>
  <c r="F848" i="2"/>
  <c r="J848" i="2" s="1"/>
  <c r="F822" i="2"/>
  <c r="J822" i="2" s="1"/>
  <c r="F939" i="2"/>
  <c r="J939" i="2" s="1"/>
  <c r="F819" i="2"/>
  <c r="J819" i="2" s="1"/>
  <c r="F830" i="2"/>
  <c r="J830" i="2" s="1"/>
  <c r="F834" i="2"/>
  <c r="J834" i="2" s="1"/>
  <c r="K637" i="2"/>
  <c r="K690" i="2"/>
  <c r="K742" i="2"/>
  <c r="F674" i="2"/>
  <c r="J674" i="2" s="1"/>
  <c r="F614" i="2"/>
  <c r="J614" i="2" s="1"/>
  <c r="K596" i="2"/>
  <c r="F715" i="2"/>
  <c r="J715" i="2" s="1"/>
  <c r="F659" i="2"/>
  <c r="J659" i="2" s="1"/>
  <c r="K641" i="2"/>
  <c r="K562" i="2"/>
  <c r="K723" i="2"/>
  <c r="F782" i="2"/>
  <c r="J782" i="2" s="1"/>
  <c r="F800" i="2"/>
  <c r="J800" i="2" s="1"/>
  <c r="F465" i="2"/>
  <c r="J465" i="2" s="1"/>
  <c r="F788" i="2"/>
  <c r="J788" i="2" s="1"/>
  <c r="F770" i="2"/>
  <c r="J770" i="2" s="1"/>
  <c r="F705" i="2"/>
  <c r="J705" i="2" s="1"/>
  <c r="F731" i="2"/>
  <c r="J731" i="2" s="1"/>
  <c r="F930" i="2"/>
  <c r="J930" i="2" s="1"/>
  <c r="F949" i="2"/>
  <c r="J949" i="2" s="1"/>
  <c r="F829" i="2"/>
  <c r="J829" i="2" s="1"/>
  <c r="F816" i="2"/>
  <c r="J816" i="2" s="1"/>
  <c r="T52" i="2"/>
  <c r="F754" i="2"/>
  <c r="J754" i="2" s="1"/>
  <c r="F867" i="2"/>
  <c r="J867" i="2" s="1"/>
  <c r="F904" i="2"/>
  <c r="J904" i="2" s="1"/>
  <c r="K425" i="2"/>
  <c r="K623" i="2"/>
  <c r="F714" i="2"/>
  <c r="J714" i="2" s="1"/>
  <c r="F756" i="2"/>
  <c r="J756" i="2" s="1"/>
  <c r="K462" i="2"/>
  <c r="K529" i="2"/>
  <c r="K414" i="2"/>
  <c r="F642" i="2"/>
  <c r="J642" i="2" s="1"/>
  <c r="K755" i="2"/>
  <c r="F499" i="2"/>
  <c r="J499" i="2" s="1"/>
  <c r="F757" i="2"/>
  <c r="J757" i="2" s="1"/>
  <c r="F793" i="2"/>
  <c r="J793" i="2" s="1"/>
  <c r="F701" i="2"/>
  <c r="J701" i="2" s="1"/>
  <c r="F733" i="2"/>
  <c r="J733" i="2" s="1"/>
  <c r="F890" i="2"/>
  <c r="J890" i="2" s="1"/>
  <c r="F947" i="2"/>
  <c r="J947" i="2" s="1"/>
  <c r="F954" i="2"/>
  <c r="J954" i="2" s="1"/>
  <c r="F887" i="2"/>
  <c r="J887" i="2" s="1"/>
  <c r="F847" i="2"/>
  <c r="J847" i="2" s="1"/>
  <c r="F931" i="2"/>
  <c r="J931" i="2" s="1"/>
  <c r="F908" i="2"/>
  <c r="J908" i="2" s="1"/>
  <c r="F920" i="2"/>
  <c r="J920" i="2" s="1"/>
  <c r="F627" i="2"/>
  <c r="J627" i="2" s="1"/>
  <c r="F749" i="2"/>
  <c r="J749" i="2" s="1"/>
  <c r="F878" i="2"/>
  <c r="J878" i="2" s="1"/>
  <c r="T56" i="2"/>
  <c r="F680" i="2"/>
  <c r="J680" i="2" s="1"/>
  <c r="F381" i="2"/>
  <c r="J381" i="2" s="1"/>
  <c r="F576" i="2"/>
  <c r="J576" i="2" s="1"/>
  <c r="F628" i="2"/>
  <c r="J628" i="2" s="1"/>
  <c r="F686" i="2"/>
  <c r="J686" i="2" s="1"/>
  <c r="F881" i="2"/>
  <c r="J881" i="2" s="1"/>
  <c r="F937" i="2"/>
  <c r="J937" i="2" s="1"/>
  <c r="F840" i="2"/>
  <c r="J840" i="2" s="1"/>
  <c r="F806" i="2"/>
  <c r="J806" i="2" s="1"/>
  <c r="F902" i="2"/>
  <c r="J902" i="2" s="1"/>
  <c r="F913" i="2"/>
  <c r="J913" i="2" s="1"/>
  <c r="F402" i="2"/>
  <c r="J402" i="2" s="1"/>
  <c r="F670" i="2"/>
  <c r="J670" i="2" s="1"/>
  <c r="F704" i="2"/>
  <c r="J704" i="2" s="1"/>
  <c r="K541" i="2"/>
  <c r="K732" i="2"/>
  <c r="F432" i="2"/>
  <c r="J432" i="2" s="1"/>
  <c r="F386" i="2"/>
  <c r="J386" i="2" s="1"/>
  <c r="F765" i="2"/>
  <c r="J765" i="2" s="1"/>
  <c r="F555" i="2"/>
  <c r="J555" i="2" s="1"/>
  <c r="F747" i="2"/>
  <c r="J747" i="2" s="1"/>
  <c r="F479" i="2"/>
  <c r="J479" i="2" s="1"/>
  <c r="F807" i="2"/>
  <c r="J807" i="2" s="1"/>
  <c r="F744" i="2"/>
  <c r="J744" i="2" s="1"/>
  <c r="K709" i="2"/>
  <c r="K388" i="2"/>
  <c r="K374" i="2"/>
  <c r="K569" i="2"/>
  <c r="K759" i="2"/>
  <c r="F412" i="2"/>
  <c r="J412" i="2" s="1"/>
  <c r="F677" i="2"/>
  <c r="J677" i="2" s="1"/>
  <c r="K652" i="2"/>
  <c r="K720" i="2"/>
  <c r="K753" i="2"/>
  <c r="F476" i="2"/>
  <c r="J476" i="2" s="1"/>
  <c r="K472" i="2"/>
  <c r="F760" i="2"/>
  <c r="J760" i="2" s="1"/>
  <c r="K372" i="2"/>
  <c r="K384" i="2"/>
  <c r="F475" i="2"/>
  <c r="J475" i="2" s="1"/>
  <c r="F418" i="2"/>
  <c r="J418" i="2" s="1"/>
  <c r="F681" i="2"/>
  <c r="J681" i="2" s="1"/>
  <c r="K521" i="2"/>
  <c r="F700" i="2"/>
  <c r="J700" i="2" s="1"/>
  <c r="F595" i="2"/>
  <c r="J595" i="2" s="1"/>
  <c r="K375" i="2"/>
  <c r="F451" i="2"/>
  <c r="J451" i="2" s="1"/>
  <c r="F801" i="2"/>
  <c r="J801" i="2" s="1"/>
  <c r="F504" i="2"/>
  <c r="J504" i="2" s="1"/>
  <c r="K527" i="2"/>
  <c r="K618" i="2"/>
  <c r="F379" i="2"/>
  <c r="J379" i="2" s="1"/>
  <c r="F775" i="2"/>
  <c r="J775" i="2" s="1"/>
  <c r="F434" i="2"/>
  <c r="J434" i="2" s="1"/>
  <c r="F831" i="2"/>
  <c r="J831" i="2" s="1"/>
  <c r="F483" i="2"/>
  <c r="J483" i="2" s="1"/>
  <c r="K383" i="2"/>
  <c r="F430" i="2"/>
  <c r="J430" i="2" s="1"/>
  <c r="K488" i="2"/>
  <c r="F550" i="2"/>
  <c r="J550" i="2" s="1"/>
  <c r="K477" i="2"/>
  <c r="F468" i="2"/>
  <c r="J468" i="2" s="1"/>
  <c r="F481" i="2"/>
  <c r="J481" i="2" s="1"/>
  <c r="K362" i="2"/>
  <c r="F445" i="2"/>
  <c r="J445" i="2" s="1"/>
  <c r="F518" i="2"/>
  <c r="J518" i="2" s="1"/>
  <c r="F446" i="2"/>
  <c r="J446" i="2" s="1"/>
  <c r="K496" i="2"/>
  <c r="K505" i="2"/>
  <c r="F537" i="2"/>
  <c r="J537" i="2" s="1"/>
  <c r="K407" i="2"/>
  <c r="F520" i="2"/>
  <c r="J520" i="2" s="1"/>
  <c r="K439" i="2"/>
  <c r="K401" i="2"/>
  <c r="F436" i="2"/>
  <c r="J436" i="2" s="1"/>
  <c r="K431" i="2"/>
  <c r="K487" i="2"/>
  <c r="K514" i="2"/>
  <c r="K517" i="2"/>
  <c r="K396" i="2"/>
  <c r="F421" i="2"/>
  <c r="J421" i="2" s="1"/>
  <c r="F366" i="2"/>
  <c r="J366" i="2" s="1"/>
  <c r="K406" i="2"/>
  <c r="F525" i="2"/>
  <c r="J525" i="2" s="1"/>
  <c r="K535" i="2"/>
  <c r="F392" i="2"/>
  <c r="J392" i="2" s="1"/>
  <c r="K486" i="2"/>
  <c r="K519" i="2"/>
  <c r="F397" i="2"/>
  <c r="J397" i="2" s="1"/>
  <c r="F444" i="2"/>
  <c r="J444" i="2" s="1"/>
  <c r="F419" i="2"/>
  <c r="J419" i="2" s="1"/>
  <c r="K363" i="2"/>
  <c r="F378" i="2"/>
  <c r="J378" i="2" s="1"/>
  <c r="F393" i="2"/>
  <c r="J393" i="2" s="1"/>
  <c r="F544" i="2"/>
  <c r="J544" i="2" s="1"/>
  <c r="F547" i="2"/>
  <c r="J547" i="2" s="1"/>
  <c r="F540" i="2"/>
  <c r="J540" i="2" s="1"/>
  <c r="P86" i="2"/>
  <c r="F433" i="2"/>
  <c r="J433" i="2" s="1"/>
  <c r="K398" i="2"/>
  <c r="F395" i="2"/>
  <c r="J395" i="2" s="1"/>
  <c r="K385" i="2"/>
  <c r="K376" i="2"/>
  <c r="F416" i="2"/>
  <c r="J416" i="2" s="1"/>
  <c r="F453" i="2"/>
  <c r="J453" i="2" s="1"/>
  <c r="K423" i="2"/>
  <c r="F440" i="2"/>
  <c r="J440" i="2" s="1"/>
  <c r="K450" i="2"/>
  <c r="K411" i="2"/>
  <c r="F408" i="2"/>
  <c r="J408" i="2" s="1"/>
  <c r="F443" i="2"/>
  <c r="J443" i="2" s="1"/>
  <c r="F364" i="2"/>
  <c r="J364" i="2" s="1"/>
  <c r="F373" i="2"/>
  <c r="J373" i="2" s="1"/>
  <c r="F435" i="2"/>
  <c r="J435" i="2" s="1"/>
  <c r="F394" i="2"/>
  <c r="J394" i="2" s="1"/>
  <c r="T31" i="2"/>
  <c r="P36" i="2"/>
  <c r="T101" i="2"/>
  <c r="T14" i="2"/>
  <c r="T105" i="2"/>
  <c r="P37" i="2"/>
  <c r="P22" i="2"/>
  <c r="P65" i="2"/>
  <c r="P50" i="2"/>
  <c r="G4" i="2"/>
  <c r="T90" i="2"/>
  <c r="P128" i="2"/>
  <c r="T124" i="2"/>
  <c r="P78" i="2"/>
  <c r="P77" i="2"/>
  <c r="P19" i="2"/>
  <c r="P34" i="2"/>
  <c r="P11" i="2"/>
  <c r="P29" i="2"/>
  <c r="P115" i="2"/>
  <c r="P100" i="2"/>
  <c r="P27" i="2"/>
  <c r="K7" i="2"/>
  <c r="O7" i="2" s="1"/>
  <c r="K213" i="2"/>
  <c r="J213" i="2"/>
  <c r="K269" i="2"/>
  <c r="J269" i="2"/>
  <c r="K229" i="2"/>
  <c r="J229" i="2"/>
  <c r="K212" i="2"/>
  <c r="J212" i="2"/>
  <c r="K271" i="2"/>
  <c r="J271" i="2"/>
  <c r="K317" i="2"/>
  <c r="J317" i="2"/>
  <c r="K125" i="2"/>
  <c r="S125" i="2" s="1"/>
  <c r="J125" i="2"/>
  <c r="K194" i="2"/>
  <c r="J194" i="2"/>
  <c r="K304" i="2"/>
  <c r="J304" i="2"/>
  <c r="K278" i="2"/>
  <c r="J278" i="2"/>
  <c r="K116" i="2"/>
  <c r="O116" i="2" s="1"/>
  <c r="J116" i="2"/>
  <c r="K113" i="2"/>
  <c r="S113" i="2" s="1"/>
  <c r="J113" i="2"/>
  <c r="K147" i="2"/>
  <c r="J147" i="2"/>
  <c r="K224" i="2"/>
  <c r="J224" i="2"/>
  <c r="K260" i="2"/>
  <c r="J260" i="2"/>
  <c r="K273" i="2"/>
  <c r="J273" i="2"/>
  <c r="K325" i="2"/>
  <c r="J325" i="2"/>
  <c r="K291" i="2"/>
  <c r="J291" i="2"/>
  <c r="K126" i="2"/>
  <c r="O126" i="2" s="1"/>
  <c r="J126" i="2"/>
  <c r="K119" i="2"/>
  <c r="S119" i="2" s="1"/>
  <c r="J119" i="2"/>
  <c r="K156" i="2"/>
  <c r="J156" i="2"/>
  <c r="K230" i="2"/>
  <c r="J230" i="2"/>
  <c r="K263" i="2"/>
  <c r="J263" i="2"/>
  <c r="K318" i="2"/>
  <c r="J318" i="2"/>
  <c r="K331" i="2"/>
  <c r="J331" i="2"/>
  <c r="K162" i="2"/>
  <c r="J162" i="2"/>
  <c r="K211" i="2"/>
  <c r="J211" i="2"/>
  <c r="K207" i="2"/>
  <c r="J207" i="2"/>
  <c r="K252" i="2"/>
  <c r="J252" i="2"/>
  <c r="K108" i="2"/>
  <c r="S108" i="2" s="1"/>
  <c r="J108" i="2"/>
  <c r="K313" i="2"/>
  <c r="J313" i="2"/>
  <c r="K259" i="2"/>
  <c r="J259" i="2"/>
  <c r="K193" i="2"/>
  <c r="J193" i="2"/>
  <c r="K198" i="2"/>
  <c r="J198" i="2"/>
  <c r="K258" i="2"/>
  <c r="J258" i="2"/>
  <c r="K305" i="2"/>
  <c r="J305" i="2"/>
  <c r="K311" i="2"/>
  <c r="J311" i="2"/>
  <c r="K179" i="2"/>
  <c r="J179" i="2"/>
  <c r="K347" i="2"/>
  <c r="J347" i="2"/>
  <c r="K174" i="2"/>
  <c r="J174" i="2"/>
  <c r="K250" i="2"/>
  <c r="J250" i="2"/>
  <c r="K303" i="2"/>
  <c r="J303" i="2"/>
  <c r="K293" i="2"/>
  <c r="J293" i="2"/>
  <c r="K128" i="2"/>
  <c r="J128" i="2"/>
  <c r="K191" i="2"/>
  <c r="J191" i="2"/>
  <c r="K239" i="2"/>
  <c r="J239" i="2"/>
  <c r="K234" i="2"/>
  <c r="J234" i="2"/>
  <c r="K350" i="2"/>
  <c r="J350" i="2"/>
  <c r="K300" i="2"/>
  <c r="J300" i="2"/>
  <c r="K132" i="2"/>
  <c r="J132" i="2"/>
  <c r="K129" i="2"/>
  <c r="J129" i="2"/>
  <c r="K157" i="2"/>
  <c r="J157" i="2"/>
  <c r="K235" i="2"/>
  <c r="J235" i="2"/>
  <c r="K266" i="2"/>
  <c r="J266" i="2"/>
  <c r="K127" i="2"/>
  <c r="J127" i="2"/>
  <c r="K343" i="2"/>
  <c r="J343" i="2"/>
  <c r="K202" i="2"/>
  <c r="J202" i="2"/>
  <c r="K216" i="2"/>
  <c r="J216" i="2"/>
  <c r="K100" i="2"/>
  <c r="O100" i="2" s="1"/>
  <c r="J100" i="2"/>
  <c r="R100" i="2" s="1"/>
  <c r="K254" i="2"/>
  <c r="J254" i="2"/>
  <c r="K309" i="2"/>
  <c r="J309" i="2"/>
  <c r="K320" i="2"/>
  <c r="J320" i="2"/>
  <c r="K138" i="2"/>
  <c r="J138" i="2"/>
  <c r="K200" i="2"/>
  <c r="J200" i="2"/>
  <c r="K248" i="2"/>
  <c r="J248" i="2"/>
  <c r="K338" i="2"/>
  <c r="J338" i="2"/>
  <c r="K314" i="2"/>
  <c r="J314" i="2"/>
  <c r="K262" i="2"/>
  <c r="J262" i="2"/>
  <c r="K110" i="2"/>
  <c r="S110" i="2" s="1"/>
  <c r="J110" i="2"/>
  <c r="K144" i="2"/>
  <c r="J144" i="2"/>
  <c r="K217" i="2"/>
  <c r="J217" i="2"/>
  <c r="K251" i="2"/>
  <c r="J251" i="2"/>
  <c r="K334" i="2"/>
  <c r="J334" i="2"/>
  <c r="K335" i="2"/>
  <c r="J335" i="2"/>
  <c r="K133" i="2"/>
  <c r="J133" i="2"/>
  <c r="K182" i="2"/>
  <c r="J182" i="2"/>
  <c r="K181" i="2"/>
  <c r="J181" i="2"/>
  <c r="K188" i="2"/>
  <c r="J188" i="2"/>
  <c r="K295" i="2"/>
  <c r="J295" i="2"/>
  <c r="K294" i="2"/>
  <c r="J294" i="2"/>
  <c r="K337" i="2"/>
  <c r="J337" i="2"/>
  <c r="K139" i="2"/>
  <c r="J139" i="2"/>
  <c r="K183" i="2"/>
  <c r="J183" i="2"/>
  <c r="K186" i="2"/>
  <c r="J186" i="2"/>
  <c r="K201" i="2"/>
  <c r="J201" i="2"/>
  <c r="K307" i="2"/>
  <c r="J307" i="2"/>
  <c r="K298" i="2"/>
  <c r="J298" i="2"/>
  <c r="K342" i="2"/>
  <c r="J342" i="2"/>
  <c r="K173" i="2"/>
  <c r="J173" i="2"/>
  <c r="K197" i="2"/>
  <c r="J197" i="2"/>
  <c r="K257" i="2"/>
  <c r="J257" i="2"/>
  <c r="K299" i="2"/>
  <c r="J299" i="2"/>
  <c r="K302" i="2"/>
  <c r="J302" i="2"/>
  <c r="K169" i="2"/>
  <c r="J169" i="2"/>
  <c r="K326" i="2"/>
  <c r="J326" i="2"/>
  <c r="K143" i="2"/>
  <c r="J143" i="2"/>
  <c r="K247" i="2"/>
  <c r="J247" i="2"/>
  <c r="K297" i="2"/>
  <c r="J297" i="2"/>
  <c r="K288" i="2"/>
  <c r="J288" i="2"/>
  <c r="K122" i="2"/>
  <c r="S122" i="2" s="1"/>
  <c r="J122" i="2"/>
  <c r="K170" i="2"/>
  <c r="J170" i="2"/>
  <c r="K223" i="2"/>
  <c r="J223" i="2"/>
  <c r="K203" i="2"/>
  <c r="J203" i="2"/>
  <c r="K340" i="2"/>
  <c r="J340" i="2"/>
  <c r="K107" i="2"/>
  <c r="S107" i="2" s="1"/>
  <c r="J107" i="2"/>
  <c r="K161" i="2"/>
  <c r="J161" i="2"/>
  <c r="K148" i="2"/>
  <c r="J148" i="2"/>
  <c r="K171" i="2"/>
  <c r="J171" i="2"/>
  <c r="K267" i="2"/>
  <c r="J267" i="2"/>
  <c r="K279" i="2"/>
  <c r="J279" i="2"/>
  <c r="K355" i="2"/>
  <c r="J355" i="2"/>
  <c r="K214" i="2"/>
  <c r="J214" i="2"/>
  <c r="K158" i="2"/>
  <c r="J158" i="2"/>
  <c r="K192" i="2"/>
  <c r="J192" i="2"/>
  <c r="K195" i="2"/>
  <c r="J195" i="2"/>
  <c r="K231" i="2"/>
  <c r="J231" i="2"/>
  <c r="K316" i="2"/>
  <c r="J316" i="2"/>
  <c r="K310" i="2"/>
  <c r="J310" i="2"/>
  <c r="K346" i="2"/>
  <c r="J346" i="2"/>
  <c r="K187" i="2"/>
  <c r="J187" i="2"/>
  <c r="K312" i="2"/>
  <c r="J312" i="2"/>
  <c r="K341" i="2"/>
  <c r="J341" i="2"/>
  <c r="K61" i="2"/>
  <c r="O61" i="2" s="1"/>
  <c r="K50" i="2"/>
  <c r="O50" i="2" s="1"/>
  <c r="J50" i="2"/>
  <c r="N50" i="2" s="1"/>
  <c r="K117" i="2"/>
  <c r="S117" i="2" s="1"/>
  <c r="J117" i="2"/>
  <c r="K166" i="2"/>
  <c r="J166" i="2"/>
  <c r="K154" i="2"/>
  <c r="J154" i="2"/>
  <c r="K175" i="2"/>
  <c r="J175" i="2"/>
  <c r="K283" i="2"/>
  <c r="J283" i="2"/>
  <c r="K282" i="2"/>
  <c r="J282" i="2"/>
  <c r="K255" i="2"/>
  <c r="J255" i="2"/>
  <c r="K332" i="2"/>
  <c r="J332" i="2"/>
  <c r="K123" i="2"/>
  <c r="S123" i="2" s="1"/>
  <c r="J123" i="2"/>
  <c r="K177" i="2"/>
  <c r="J177" i="2"/>
  <c r="K160" i="2"/>
  <c r="J160" i="2"/>
  <c r="K180" i="2"/>
  <c r="J180" i="2"/>
  <c r="K292" i="2"/>
  <c r="J292" i="2"/>
  <c r="K286" i="2"/>
  <c r="J286" i="2"/>
  <c r="K184" i="2"/>
  <c r="J184" i="2"/>
  <c r="K146" i="2"/>
  <c r="J146" i="2"/>
  <c r="K227" i="2"/>
  <c r="J227" i="2"/>
  <c r="K261" i="2"/>
  <c r="J261" i="2"/>
  <c r="K280" i="2"/>
  <c r="J280" i="2"/>
  <c r="K151" i="2"/>
  <c r="J151" i="2"/>
  <c r="K339" i="2"/>
  <c r="J339" i="2"/>
  <c r="K215" i="2"/>
  <c r="J215" i="2"/>
  <c r="K150" i="2"/>
  <c r="J150" i="2"/>
  <c r="K190" i="2"/>
  <c r="J190" i="2"/>
  <c r="K228" i="2"/>
  <c r="J228" i="2"/>
  <c r="K277" i="2"/>
  <c r="J277" i="2"/>
  <c r="K284" i="2"/>
  <c r="J284" i="2"/>
  <c r="K159" i="2"/>
  <c r="J159" i="2"/>
  <c r="K351" i="2"/>
  <c r="J351" i="2"/>
  <c r="K289" i="2"/>
  <c r="J289" i="2"/>
  <c r="K243" i="2"/>
  <c r="J243" i="2"/>
  <c r="K272" i="2"/>
  <c r="J272" i="2"/>
  <c r="K287" i="2"/>
  <c r="J287" i="2"/>
  <c r="K112" i="2"/>
  <c r="O112" i="2" s="1"/>
  <c r="J112" i="2"/>
  <c r="K153" i="2"/>
  <c r="J153" i="2"/>
  <c r="K209" i="2"/>
  <c r="J209" i="2"/>
  <c r="K163" i="2"/>
  <c r="J163" i="2"/>
  <c r="K328" i="2"/>
  <c r="J328" i="2"/>
  <c r="K315" i="2"/>
  <c r="J315" i="2"/>
  <c r="K149" i="2"/>
  <c r="J149" i="2"/>
  <c r="K145" i="2"/>
  <c r="J145" i="2"/>
  <c r="K165" i="2"/>
  <c r="J165" i="2"/>
  <c r="K244" i="2"/>
  <c r="J244" i="2"/>
  <c r="K276" i="2"/>
  <c r="J276" i="2"/>
  <c r="K354" i="2"/>
  <c r="J354" i="2"/>
  <c r="K120" i="2"/>
  <c r="S120" i="2" s="1"/>
  <c r="J120" i="2"/>
  <c r="K172" i="2"/>
  <c r="J172" i="2"/>
  <c r="K220" i="2"/>
  <c r="J220" i="2"/>
  <c r="K245" i="2"/>
  <c r="J245" i="2"/>
  <c r="K264" i="2"/>
  <c r="J264" i="2"/>
  <c r="K124" i="2"/>
  <c r="S124" i="2" s="1"/>
  <c r="J124" i="2"/>
  <c r="K137" i="2"/>
  <c r="J137" i="2"/>
  <c r="K333" i="2"/>
  <c r="J333" i="2"/>
  <c r="K233" i="2"/>
  <c r="J233" i="2"/>
  <c r="K155" i="2"/>
  <c r="J155" i="2"/>
  <c r="K196" i="2"/>
  <c r="J196" i="2"/>
  <c r="K240" i="2"/>
  <c r="J240" i="2"/>
  <c r="K296" i="2"/>
  <c r="J296" i="2"/>
  <c r="K290" i="2"/>
  <c r="J290" i="2"/>
  <c r="K168" i="2"/>
  <c r="J168" i="2"/>
  <c r="K349" i="2"/>
  <c r="J349" i="2"/>
  <c r="K306" i="2"/>
  <c r="J306" i="2"/>
  <c r="K321" i="2"/>
  <c r="J321" i="2"/>
  <c r="K189" i="2"/>
  <c r="J189" i="2"/>
  <c r="K130" i="2"/>
  <c r="J130" i="2"/>
  <c r="K176" i="2"/>
  <c r="J176" i="2"/>
  <c r="K225" i="2"/>
  <c r="J225" i="2"/>
  <c r="K249" i="2"/>
  <c r="J249" i="2"/>
  <c r="K268" i="2"/>
  <c r="J268" i="2"/>
  <c r="K134" i="2"/>
  <c r="J134" i="2"/>
  <c r="K242" i="2"/>
  <c r="J242" i="2"/>
  <c r="K352" i="2"/>
  <c r="J352" i="2"/>
  <c r="K115" i="2"/>
  <c r="O115" i="2" s="1"/>
  <c r="J115" i="2"/>
  <c r="K136" i="2"/>
  <c r="J136" i="2"/>
  <c r="K178" i="2"/>
  <c r="J178" i="2"/>
  <c r="K226" i="2"/>
  <c r="J226" i="2"/>
  <c r="K253" i="2"/>
  <c r="J253" i="2"/>
  <c r="K274" i="2"/>
  <c r="J274" i="2"/>
  <c r="K140" i="2"/>
  <c r="J140" i="2"/>
  <c r="K336" i="2"/>
  <c r="J336" i="2"/>
  <c r="K345" i="2"/>
  <c r="J345" i="2"/>
  <c r="K232" i="2"/>
  <c r="J232" i="2"/>
  <c r="K221" i="2"/>
  <c r="J221" i="2"/>
  <c r="K275" i="2"/>
  <c r="J275" i="2"/>
  <c r="K319" i="2"/>
  <c r="J319" i="2"/>
  <c r="K131" i="2"/>
  <c r="J131" i="2"/>
  <c r="K204" i="2"/>
  <c r="J204" i="2"/>
  <c r="K327" i="2"/>
  <c r="J327" i="2"/>
  <c r="K353" i="2"/>
  <c r="J353" i="2"/>
  <c r="K238" i="2"/>
  <c r="J238" i="2"/>
  <c r="K237" i="2"/>
  <c r="J237" i="2"/>
  <c r="K281" i="2"/>
  <c r="J281" i="2"/>
  <c r="K106" i="2"/>
  <c r="O106" i="2" s="1"/>
  <c r="J106" i="2"/>
  <c r="K141" i="2"/>
  <c r="J141" i="2"/>
  <c r="K205" i="2"/>
  <c r="J205" i="2"/>
  <c r="K330" i="2"/>
  <c r="J330" i="2"/>
  <c r="K121" i="2"/>
  <c r="O121" i="2" s="1"/>
  <c r="J121" i="2"/>
  <c r="K301" i="2"/>
  <c r="J301" i="2"/>
  <c r="K142" i="2"/>
  <c r="J142" i="2"/>
  <c r="K135" i="2"/>
  <c r="J135" i="2"/>
  <c r="K164" i="2"/>
  <c r="J164" i="2"/>
  <c r="K236" i="2"/>
  <c r="J236" i="2"/>
  <c r="K270" i="2"/>
  <c r="J270" i="2"/>
  <c r="K323" i="2"/>
  <c r="J323" i="2"/>
  <c r="K114" i="2"/>
  <c r="S114" i="2" s="1"/>
  <c r="J114" i="2"/>
  <c r="K167" i="2"/>
  <c r="J167" i="2"/>
  <c r="K218" i="2"/>
  <c r="J218" i="2"/>
  <c r="K210" i="2"/>
  <c r="J210" i="2"/>
  <c r="K256" i="2"/>
  <c r="J256" i="2"/>
  <c r="K118" i="2"/>
  <c r="O118" i="2" s="1"/>
  <c r="J118" i="2"/>
  <c r="K111" i="2"/>
  <c r="S111" i="2" s="1"/>
  <c r="J111" i="2"/>
  <c r="K329" i="2"/>
  <c r="J329" i="2"/>
  <c r="K208" i="2"/>
  <c r="J208" i="2"/>
  <c r="K199" i="2"/>
  <c r="J199" i="2"/>
  <c r="K265" i="2"/>
  <c r="J265" i="2"/>
  <c r="K308" i="2"/>
  <c r="J308" i="2"/>
  <c r="K322" i="2"/>
  <c r="J322" i="2"/>
  <c r="K185" i="2"/>
  <c r="J185" i="2"/>
  <c r="K348" i="2"/>
  <c r="J348" i="2"/>
  <c r="K222" i="2"/>
  <c r="J222" i="2"/>
  <c r="K344" i="2"/>
  <c r="J344" i="2"/>
  <c r="K241" i="2"/>
  <c r="J241" i="2"/>
  <c r="K246" i="2"/>
  <c r="J246" i="2"/>
  <c r="K285" i="2"/>
  <c r="J285" i="2"/>
  <c r="K109" i="2"/>
  <c r="O109" i="2" s="1"/>
  <c r="J109" i="2"/>
  <c r="K152" i="2"/>
  <c r="J152" i="2"/>
  <c r="K206" i="2"/>
  <c r="J206" i="2"/>
  <c r="K324" i="2"/>
  <c r="J324" i="2"/>
  <c r="K219" i="2"/>
  <c r="J219" i="2"/>
  <c r="K77" i="2"/>
  <c r="O77" i="2" s="1"/>
  <c r="J77" i="2"/>
  <c r="R77" i="2" s="1"/>
  <c r="P106" i="2"/>
  <c r="T83" i="2"/>
  <c r="T82" i="2"/>
  <c r="T23" i="2"/>
  <c r="P67" i="2"/>
  <c r="P57" i="2"/>
  <c r="P84" i="2"/>
  <c r="P92" i="2"/>
  <c r="P41" i="2"/>
  <c r="T120" i="2"/>
  <c r="P73" i="2"/>
  <c r="P43" i="2"/>
  <c r="P70" i="2"/>
  <c r="P10" i="2"/>
  <c r="T33" i="2"/>
  <c r="T117" i="2"/>
  <c r="T112" i="2"/>
  <c r="P123" i="2"/>
  <c r="P15" i="2"/>
  <c r="T6" i="2"/>
  <c r="T110" i="2"/>
  <c r="P44" i="2"/>
  <c r="P122" i="2"/>
  <c r="P116" i="2"/>
  <c r="P104" i="2"/>
  <c r="P127" i="2"/>
  <c r="T87" i="2"/>
  <c r="P30" i="2"/>
  <c r="P74" i="2"/>
  <c r="T40" i="2"/>
  <c r="P47" i="2"/>
  <c r="T107" i="2"/>
  <c r="T108" i="2"/>
  <c r="P119" i="2"/>
  <c r="T125" i="2"/>
  <c r="P113" i="2"/>
  <c r="P126" i="2"/>
  <c r="T102" i="2"/>
  <c r="T94" i="2"/>
  <c r="P118" i="2"/>
  <c r="P89" i="2"/>
  <c r="P72" i="2"/>
  <c r="P114" i="2"/>
  <c r="P111" i="2"/>
  <c r="P121" i="2"/>
  <c r="P79" i="2"/>
  <c r="P69" i="2"/>
  <c r="P13" i="2"/>
  <c r="P109" i="2"/>
  <c r="T8" i="2"/>
  <c r="T60" i="2"/>
  <c r="T28" i="2"/>
  <c r="P63" i="2"/>
  <c r="P26" i="2"/>
  <c r="T59" i="2"/>
  <c r="P18" i="2"/>
  <c r="P81" i="2"/>
  <c r="P16" i="2"/>
  <c r="T91" i="2"/>
  <c r="T38" i="2"/>
  <c r="P48" i="2"/>
  <c r="P66" i="2"/>
  <c r="P80" i="2"/>
  <c r="T24" i="2"/>
  <c r="T97" i="2"/>
  <c r="T42" i="2"/>
  <c r="P93" i="2"/>
  <c r="T45" i="2"/>
  <c r="P75" i="2"/>
  <c r="P12" i="2"/>
  <c r="T25" i="2"/>
  <c r="T46" i="2"/>
  <c r="P68" i="2"/>
  <c r="P103" i="2"/>
  <c r="P39" i="2"/>
  <c r="P54" i="2"/>
  <c r="P49" i="2"/>
  <c r="T64" i="2"/>
  <c r="T35" i="2"/>
  <c r="T32" i="2"/>
  <c r="P9" i="2"/>
  <c r="T61" i="2"/>
  <c r="P71" i="2"/>
  <c r="P88" i="2"/>
  <c r="P76" i="2"/>
  <c r="P7" i="2"/>
  <c r="P55" i="2"/>
  <c r="P53" i="2"/>
  <c r="P98" i="2"/>
  <c r="T95" i="2"/>
  <c r="T85" i="2"/>
  <c r="P51" i="2"/>
  <c r="P58" i="2"/>
  <c r="K84" i="2"/>
  <c r="O84" i="2" s="1"/>
  <c r="K47" i="2"/>
  <c r="O47" i="2" s="1"/>
  <c r="K81" i="2"/>
  <c r="O81" i="2" s="1"/>
  <c r="T96" i="2"/>
  <c r="P99" i="2"/>
  <c r="K40" i="2"/>
  <c r="O40" i="2" s="1"/>
  <c r="K104" i="2"/>
  <c r="O104" i="2" s="1"/>
  <c r="K69" i="2"/>
  <c r="O69" i="2" s="1"/>
  <c r="K76" i="2"/>
  <c r="O76" i="2" s="1"/>
  <c r="K9" i="2"/>
  <c r="O9" i="2" s="1"/>
  <c r="P17" i="2"/>
  <c r="P20" i="2"/>
  <c r="P62" i="2"/>
  <c r="J94" i="2"/>
  <c r="R94" i="2" s="1"/>
  <c r="J54" i="2"/>
  <c r="N54" i="2" s="1"/>
  <c r="K78" i="2"/>
  <c r="J62" i="2"/>
  <c r="R62" i="2" s="1"/>
  <c r="J46" i="2"/>
  <c r="R46" i="2" s="1"/>
  <c r="J97" i="2"/>
  <c r="N97" i="2" s="1"/>
  <c r="J14" i="2"/>
  <c r="R14" i="2" s="1"/>
  <c r="J51" i="2"/>
  <c r="R51" i="2" s="1"/>
  <c r="J83" i="2"/>
  <c r="N83" i="2" s="1"/>
  <c r="K70" i="2"/>
  <c r="O70" i="2" s="1"/>
  <c r="J43" i="2"/>
  <c r="R43" i="2" s="1"/>
  <c r="K22" i="2"/>
  <c r="J30" i="2"/>
  <c r="R30" i="2" s="1"/>
  <c r="J93" i="2"/>
  <c r="R93" i="2" s="1"/>
  <c r="J11" i="2"/>
  <c r="N11" i="2" s="1"/>
  <c r="K13" i="2"/>
  <c r="K21" i="2"/>
  <c r="J38" i="2"/>
  <c r="R38" i="2" s="1"/>
  <c r="K102" i="2"/>
  <c r="O102" i="2" s="1"/>
  <c r="E20" i="1"/>
  <c r="J90" i="2"/>
  <c r="R90" i="2" s="1"/>
  <c r="J86" i="2"/>
  <c r="R86" i="2" s="1"/>
  <c r="J67" i="2"/>
  <c r="N67" i="2" s="1"/>
  <c r="J17" i="2"/>
  <c r="R17" i="2" s="1"/>
  <c r="J61" i="2"/>
  <c r="R61" i="2" s="1"/>
  <c r="J98" i="2"/>
  <c r="R98" i="2" s="1"/>
  <c r="K65" i="2"/>
  <c r="O65" i="2" s="1"/>
  <c r="J23" i="2"/>
  <c r="R23" i="2" s="1"/>
  <c r="J44" i="2"/>
  <c r="R44" i="2" s="1"/>
  <c r="J35" i="2"/>
  <c r="R35" i="2" s="1"/>
  <c r="J82" i="2"/>
  <c r="N82" i="2" s="1"/>
  <c r="J31" i="2"/>
  <c r="N31" i="2" s="1"/>
  <c r="J58" i="2"/>
  <c r="N58" i="2" s="1"/>
  <c r="J75" i="2"/>
  <c r="R75" i="2" s="1"/>
  <c r="K6" i="2"/>
  <c r="J20" i="2"/>
  <c r="N20" i="2" s="1"/>
  <c r="J52" i="2"/>
  <c r="N52" i="2" s="1"/>
  <c r="J92" i="2"/>
  <c r="R92" i="2" s="1"/>
  <c r="J63" i="2"/>
  <c r="R63" i="2" s="1"/>
  <c r="J96" i="2"/>
  <c r="R96" i="2" s="1"/>
  <c r="J81" i="2"/>
  <c r="R81" i="2" s="1"/>
  <c r="K74" i="2"/>
  <c r="O74" i="2" s="1"/>
  <c r="J18" i="2"/>
  <c r="N18" i="2" s="1"/>
  <c r="J33" i="2"/>
  <c r="R33" i="2" s="1"/>
  <c r="K45" i="2"/>
  <c r="J26" i="2"/>
  <c r="R26" i="2" s="1"/>
  <c r="J34" i="2"/>
  <c r="N34" i="2" s="1"/>
  <c r="J53" i="2"/>
  <c r="R53" i="2" s="1"/>
  <c r="J87" i="2"/>
  <c r="N87" i="2" s="1"/>
  <c r="J95" i="2"/>
  <c r="R95" i="2" s="1"/>
  <c r="J103" i="2"/>
  <c r="R103" i="2" s="1"/>
  <c r="J84" i="2"/>
  <c r="N84" i="2" s="1"/>
  <c r="J89" i="2"/>
  <c r="R89" i="2" s="1"/>
  <c r="J19" i="2"/>
  <c r="R19" i="2" s="1"/>
  <c r="J40" i="2"/>
  <c r="R40" i="2" s="1"/>
  <c r="G19" i="1"/>
  <c r="E26" i="1"/>
  <c r="J88" i="2"/>
  <c r="R88" i="2" s="1"/>
  <c r="J104" i="2"/>
  <c r="R104" i="2" s="1"/>
  <c r="J59" i="2"/>
  <c r="N59" i="2" s="1"/>
  <c r="J85" i="2"/>
  <c r="R85" i="2" s="1"/>
  <c r="J56" i="2"/>
  <c r="N56" i="2" s="1"/>
  <c r="J99" i="2"/>
  <c r="N99" i="2" s="1"/>
  <c r="J71" i="2"/>
  <c r="N71" i="2" s="1"/>
  <c r="J10" i="2"/>
  <c r="R10" i="2" s="1"/>
  <c r="J66" i="2"/>
  <c r="N66" i="2" s="1"/>
  <c r="J42" i="2"/>
  <c r="N42" i="2" s="1"/>
  <c r="J64" i="2"/>
  <c r="R64" i="2" s="1"/>
  <c r="J91" i="2"/>
  <c r="R91" i="2" s="1"/>
  <c r="J49" i="2"/>
  <c r="R49" i="2" s="1"/>
  <c r="J69" i="2"/>
  <c r="R69" i="2" s="1"/>
  <c r="K8" i="2"/>
  <c r="K57" i="2"/>
  <c r="O57" i="2" s="1"/>
  <c r="J12" i="2"/>
  <c r="N12" i="2" s="1"/>
  <c r="J28" i="2"/>
  <c r="N28" i="2" s="1"/>
  <c r="J72" i="2"/>
  <c r="R72" i="2" s="1"/>
  <c r="J55" i="2"/>
  <c r="N55" i="2" s="1"/>
  <c r="J47" i="2"/>
  <c r="N47" i="2" s="1"/>
  <c r="J68" i="2"/>
  <c r="N68" i="2" s="1"/>
  <c r="J60" i="2"/>
  <c r="R60" i="2" s="1"/>
  <c r="J76" i="2"/>
  <c r="N76" i="2" s="1"/>
  <c r="J36" i="2"/>
  <c r="R36" i="2" s="1"/>
  <c r="J79" i="2"/>
  <c r="N79" i="2" s="1"/>
  <c r="J32" i="2"/>
  <c r="R32" i="2" s="1"/>
  <c r="J80" i="2"/>
  <c r="N80" i="2" s="1"/>
  <c r="J73" i="2"/>
  <c r="N73" i="2" s="1"/>
  <c r="J15" i="2"/>
  <c r="N15" i="2" s="1"/>
  <c r="J9" i="2"/>
  <c r="R9" i="2" s="1"/>
  <c r="J101" i="2"/>
  <c r="N101" i="2" s="1"/>
  <c r="J7" i="2"/>
  <c r="N7" i="2" s="1"/>
  <c r="J39" i="2"/>
  <c r="N39" i="2" s="1"/>
  <c r="J24" i="2"/>
  <c r="R24" i="2" s="1"/>
  <c r="J16" i="2"/>
  <c r="R16" i="2" s="1"/>
  <c r="J37" i="2"/>
  <c r="R37" i="2" s="1"/>
  <c r="J25" i="2"/>
  <c r="R25" i="2" s="1"/>
  <c r="J41" i="2"/>
  <c r="R41" i="2" s="1"/>
  <c r="K29" i="2"/>
  <c r="O29" i="2" s="1"/>
  <c r="J27" i="2"/>
  <c r="N27" i="2" s="1"/>
  <c r="J48" i="2"/>
  <c r="N48" i="2" s="1"/>
  <c r="J13" i="2"/>
  <c r="R13" i="2" s="1"/>
  <c r="J21" i="2"/>
  <c r="R21" i="2" s="1"/>
  <c r="J29" i="2"/>
  <c r="N29" i="2" s="1"/>
  <c r="J45" i="2"/>
  <c r="R45" i="2" s="1"/>
  <c r="J57" i="2"/>
  <c r="R57" i="2" s="1"/>
  <c r="J65" i="2"/>
  <c r="N65" i="2" s="1"/>
  <c r="R8" i="2"/>
  <c r="N8" i="2"/>
  <c r="S17" i="2"/>
  <c r="S25" i="2"/>
  <c r="S33" i="2"/>
  <c r="S37" i="2"/>
  <c r="S41" i="2"/>
  <c r="S49" i="2"/>
  <c r="S53" i="2"/>
  <c r="S73" i="2"/>
  <c r="S85" i="2"/>
  <c r="S89" i="2"/>
  <c r="S93" i="2"/>
  <c r="S97" i="2"/>
  <c r="S101" i="2"/>
  <c r="S105" i="2"/>
  <c r="R105" i="2"/>
  <c r="N105" i="2"/>
  <c r="S10" i="2"/>
  <c r="S14" i="2"/>
  <c r="S18" i="2"/>
  <c r="S26" i="2"/>
  <c r="S30" i="2"/>
  <c r="S34" i="2"/>
  <c r="S38" i="2"/>
  <c r="S42" i="2"/>
  <c r="S46" i="2"/>
  <c r="S54" i="2"/>
  <c r="S58" i="2"/>
  <c r="S62" i="2"/>
  <c r="S66" i="2"/>
  <c r="S82" i="2"/>
  <c r="S86" i="2"/>
  <c r="S90" i="2"/>
  <c r="S94" i="2"/>
  <c r="S98" i="2"/>
  <c r="R6" i="2"/>
  <c r="R22" i="2"/>
  <c r="N22" i="2"/>
  <c r="R70" i="2"/>
  <c r="N70" i="2"/>
  <c r="R74" i="2"/>
  <c r="N74" i="2"/>
  <c r="R78" i="2"/>
  <c r="N78" i="2"/>
  <c r="R102" i="2"/>
  <c r="N102" i="2"/>
  <c r="D26" i="1"/>
  <c r="S11" i="2"/>
  <c r="S15" i="2"/>
  <c r="S19" i="2"/>
  <c r="S23" i="2"/>
  <c r="S27" i="2"/>
  <c r="S31" i="2"/>
  <c r="S35" i="2"/>
  <c r="S39" i="2"/>
  <c r="S43" i="2"/>
  <c r="S51" i="2"/>
  <c r="S55" i="2"/>
  <c r="S59" i="2"/>
  <c r="S63" i="2"/>
  <c r="S67" i="2"/>
  <c r="S71" i="2"/>
  <c r="S75" i="2"/>
  <c r="S79" i="2"/>
  <c r="S83" i="2"/>
  <c r="S87" i="2"/>
  <c r="S91" i="2"/>
  <c r="S95" i="2"/>
  <c r="S99" i="2"/>
  <c r="S103" i="2"/>
  <c r="S12" i="2"/>
  <c r="S16" i="2"/>
  <c r="S20" i="2"/>
  <c r="S24" i="2"/>
  <c r="S28" i="2"/>
  <c r="S32" i="2"/>
  <c r="S36" i="2"/>
  <c r="S44" i="2"/>
  <c r="S48" i="2"/>
  <c r="S52" i="2"/>
  <c r="S56" i="2"/>
  <c r="S60" i="2"/>
  <c r="S64" i="2"/>
  <c r="S68" i="2"/>
  <c r="S72" i="2"/>
  <c r="S80" i="2"/>
  <c r="S88" i="2"/>
  <c r="S92" i="2"/>
  <c r="S96" i="2"/>
  <c r="D20" i="1"/>
  <c r="S61" i="2" l="1"/>
  <c r="S7" i="2"/>
  <c r="O114" i="2"/>
  <c r="O120" i="2"/>
  <c r="S118" i="2"/>
  <c r="S116" i="2"/>
  <c r="D28" i="1"/>
  <c r="E28" i="1"/>
  <c r="O111" i="2"/>
  <c r="O124" i="2"/>
  <c r="S112" i="2"/>
  <c r="O108" i="2"/>
  <c r="O117" i="2"/>
  <c r="S77" i="2"/>
  <c r="O107" i="2"/>
  <c r="O127" i="2"/>
  <c r="S128" i="2"/>
  <c r="T128" i="2"/>
  <c r="O113" i="2"/>
  <c r="O119" i="2"/>
  <c r="O122" i="2"/>
  <c r="S106" i="2"/>
  <c r="S109" i="2"/>
  <c r="O123" i="2"/>
  <c r="O110" i="2"/>
  <c r="S121" i="2"/>
  <c r="O125" i="2"/>
  <c r="S100" i="2"/>
  <c r="S50" i="2"/>
  <c r="S126" i="2"/>
  <c r="S127" i="2"/>
  <c r="S115" i="2"/>
  <c r="N126" i="2"/>
  <c r="R126" i="2"/>
  <c r="N116" i="2"/>
  <c r="R116" i="2"/>
  <c r="R125" i="2"/>
  <c r="N125" i="2"/>
  <c r="N111" i="2"/>
  <c r="R111" i="2"/>
  <c r="R118" i="2"/>
  <c r="N118" i="2"/>
  <c r="N131" i="2"/>
  <c r="R131" i="2"/>
  <c r="N120" i="2"/>
  <c r="R120" i="2"/>
  <c r="R112" i="2"/>
  <c r="N112" i="2"/>
  <c r="N108" i="2"/>
  <c r="R108" i="2"/>
  <c r="N127" i="2"/>
  <c r="R127" i="2"/>
  <c r="N109" i="2"/>
  <c r="R109" i="2"/>
  <c r="N114" i="2"/>
  <c r="R114" i="2"/>
  <c r="N121" i="2"/>
  <c r="R121" i="2"/>
  <c r="N106" i="2"/>
  <c r="R106" i="2"/>
  <c r="N115" i="2"/>
  <c r="R115" i="2"/>
  <c r="N130" i="2"/>
  <c r="R130" i="2"/>
  <c r="N123" i="2"/>
  <c r="R123" i="2"/>
  <c r="N117" i="2"/>
  <c r="R117" i="2"/>
  <c r="N107" i="2"/>
  <c r="R107" i="2"/>
  <c r="R110" i="2"/>
  <c r="N110" i="2"/>
  <c r="N124" i="2"/>
  <c r="R124" i="2"/>
  <c r="N129" i="2"/>
  <c r="R129" i="2"/>
  <c r="N122" i="2"/>
  <c r="R122" i="2"/>
  <c r="N128" i="2"/>
  <c r="R128" i="2"/>
  <c r="N119" i="2"/>
  <c r="R119" i="2"/>
  <c r="N113" i="2"/>
  <c r="R113" i="2"/>
  <c r="S81" i="2"/>
  <c r="S84" i="2"/>
  <c r="S47" i="2"/>
  <c r="S40" i="2"/>
  <c r="S104" i="2"/>
  <c r="S69" i="2"/>
  <c r="S76" i="2"/>
  <c r="S9" i="2"/>
  <c r="R54" i="2"/>
  <c r="N30" i="2"/>
  <c r="S45" i="2"/>
  <c r="O45" i="2"/>
  <c r="S21" i="2"/>
  <c r="O21" i="2"/>
  <c r="S6" i="2"/>
  <c r="O6" i="2"/>
  <c r="S13" i="2"/>
  <c r="O13" i="2"/>
  <c r="S8" i="2"/>
  <c r="O8" i="2"/>
  <c r="S78" i="2"/>
  <c r="O78" i="2"/>
  <c r="S22" i="2"/>
  <c r="O22" i="2"/>
  <c r="N62" i="2"/>
  <c r="R83" i="2"/>
  <c r="N93" i="2"/>
  <c r="N94" i="2"/>
  <c r="R11" i="2"/>
  <c r="R97" i="2"/>
  <c r="N51" i="2"/>
  <c r="N43" i="2"/>
  <c r="N14" i="2"/>
  <c r="S70" i="2"/>
  <c r="N46" i="2"/>
  <c r="S102" i="2"/>
  <c r="N38" i="2"/>
  <c r="E27" i="1"/>
  <c r="N90" i="2"/>
  <c r="N98" i="2"/>
  <c r="G20" i="1"/>
  <c r="R67" i="2"/>
  <c r="N86" i="2"/>
  <c r="S65" i="2"/>
  <c r="N75" i="2"/>
  <c r="N35" i="2"/>
  <c r="R31" i="2"/>
  <c r="R82" i="2"/>
  <c r="N23" i="2"/>
  <c r="R58" i="2"/>
  <c r="N63" i="2"/>
  <c r="R34" i="2"/>
  <c r="R18" i="2"/>
  <c r="S29" i="2"/>
  <c r="R50" i="2"/>
  <c r="R87" i="2"/>
  <c r="N89" i="2"/>
  <c r="N96" i="2"/>
  <c r="N26" i="2"/>
  <c r="S74" i="2"/>
  <c r="N100" i="2"/>
  <c r="N92" i="2"/>
  <c r="G26" i="1"/>
  <c r="N95" i="2"/>
  <c r="N19" i="2"/>
  <c r="R59" i="2"/>
  <c r="N88" i="2"/>
  <c r="N103" i="2"/>
  <c r="R66" i="2"/>
  <c r="R84" i="2"/>
  <c r="R47" i="2"/>
  <c r="R42" i="2"/>
  <c r="R27" i="2"/>
  <c r="R15" i="2"/>
  <c r="R71" i="2"/>
  <c r="N85" i="2"/>
  <c r="R99" i="2"/>
  <c r="N104" i="2"/>
  <c r="R7" i="2"/>
  <c r="N10" i="2"/>
  <c r="R79" i="2"/>
  <c r="R55" i="2"/>
  <c r="S57" i="2"/>
  <c r="R101" i="2"/>
  <c r="N91" i="2"/>
  <c r="N17" i="2"/>
  <c r="R39" i="2"/>
  <c r="N44" i="2"/>
  <c r="N37" i="2"/>
  <c r="R48" i="2"/>
  <c r="N24" i="2"/>
  <c r="N81" i="2"/>
  <c r="N64" i="2"/>
  <c r="N16" i="2"/>
  <c r="N49" i="2"/>
  <c r="R80" i="2"/>
  <c r="N40" i="2"/>
  <c r="R28" i="2"/>
  <c r="N69" i="2"/>
  <c r="N60" i="2"/>
  <c r="N21" i="2"/>
  <c r="N53" i="2"/>
  <c r="N57" i="2"/>
  <c r="N45" i="2"/>
  <c r="R76" i="2"/>
  <c r="R65" i="2"/>
  <c r="R29" i="2"/>
  <c r="N33" i="2"/>
  <c r="N72" i="2"/>
  <c r="N25" i="2"/>
  <c r="N36" i="2"/>
  <c r="N13" i="2"/>
  <c r="N77" i="2"/>
  <c r="N61" i="2"/>
  <c r="N41" i="2"/>
  <c r="N9" i="2"/>
  <c r="R56" i="2"/>
  <c r="N32" i="2"/>
  <c r="R73" i="2"/>
  <c r="R68" i="2"/>
  <c r="R52" i="2"/>
  <c r="R20" i="2"/>
  <c r="R12" i="2"/>
  <c r="D27" i="1"/>
  <c r="D22" i="1"/>
  <c r="D29" i="1" s="1"/>
  <c r="L5" i="2"/>
  <c r="F4" i="2"/>
  <c r="L4" i="2"/>
  <c r="E22" i="1" l="1"/>
  <c r="E29" i="1" s="1"/>
  <c r="G29" i="1" s="1"/>
  <c r="G21" i="1"/>
  <c r="G22" i="1" s="1"/>
  <c r="G28" i="1"/>
  <c r="T129" i="2"/>
  <c r="P129" i="2"/>
  <c r="O128" i="2"/>
  <c r="K4" i="2"/>
  <c r="J5" i="2"/>
  <c r="N5" i="2" s="1"/>
  <c r="K5" i="2"/>
  <c r="O5" i="2" s="1"/>
  <c r="G27" i="1"/>
  <c r="P5" i="2"/>
  <c r="P4" i="2" s="1"/>
  <c r="F42" i="1" s="1"/>
  <c r="T5" i="2"/>
  <c r="R132" i="2" l="1"/>
  <c r="N132" i="2"/>
  <c r="T130" i="2"/>
  <c r="P130" i="2"/>
  <c r="O129" i="2"/>
  <c r="S129" i="2"/>
  <c r="S5" i="2"/>
  <c r="J4" i="2"/>
  <c r="R5" i="2"/>
  <c r="T131" i="2" l="1"/>
  <c r="P131" i="2"/>
  <c r="R133" i="2"/>
  <c r="N133" i="2"/>
  <c r="O130" i="2"/>
  <c r="S130" i="2"/>
  <c r="S131" i="2" l="1"/>
  <c r="O131" i="2"/>
  <c r="T132" i="2"/>
  <c r="P132" i="2"/>
  <c r="R134" i="2"/>
  <c r="N134" i="2"/>
  <c r="P133" i="2" l="1"/>
  <c r="T133" i="2"/>
  <c r="S132" i="2"/>
  <c r="O132" i="2"/>
  <c r="N135" i="2"/>
  <c r="R135" i="2"/>
  <c r="O133" i="2" l="1"/>
  <c r="S133" i="2"/>
  <c r="R136" i="2"/>
  <c r="N136" i="2"/>
  <c r="P134" i="2"/>
  <c r="T134" i="2"/>
  <c r="T135" i="2" l="1"/>
  <c r="P135" i="2"/>
  <c r="S134" i="2"/>
  <c r="O134" i="2"/>
  <c r="N137" i="2"/>
  <c r="R137" i="2"/>
  <c r="S135" i="2" l="1"/>
  <c r="O135" i="2"/>
  <c r="P136" i="2"/>
  <c r="T136" i="2"/>
  <c r="N138" i="2"/>
  <c r="R138" i="2"/>
  <c r="R139" i="2" l="1"/>
  <c r="N139" i="2"/>
  <c r="O136" i="2"/>
  <c r="S136" i="2"/>
  <c r="T137" i="2"/>
  <c r="P137" i="2"/>
  <c r="N140" i="2" l="1"/>
  <c r="R140" i="2"/>
  <c r="S137" i="2"/>
  <c r="O137" i="2"/>
  <c r="T138" i="2"/>
  <c r="P138" i="2"/>
  <c r="O138" i="2" l="1"/>
  <c r="S138" i="2"/>
  <c r="P139" i="2"/>
  <c r="T139" i="2"/>
  <c r="R141" i="2"/>
  <c r="N141" i="2"/>
  <c r="S139" i="2" l="1"/>
  <c r="O139" i="2"/>
  <c r="N142" i="2"/>
  <c r="R142" i="2"/>
  <c r="T140" i="2"/>
  <c r="P140" i="2"/>
  <c r="P141" i="2" l="1"/>
  <c r="T141" i="2"/>
  <c r="R143" i="2"/>
  <c r="N143" i="2"/>
  <c r="S140" i="2"/>
  <c r="O140" i="2"/>
  <c r="R144" i="2" l="1"/>
  <c r="N144" i="2"/>
  <c r="T142" i="2"/>
  <c r="P142" i="2"/>
  <c r="O141" i="2"/>
  <c r="S141" i="2"/>
  <c r="P143" i="2" l="1"/>
  <c r="T143" i="2"/>
  <c r="N145" i="2"/>
  <c r="R145" i="2"/>
  <c r="S142" i="2"/>
  <c r="O142" i="2"/>
  <c r="R146" i="2" l="1"/>
  <c r="N146" i="2"/>
  <c r="P144" i="2"/>
  <c r="T144" i="2"/>
  <c r="S143" i="2"/>
  <c r="O143" i="2"/>
  <c r="P145" i="2" l="1"/>
  <c r="T145" i="2"/>
  <c r="N147" i="2"/>
  <c r="R147" i="2"/>
  <c r="S144" i="2"/>
  <c r="O144" i="2"/>
  <c r="T146" i="2" l="1"/>
  <c r="P146" i="2"/>
  <c r="S145" i="2"/>
  <c r="O145" i="2"/>
  <c r="R148" i="2"/>
  <c r="N148" i="2"/>
  <c r="R149" i="2" l="1"/>
  <c r="N149" i="2"/>
  <c r="T147" i="2"/>
  <c r="P147" i="2"/>
  <c r="S146" i="2"/>
  <c r="O146" i="2"/>
  <c r="N150" i="2" l="1"/>
  <c r="R150" i="2"/>
  <c r="P148" i="2"/>
  <c r="T148" i="2"/>
  <c r="O147" i="2"/>
  <c r="S147" i="2"/>
  <c r="O148" i="2" l="1"/>
  <c r="S148" i="2"/>
  <c r="N151" i="2"/>
  <c r="R151" i="2"/>
  <c r="T149" i="2"/>
  <c r="P149" i="2"/>
  <c r="S149" i="2" l="1"/>
  <c r="O149" i="2"/>
  <c r="R152" i="2"/>
  <c r="N152" i="2"/>
  <c r="T150" i="2"/>
  <c r="P150" i="2"/>
  <c r="O150" i="2" l="1"/>
  <c r="S150" i="2"/>
  <c r="N153" i="2"/>
  <c r="R153" i="2"/>
  <c r="P151" i="2"/>
  <c r="T151" i="2"/>
  <c r="N154" i="2" l="1"/>
  <c r="R154" i="2"/>
  <c r="S151" i="2"/>
  <c r="O151" i="2"/>
  <c r="T152" i="2"/>
  <c r="P152" i="2"/>
  <c r="N155" i="2" l="1"/>
  <c r="R155" i="2"/>
  <c r="O152" i="2"/>
  <c r="S152" i="2"/>
  <c r="T153" i="2"/>
  <c r="P153" i="2"/>
  <c r="T154" i="2" l="1"/>
  <c r="P154" i="2"/>
  <c r="N156" i="2"/>
  <c r="R156" i="2"/>
  <c r="O153" i="2"/>
  <c r="S153" i="2"/>
  <c r="S154" i="2" l="1"/>
  <c r="O154" i="2"/>
  <c r="T155" i="2"/>
  <c r="P155" i="2"/>
  <c r="R157" i="2"/>
  <c r="N157" i="2"/>
  <c r="S155" i="2" l="1"/>
  <c r="O155" i="2"/>
  <c r="N158" i="2"/>
  <c r="R158" i="2"/>
  <c r="P156" i="2"/>
  <c r="T156" i="2"/>
  <c r="R159" i="2" l="1"/>
  <c r="N159" i="2"/>
  <c r="S156" i="2"/>
  <c r="O156" i="2"/>
  <c r="T157" i="2"/>
  <c r="P157" i="2"/>
  <c r="S157" i="2" l="1"/>
  <c r="O157" i="2"/>
  <c r="N160" i="2"/>
  <c r="R160" i="2"/>
  <c r="T158" i="2"/>
  <c r="P158" i="2"/>
  <c r="O158" i="2" l="1"/>
  <c r="S158" i="2"/>
  <c r="R161" i="2"/>
  <c r="N161" i="2"/>
  <c r="T159" i="2"/>
  <c r="P159" i="2"/>
  <c r="N162" i="2" l="1"/>
  <c r="R162" i="2"/>
  <c r="S159" i="2"/>
  <c r="O159" i="2"/>
  <c r="P160" i="2"/>
  <c r="T160" i="2"/>
  <c r="N163" i="2" l="1"/>
  <c r="R163" i="2"/>
  <c r="T161" i="2"/>
  <c r="P161" i="2"/>
  <c r="O160" i="2"/>
  <c r="S160" i="2"/>
  <c r="N164" i="2" l="1"/>
  <c r="R164" i="2"/>
  <c r="S161" i="2"/>
  <c r="O161" i="2"/>
  <c r="P162" i="2"/>
  <c r="T162" i="2"/>
  <c r="N165" i="2" l="1"/>
  <c r="R165" i="2"/>
  <c r="P163" i="2"/>
  <c r="T163" i="2"/>
  <c r="O162" i="2"/>
  <c r="S162" i="2"/>
  <c r="R166" i="2" l="1"/>
  <c r="N166" i="2"/>
  <c r="S163" i="2"/>
  <c r="O163" i="2"/>
  <c r="P164" i="2"/>
  <c r="T164" i="2"/>
  <c r="R167" i="2" l="1"/>
  <c r="N167" i="2"/>
  <c r="S164" i="2"/>
  <c r="O164" i="2"/>
  <c r="T165" i="2"/>
  <c r="P165" i="2"/>
  <c r="P166" i="2" l="1"/>
  <c r="T166" i="2"/>
  <c r="N168" i="2"/>
  <c r="R168" i="2"/>
  <c r="S165" i="2"/>
  <c r="O165" i="2"/>
  <c r="P167" i="2" l="1"/>
  <c r="T167" i="2"/>
  <c r="N169" i="2"/>
  <c r="R169" i="2"/>
  <c r="S166" i="2"/>
  <c r="O166" i="2"/>
  <c r="T168" i="2" l="1"/>
  <c r="P168" i="2"/>
  <c r="O167" i="2"/>
  <c r="S167" i="2"/>
  <c r="R170" i="2"/>
  <c r="N170" i="2"/>
  <c r="T169" i="2" l="1"/>
  <c r="P169" i="2"/>
  <c r="R171" i="2"/>
  <c r="N171" i="2"/>
  <c r="S168" i="2"/>
  <c r="O168" i="2"/>
  <c r="O169" i="2" l="1"/>
  <c r="S169" i="2"/>
  <c r="N172" i="2"/>
  <c r="R172" i="2"/>
  <c r="T170" i="2"/>
  <c r="P170" i="2"/>
  <c r="P171" i="2" l="1"/>
  <c r="T171" i="2"/>
  <c r="R173" i="2"/>
  <c r="N173" i="2"/>
  <c r="S170" i="2"/>
  <c r="O170" i="2"/>
  <c r="R174" i="2" l="1"/>
  <c r="N174" i="2"/>
  <c r="S171" i="2"/>
  <c r="O171" i="2"/>
  <c r="T172" i="2"/>
  <c r="P172" i="2"/>
  <c r="O172" i="2" l="1"/>
  <c r="S172" i="2"/>
  <c r="R175" i="2"/>
  <c r="N175" i="2"/>
  <c r="T173" i="2"/>
  <c r="P173" i="2"/>
  <c r="R176" i="2" l="1"/>
  <c r="N176" i="2"/>
  <c r="P174" i="2"/>
  <c r="T174" i="2"/>
  <c r="S173" i="2"/>
  <c r="O173" i="2"/>
  <c r="P175" i="2" l="1"/>
  <c r="T175" i="2"/>
  <c r="N177" i="2"/>
  <c r="R177" i="2"/>
  <c r="O174" i="2"/>
  <c r="S174" i="2"/>
  <c r="R178" i="2" l="1"/>
  <c r="N178" i="2"/>
  <c r="S175" i="2"/>
  <c r="O175" i="2"/>
  <c r="T176" i="2"/>
  <c r="P176" i="2"/>
  <c r="S176" i="2" l="1"/>
  <c r="O176" i="2"/>
  <c r="R179" i="2"/>
  <c r="N179" i="2"/>
  <c r="P177" i="2"/>
  <c r="T177" i="2"/>
  <c r="T178" i="2" l="1"/>
  <c r="P178" i="2"/>
  <c r="N180" i="2"/>
  <c r="R180" i="2"/>
  <c r="S177" i="2"/>
  <c r="O177" i="2"/>
  <c r="T179" i="2" l="1"/>
  <c r="P179" i="2"/>
  <c r="N181" i="2"/>
  <c r="R181" i="2"/>
  <c r="S178" i="2"/>
  <c r="O178" i="2"/>
  <c r="N182" i="2" l="1"/>
  <c r="R182" i="2"/>
  <c r="T180" i="2"/>
  <c r="P180" i="2"/>
  <c r="O179" i="2"/>
  <c r="S179" i="2"/>
  <c r="P181" i="2" l="1"/>
  <c r="T181" i="2"/>
  <c r="N183" i="2"/>
  <c r="R183" i="2"/>
  <c r="S180" i="2"/>
  <c r="O180" i="2"/>
  <c r="R184" i="2" l="1"/>
  <c r="N184" i="2"/>
  <c r="T182" i="2"/>
  <c r="P182" i="2"/>
  <c r="S181" i="2"/>
  <c r="O181" i="2"/>
  <c r="T183" i="2" l="1"/>
  <c r="P183" i="2"/>
  <c r="N185" i="2"/>
  <c r="R185" i="2"/>
  <c r="O182" i="2"/>
  <c r="S182" i="2"/>
  <c r="O183" i="2" l="1"/>
  <c r="S183" i="2"/>
  <c r="P184" i="2"/>
  <c r="T184" i="2"/>
  <c r="R186" i="2"/>
  <c r="N186" i="2"/>
  <c r="O184" i="2" l="1"/>
  <c r="S184" i="2"/>
  <c r="R187" i="2"/>
  <c r="N187" i="2"/>
  <c r="T185" i="2"/>
  <c r="P185" i="2"/>
  <c r="S185" i="2" l="1"/>
  <c r="O185" i="2"/>
  <c r="T186" i="2"/>
  <c r="P186" i="2"/>
  <c r="R188" i="2"/>
  <c r="N188" i="2"/>
  <c r="R189" i="2" l="1"/>
  <c r="N189" i="2"/>
  <c r="S186" i="2"/>
  <c r="O186" i="2"/>
  <c r="T187" i="2"/>
  <c r="P187" i="2"/>
  <c r="R190" i="2" l="1"/>
  <c r="N190" i="2"/>
  <c r="O187" i="2"/>
  <c r="S187" i="2"/>
  <c r="P188" i="2"/>
  <c r="T188" i="2"/>
  <c r="T189" i="2" l="1"/>
  <c r="P189" i="2"/>
  <c r="N191" i="2"/>
  <c r="R191" i="2"/>
  <c r="S188" i="2"/>
  <c r="O188" i="2"/>
  <c r="S189" i="2" l="1"/>
  <c r="O189" i="2"/>
  <c r="T190" i="2"/>
  <c r="P190" i="2"/>
  <c r="N192" i="2"/>
  <c r="R192" i="2"/>
  <c r="P191" i="2" l="1"/>
  <c r="T191" i="2"/>
  <c r="S190" i="2"/>
  <c r="O190" i="2"/>
  <c r="N193" i="2"/>
  <c r="R193" i="2"/>
  <c r="N194" i="2" l="1"/>
  <c r="R194" i="2"/>
  <c r="S191" i="2"/>
  <c r="O191" i="2"/>
  <c r="T192" i="2"/>
  <c r="P192" i="2"/>
  <c r="S192" i="2" l="1"/>
  <c r="O192" i="2"/>
  <c r="P193" i="2"/>
  <c r="T193" i="2"/>
  <c r="R195" i="2"/>
  <c r="N195" i="2"/>
  <c r="O193" i="2" l="1"/>
  <c r="S193" i="2"/>
  <c r="R196" i="2"/>
  <c r="N196" i="2"/>
  <c r="T194" i="2"/>
  <c r="P194" i="2"/>
  <c r="T195" i="2" l="1"/>
  <c r="P195" i="2"/>
  <c r="R197" i="2"/>
  <c r="N197" i="2"/>
  <c r="O194" i="2"/>
  <c r="S194" i="2"/>
  <c r="N198" i="2" l="1"/>
  <c r="R198" i="2"/>
  <c r="P196" i="2"/>
  <c r="T196" i="2"/>
  <c r="O195" i="2"/>
  <c r="S195" i="2"/>
  <c r="R199" i="2" l="1"/>
  <c r="N199" i="2"/>
  <c r="T197" i="2"/>
  <c r="P197" i="2"/>
  <c r="O196" i="2"/>
  <c r="S196" i="2"/>
  <c r="R200" i="2" l="1"/>
  <c r="N200" i="2"/>
  <c r="O197" i="2"/>
  <c r="S197" i="2"/>
  <c r="T198" i="2"/>
  <c r="P198" i="2"/>
  <c r="N201" i="2" l="1"/>
  <c r="R201" i="2"/>
  <c r="P199" i="2"/>
  <c r="T199" i="2"/>
  <c r="S198" i="2"/>
  <c r="O198" i="2"/>
  <c r="O199" i="2" l="1"/>
  <c r="S199" i="2"/>
  <c r="N202" i="2"/>
  <c r="R202" i="2"/>
  <c r="T200" i="2"/>
  <c r="P200" i="2"/>
  <c r="O200" i="2" l="1"/>
  <c r="S200" i="2"/>
  <c r="P201" i="2"/>
  <c r="T201" i="2"/>
  <c r="R203" i="2"/>
  <c r="N203" i="2"/>
  <c r="R204" i="2" l="1"/>
  <c r="N204" i="2"/>
  <c r="S201" i="2"/>
  <c r="O201" i="2"/>
  <c r="T202" i="2"/>
  <c r="P202" i="2"/>
  <c r="N205" i="2" l="1"/>
  <c r="R205" i="2"/>
  <c r="O202" i="2"/>
  <c r="S202" i="2"/>
  <c r="P203" i="2"/>
  <c r="T203" i="2"/>
  <c r="T204" i="2" l="1"/>
  <c r="P204" i="2"/>
  <c r="R206" i="2"/>
  <c r="N206" i="2"/>
  <c r="S203" i="2"/>
  <c r="O203" i="2"/>
  <c r="P205" i="2" l="1"/>
  <c r="T205" i="2"/>
  <c r="R207" i="2"/>
  <c r="N207" i="2"/>
  <c r="O204" i="2"/>
  <c r="S204" i="2"/>
  <c r="N208" i="2" l="1"/>
  <c r="R208" i="2"/>
  <c r="P206" i="2"/>
  <c r="T206" i="2"/>
  <c r="O205" i="2"/>
  <c r="S205" i="2"/>
  <c r="N209" i="2" l="1"/>
  <c r="R209" i="2"/>
  <c r="T207" i="2"/>
  <c r="P207" i="2"/>
  <c r="S206" i="2"/>
  <c r="O206" i="2"/>
  <c r="P208" i="2" l="1"/>
  <c r="T208" i="2"/>
  <c r="S207" i="2"/>
  <c r="O207" i="2"/>
  <c r="R210" i="2"/>
  <c r="N210" i="2"/>
  <c r="O208" i="2" l="1"/>
  <c r="S208" i="2"/>
  <c r="N211" i="2"/>
  <c r="R211" i="2"/>
  <c r="P209" i="2"/>
  <c r="T209" i="2"/>
  <c r="T210" i="2" l="1"/>
  <c r="P210" i="2"/>
  <c r="S209" i="2"/>
  <c r="O209" i="2"/>
  <c r="N212" i="2"/>
  <c r="R212" i="2"/>
  <c r="N213" i="2" l="1"/>
  <c r="R213" i="2"/>
  <c r="T211" i="2"/>
  <c r="P211" i="2"/>
  <c r="S210" i="2"/>
  <c r="O210" i="2"/>
  <c r="N214" i="2" l="1"/>
  <c r="R214" i="2"/>
  <c r="O211" i="2"/>
  <c r="S211" i="2"/>
  <c r="T212" i="2"/>
  <c r="P212" i="2"/>
  <c r="S212" i="2" l="1"/>
  <c r="O212" i="2"/>
  <c r="N215" i="2"/>
  <c r="R215" i="2"/>
  <c r="P213" i="2"/>
  <c r="T213" i="2"/>
  <c r="T214" i="2" l="1"/>
  <c r="P214" i="2"/>
  <c r="R216" i="2"/>
  <c r="N216" i="2"/>
  <c r="O213" i="2"/>
  <c r="S213" i="2"/>
  <c r="T215" i="2" l="1"/>
  <c r="P215" i="2"/>
  <c r="N217" i="2"/>
  <c r="R217" i="2"/>
  <c r="S214" i="2"/>
  <c r="O214" i="2"/>
  <c r="T216" i="2" l="1"/>
  <c r="P216" i="2"/>
  <c r="O215" i="2"/>
  <c r="S215" i="2"/>
  <c r="N218" i="2"/>
  <c r="R218" i="2"/>
  <c r="R219" i="2" l="1"/>
  <c r="N219" i="2"/>
  <c r="P217" i="2"/>
  <c r="T217" i="2"/>
  <c r="O216" i="2"/>
  <c r="S216" i="2"/>
  <c r="S217" i="2" l="1"/>
  <c r="O217" i="2"/>
  <c r="N220" i="2"/>
  <c r="R220" i="2"/>
  <c r="P218" i="2"/>
  <c r="T218" i="2"/>
  <c r="P219" i="2" l="1"/>
  <c r="T219" i="2"/>
  <c r="S218" i="2"/>
  <c r="O218" i="2"/>
  <c r="N221" i="2"/>
  <c r="R221" i="2"/>
  <c r="O219" i="2" l="1"/>
  <c r="S219" i="2"/>
  <c r="T220" i="2"/>
  <c r="P220" i="2"/>
  <c r="N222" i="2"/>
  <c r="R222" i="2"/>
  <c r="P221" i="2" l="1"/>
  <c r="T221" i="2"/>
  <c r="O220" i="2"/>
  <c r="S220" i="2"/>
  <c r="N223" i="2"/>
  <c r="R223" i="2"/>
  <c r="S221" i="2" l="1"/>
  <c r="O221" i="2"/>
  <c r="P222" i="2"/>
  <c r="T222" i="2"/>
  <c r="R224" i="2"/>
  <c r="N224" i="2"/>
  <c r="O222" i="2" l="1"/>
  <c r="S222" i="2"/>
  <c r="T223" i="2"/>
  <c r="P223" i="2"/>
  <c r="R225" i="2"/>
  <c r="N225" i="2"/>
  <c r="T224" i="2" l="1"/>
  <c r="P224" i="2"/>
  <c r="S223" i="2"/>
  <c r="O223" i="2"/>
  <c r="R226" i="2"/>
  <c r="N226" i="2"/>
  <c r="T225" i="2" l="1"/>
  <c r="P225" i="2"/>
  <c r="S224" i="2"/>
  <c r="O224" i="2"/>
  <c r="N227" i="2"/>
  <c r="R227" i="2"/>
  <c r="T226" i="2" l="1"/>
  <c r="P226" i="2"/>
  <c r="O225" i="2"/>
  <c r="S225" i="2"/>
  <c r="N228" i="2"/>
  <c r="R228" i="2"/>
  <c r="T227" i="2" l="1"/>
  <c r="P227" i="2"/>
  <c r="R229" i="2"/>
  <c r="N229" i="2"/>
  <c r="S226" i="2"/>
  <c r="O226" i="2"/>
  <c r="R230" i="2" l="1"/>
  <c r="N230" i="2"/>
  <c r="S227" i="2"/>
  <c r="O227" i="2"/>
  <c r="T228" i="2"/>
  <c r="P228" i="2"/>
  <c r="T229" i="2" l="1"/>
  <c r="P229" i="2"/>
  <c r="R231" i="2"/>
  <c r="N231" i="2"/>
  <c r="O228" i="2"/>
  <c r="S228" i="2"/>
  <c r="P230" i="2" l="1"/>
  <c r="T230" i="2"/>
  <c r="N232" i="2"/>
  <c r="R232" i="2"/>
  <c r="O229" i="2"/>
  <c r="S229" i="2"/>
  <c r="P231" i="2" l="1"/>
  <c r="T231" i="2"/>
  <c r="N233" i="2"/>
  <c r="R233" i="2"/>
  <c r="O230" i="2"/>
  <c r="S230" i="2"/>
  <c r="P232" i="2" l="1"/>
  <c r="T232" i="2"/>
  <c r="N234" i="2"/>
  <c r="R234" i="2"/>
  <c r="O231" i="2"/>
  <c r="S231" i="2"/>
  <c r="O232" i="2" l="1"/>
  <c r="S232" i="2"/>
  <c r="R235" i="2"/>
  <c r="N235" i="2"/>
  <c r="T233" i="2"/>
  <c r="P233" i="2"/>
  <c r="R236" i="2" l="1"/>
  <c r="N236" i="2"/>
  <c r="O233" i="2"/>
  <c r="S233" i="2"/>
  <c r="P234" i="2"/>
  <c r="T234" i="2"/>
  <c r="T235" i="2" l="1"/>
  <c r="P235" i="2"/>
  <c r="R237" i="2"/>
  <c r="N237" i="2"/>
  <c r="S234" i="2"/>
  <c r="O234" i="2"/>
  <c r="P236" i="2" l="1"/>
  <c r="T236" i="2"/>
  <c r="N238" i="2"/>
  <c r="R238" i="2"/>
  <c r="O235" i="2"/>
  <c r="S235" i="2"/>
  <c r="S236" i="2" l="1"/>
  <c r="O236" i="2"/>
  <c r="R239" i="2"/>
  <c r="N239" i="2"/>
  <c r="T237" i="2"/>
  <c r="P237" i="2"/>
  <c r="T238" i="2" l="1"/>
  <c r="P238" i="2"/>
  <c r="N240" i="2"/>
  <c r="R240" i="2"/>
  <c r="O237" i="2"/>
  <c r="S237" i="2"/>
  <c r="R241" i="2" l="1"/>
  <c r="N241" i="2"/>
  <c r="P239" i="2"/>
  <c r="T239" i="2"/>
  <c r="S238" i="2"/>
  <c r="O238" i="2"/>
  <c r="N242" i="2" l="1"/>
  <c r="R242" i="2"/>
  <c r="S239" i="2"/>
  <c r="O239" i="2"/>
  <c r="T240" i="2"/>
  <c r="P240" i="2"/>
  <c r="P241" i="2" l="1"/>
  <c r="T241" i="2"/>
  <c r="N243" i="2"/>
  <c r="R243" i="2"/>
  <c r="S240" i="2"/>
  <c r="O240" i="2"/>
  <c r="R244" i="2" l="1"/>
  <c r="N244" i="2"/>
  <c r="T242" i="2"/>
  <c r="P242" i="2"/>
  <c r="O241" i="2"/>
  <c r="S241" i="2"/>
  <c r="O242" i="2" l="1"/>
  <c r="S242" i="2"/>
  <c r="N245" i="2"/>
  <c r="R245" i="2"/>
  <c r="T243" i="2"/>
  <c r="P243" i="2"/>
  <c r="O243" i="2" l="1"/>
  <c r="S243" i="2"/>
  <c r="T244" i="2"/>
  <c r="P244" i="2"/>
  <c r="N246" i="2"/>
  <c r="R246" i="2"/>
  <c r="T245" i="2" l="1"/>
  <c r="P245" i="2"/>
  <c r="S244" i="2"/>
  <c r="O244" i="2"/>
  <c r="N247" i="2"/>
  <c r="R247" i="2"/>
  <c r="T246" i="2" l="1"/>
  <c r="P246" i="2"/>
  <c r="N248" i="2"/>
  <c r="R248" i="2"/>
  <c r="O245" i="2"/>
  <c r="S245" i="2"/>
  <c r="N249" i="2" l="1"/>
  <c r="R249" i="2"/>
  <c r="T247" i="2"/>
  <c r="P247" i="2"/>
  <c r="O246" i="2"/>
  <c r="S246" i="2"/>
  <c r="O247" i="2" l="1"/>
  <c r="S247" i="2"/>
  <c r="N250" i="2"/>
  <c r="R250" i="2"/>
  <c r="P248" i="2"/>
  <c r="T248" i="2"/>
  <c r="T249" i="2" l="1"/>
  <c r="P249" i="2"/>
  <c r="O248" i="2"/>
  <c r="S248" i="2"/>
  <c r="N251" i="2"/>
  <c r="R251" i="2"/>
  <c r="P250" i="2" l="1"/>
  <c r="T250" i="2"/>
  <c r="R252" i="2"/>
  <c r="N252" i="2"/>
  <c r="S249" i="2"/>
  <c r="O249" i="2"/>
  <c r="O250" i="2" l="1"/>
  <c r="S250" i="2"/>
  <c r="P251" i="2"/>
  <c r="T251" i="2"/>
  <c r="N253" i="2"/>
  <c r="R253" i="2"/>
  <c r="S251" i="2" l="1"/>
  <c r="O251" i="2"/>
  <c r="N254" i="2"/>
  <c r="R254" i="2"/>
  <c r="P252" i="2"/>
  <c r="T252" i="2"/>
  <c r="S252" i="2" l="1"/>
  <c r="O252" i="2"/>
  <c r="N255" i="2"/>
  <c r="R255" i="2"/>
  <c r="P253" i="2"/>
  <c r="T253" i="2"/>
  <c r="N256" i="2" l="1"/>
  <c r="R256" i="2"/>
  <c r="S253" i="2"/>
  <c r="O253" i="2"/>
  <c r="P254" i="2"/>
  <c r="T254" i="2"/>
  <c r="P255" i="2" l="1"/>
  <c r="T255" i="2"/>
  <c r="R257" i="2"/>
  <c r="N257" i="2"/>
  <c r="O254" i="2"/>
  <c r="S254" i="2"/>
  <c r="O255" i="2" l="1"/>
  <c r="S255" i="2"/>
  <c r="R258" i="2"/>
  <c r="N258" i="2"/>
  <c r="P256" i="2"/>
  <c r="T256" i="2"/>
  <c r="O256" i="2" l="1"/>
  <c r="S256" i="2"/>
  <c r="R259" i="2"/>
  <c r="N259" i="2"/>
  <c r="T257" i="2"/>
  <c r="P257" i="2"/>
  <c r="O257" i="2" l="1"/>
  <c r="S257" i="2"/>
  <c r="N260" i="2"/>
  <c r="R260" i="2"/>
  <c r="P258" i="2"/>
  <c r="T258" i="2"/>
  <c r="S258" i="2" l="1"/>
  <c r="O258" i="2"/>
  <c r="N261" i="2"/>
  <c r="R261" i="2"/>
  <c r="P259" i="2"/>
  <c r="T259" i="2"/>
  <c r="T260" i="2" l="1"/>
  <c r="P260" i="2"/>
  <c r="O259" i="2"/>
  <c r="S259" i="2"/>
  <c r="R262" i="2"/>
  <c r="N262" i="2"/>
  <c r="P261" i="2" l="1"/>
  <c r="T261" i="2"/>
  <c r="N263" i="2"/>
  <c r="R263" i="2"/>
  <c r="O260" i="2"/>
  <c r="S260" i="2"/>
  <c r="N264" i="2" l="1"/>
  <c r="R264" i="2"/>
  <c r="S261" i="2"/>
  <c r="O261" i="2"/>
  <c r="P262" i="2"/>
  <c r="T262" i="2"/>
  <c r="S262" i="2" l="1"/>
  <c r="O262" i="2"/>
  <c r="P263" i="2"/>
  <c r="T263" i="2"/>
  <c r="R265" i="2"/>
  <c r="N265" i="2"/>
  <c r="R266" i="2" l="1"/>
  <c r="N266" i="2"/>
  <c r="P264" i="2"/>
  <c r="T264" i="2"/>
  <c r="O263" i="2"/>
  <c r="S263" i="2"/>
  <c r="R267" i="2" l="1"/>
  <c r="N267" i="2"/>
  <c r="S264" i="2"/>
  <c r="O264" i="2"/>
  <c r="T265" i="2"/>
  <c r="P265" i="2"/>
  <c r="O265" i="2" l="1"/>
  <c r="S265" i="2"/>
  <c r="N268" i="2"/>
  <c r="R268" i="2"/>
  <c r="P266" i="2"/>
  <c r="T266" i="2"/>
  <c r="O266" i="2" l="1"/>
  <c r="S266" i="2"/>
  <c r="T267" i="2"/>
  <c r="P267" i="2"/>
  <c r="R269" i="2"/>
  <c r="N269" i="2"/>
  <c r="N270" i="2" l="1"/>
  <c r="R270" i="2"/>
  <c r="S267" i="2"/>
  <c r="O267" i="2"/>
  <c r="T268" i="2"/>
  <c r="P268" i="2"/>
  <c r="N271" i="2" l="1"/>
  <c r="R271" i="2"/>
  <c r="S268" i="2"/>
  <c r="O268" i="2"/>
  <c r="T269" i="2"/>
  <c r="P269" i="2"/>
  <c r="O269" i="2" l="1"/>
  <c r="S269" i="2"/>
  <c r="N272" i="2"/>
  <c r="R272" i="2"/>
  <c r="P270" i="2"/>
  <c r="T270" i="2"/>
  <c r="S270" i="2" l="1"/>
  <c r="O270" i="2"/>
  <c r="P271" i="2"/>
  <c r="T271" i="2"/>
  <c r="N273" i="2"/>
  <c r="R273" i="2"/>
  <c r="P272" i="2" l="1"/>
  <c r="T272" i="2"/>
  <c r="R274" i="2"/>
  <c r="N274" i="2"/>
  <c r="O271" i="2"/>
  <c r="S271" i="2"/>
  <c r="N275" i="2" l="1"/>
  <c r="R275" i="2"/>
  <c r="P273" i="2"/>
  <c r="T273" i="2"/>
  <c r="O272" i="2"/>
  <c r="S272" i="2"/>
  <c r="R276" i="2" l="1"/>
  <c r="N276" i="2"/>
  <c r="T274" i="2"/>
  <c r="P274" i="2"/>
  <c r="O273" i="2"/>
  <c r="S273" i="2"/>
  <c r="P275" i="2" l="1"/>
  <c r="T275" i="2"/>
  <c r="O274" i="2"/>
  <c r="S274" i="2"/>
  <c r="N277" i="2"/>
  <c r="R277" i="2"/>
  <c r="N278" i="2" l="1"/>
  <c r="R278" i="2"/>
  <c r="O275" i="2"/>
  <c r="S275" i="2"/>
  <c r="P276" i="2"/>
  <c r="T276" i="2"/>
  <c r="O276" i="2" l="1"/>
  <c r="S276" i="2"/>
  <c r="P277" i="2"/>
  <c r="T277" i="2"/>
  <c r="N279" i="2"/>
  <c r="R279" i="2"/>
  <c r="O277" i="2" l="1"/>
  <c r="S277" i="2"/>
  <c r="N280" i="2"/>
  <c r="R280" i="2"/>
  <c r="T278" i="2"/>
  <c r="P278" i="2"/>
  <c r="R281" i="2" l="1"/>
  <c r="N281" i="2"/>
  <c r="O278" i="2"/>
  <c r="S278" i="2"/>
  <c r="P279" i="2"/>
  <c r="T279" i="2"/>
  <c r="N282" i="2" l="1"/>
  <c r="R282" i="2"/>
  <c r="S279" i="2"/>
  <c r="O279" i="2"/>
  <c r="P280" i="2"/>
  <c r="T280" i="2"/>
  <c r="S280" i="2" l="1"/>
  <c r="O280" i="2"/>
  <c r="R283" i="2"/>
  <c r="N283" i="2"/>
  <c r="P281" i="2"/>
  <c r="T281" i="2"/>
  <c r="O281" i="2" l="1"/>
  <c r="S281" i="2"/>
  <c r="T282" i="2"/>
  <c r="P282" i="2"/>
  <c r="N284" i="2"/>
  <c r="R284" i="2"/>
  <c r="O282" i="2" l="1"/>
  <c r="S282" i="2"/>
  <c r="R285" i="2"/>
  <c r="N285" i="2"/>
  <c r="T283" i="2"/>
  <c r="P283" i="2"/>
  <c r="N286" i="2" l="1"/>
  <c r="R286" i="2"/>
  <c r="O283" i="2"/>
  <c r="S283" i="2"/>
  <c r="T284" i="2"/>
  <c r="P284" i="2"/>
  <c r="N287" i="2" l="1"/>
  <c r="R287" i="2"/>
  <c r="S284" i="2"/>
  <c r="O284" i="2"/>
  <c r="T285" i="2"/>
  <c r="P285" i="2"/>
  <c r="O285" i="2" l="1"/>
  <c r="S285" i="2"/>
  <c r="P286" i="2"/>
  <c r="T286" i="2"/>
  <c r="R288" i="2"/>
  <c r="N288" i="2"/>
  <c r="S286" i="2" l="1"/>
  <c r="O286" i="2"/>
  <c r="P287" i="2"/>
  <c r="T287" i="2"/>
  <c r="N289" i="2"/>
  <c r="R289" i="2"/>
  <c r="N290" i="2" l="1"/>
  <c r="R290" i="2"/>
  <c r="O287" i="2"/>
  <c r="S287" i="2"/>
  <c r="P288" i="2"/>
  <c r="T288" i="2"/>
  <c r="T289" i="2" l="1"/>
  <c r="P289" i="2"/>
  <c r="R291" i="2"/>
  <c r="N291" i="2"/>
  <c r="S288" i="2"/>
  <c r="O288" i="2"/>
  <c r="O289" i="2" l="1"/>
  <c r="S289" i="2"/>
  <c r="T290" i="2"/>
  <c r="P290" i="2"/>
  <c r="N292" i="2"/>
  <c r="R292" i="2"/>
  <c r="R293" i="2" l="1"/>
  <c r="N293" i="2"/>
  <c r="P291" i="2"/>
  <c r="T291" i="2"/>
  <c r="S290" i="2"/>
  <c r="O290" i="2"/>
  <c r="P292" i="2" l="1"/>
  <c r="T292" i="2"/>
  <c r="N294" i="2"/>
  <c r="R294" i="2"/>
  <c r="S291" i="2"/>
  <c r="O291" i="2"/>
  <c r="T293" i="2" l="1"/>
  <c r="P293" i="2"/>
  <c r="S292" i="2"/>
  <c r="O292" i="2"/>
  <c r="N295" i="2"/>
  <c r="R295" i="2"/>
  <c r="O293" i="2" l="1"/>
  <c r="S293" i="2"/>
  <c r="N296" i="2"/>
  <c r="R296" i="2"/>
  <c r="P294" i="2"/>
  <c r="T294" i="2"/>
  <c r="S294" i="2" l="1"/>
  <c r="O294" i="2"/>
  <c r="R297" i="2"/>
  <c r="N297" i="2"/>
  <c r="P295" i="2"/>
  <c r="T295" i="2"/>
  <c r="O295" i="2" l="1"/>
  <c r="S295" i="2"/>
  <c r="P296" i="2"/>
  <c r="T296" i="2"/>
  <c r="N298" i="2"/>
  <c r="R298" i="2"/>
  <c r="O296" i="2" l="1"/>
  <c r="S296" i="2"/>
  <c r="N299" i="2"/>
  <c r="R299" i="2"/>
  <c r="T297" i="2"/>
  <c r="P297" i="2"/>
  <c r="P298" i="2" l="1"/>
  <c r="T298" i="2"/>
  <c r="N300" i="2"/>
  <c r="R300" i="2"/>
  <c r="O297" i="2"/>
  <c r="S297" i="2"/>
  <c r="O298" i="2" l="1"/>
  <c r="S298" i="2"/>
  <c r="T299" i="2"/>
  <c r="P299" i="2"/>
  <c r="N301" i="2"/>
  <c r="R301" i="2"/>
  <c r="N302" i="2" l="1"/>
  <c r="R302" i="2"/>
  <c r="S299" i="2"/>
  <c r="O299" i="2"/>
  <c r="P300" i="2"/>
  <c r="T300" i="2"/>
  <c r="N303" i="2" l="1"/>
  <c r="R303" i="2"/>
  <c r="P301" i="2"/>
  <c r="T301" i="2"/>
  <c r="O300" i="2"/>
  <c r="S300" i="2"/>
  <c r="T302" i="2" l="1"/>
  <c r="P302" i="2"/>
  <c r="O301" i="2"/>
  <c r="S301" i="2"/>
  <c r="N304" i="2"/>
  <c r="R304" i="2"/>
  <c r="R305" i="2" l="1"/>
  <c r="N305" i="2"/>
  <c r="P303" i="2"/>
  <c r="T303" i="2"/>
  <c r="S302" i="2"/>
  <c r="O302" i="2"/>
  <c r="T304" i="2" l="1"/>
  <c r="P304" i="2"/>
  <c r="O303" i="2"/>
  <c r="S303" i="2"/>
  <c r="R306" i="2"/>
  <c r="N306" i="2"/>
  <c r="S304" i="2" l="1"/>
  <c r="O304" i="2"/>
  <c r="N307" i="2"/>
  <c r="R307" i="2"/>
  <c r="P305" i="2"/>
  <c r="T305" i="2"/>
  <c r="O305" i="2" l="1"/>
  <c r="S305" i="2"/>
  <c r="N308" i="2"/>
  <c r="R308" i="2"/>
  <c r="P306" i="2"/>
  <c r="T306" i="2"/>
  <c r="O306" i="2" l="1"/>
  <c r="S306" i="2"/>
  <c r="R309" i="2"/>
  <c r="N309" i="2"/>
  <c r="T307" i="2"/>
  <c r="P307" i="2"/>
  <c r="T308" i="2" l="1"/>
  <c r="P308" i="2"/>
  <c r="S307" i="2"/>
  <c r="O307" i="2"/>
  <c r="R310" i="2"/>
  <c r="N310" i="2"/>
  <c r="N311" i="2" l="1"/>
  <c r="R311" i="2"/>
  <c r="P309" i="2"/>
  <c r="T309" i="2"/>
  <c r="S308" i="2"/>
  <c r="O308" i="2"/>
  <c r="P310" i="2" l="1"/>
  <c r="T310" i="2"/>
  <c r="O309" i="2"/>
  <c r="S309" i="2"/>
  <c r="R312" i="2"/>
  <c r="N312" i="2"/>
  <c r="P311" i="2" l="1"/>
  <c r="T311" i="2"/>
  <c r="S310" i="2"/>
  <c r="O310" i="2"/>
  <c r="N313" i="2"/>
  <c r="R313" i="2"/>
  <c r="P312" i="2" l="1"/>
  <c r="T312" i="2"/>
  <c r="R314" i="2"/>
  <c r="N314" i="2"/>
  <c r="O311" i="2"/>
  <c r="S311" i="2"/>
  <c r="O312" i="2" l="1"/>
  <c r="S312" i="2"/>
  <c r="R315" i="2"/>
  <c r="N315" i="2"/>
  <c r="P313" i="2"/>
  <c r="T313" i="2"/>
  <c r="N316" i="2" l="1"/>
  <c r="R316" i="2"/>
  <c r="S313" i="2"/>
  <c r="O313" i="2"/>
  <c r="P314" i="2"/>
  <c r="T314" i="2"/>
  <c r="N317" i="2" l="1"/>
  <c r="R317" i="2"/>
  <c r="T315" i="2"/>
  <c r="P315" i="2"/>
  <c r="O314" i="2"/>
  <c r="S314" i="2"/>
  <c r="O315" i="2" l="1"/>
  <c r="S315" i="2"/>
  <c r="R318" i="2"/>
  <c r="N318" i="2"/>
  <c r="T316" i="2"/>
  <c r="P316" i="2"/>
  <c r="S316" i="2" l="1"/>
  <c r="O316" i="2"/>
  <c r="T317" i="2"/>
  <c r="P317" i="2"/>
  <c r="N319" i="2"/>
  <c r="R319" i="2"/>
  <c r="S317" i="2" l="1"/>
  <c r="O317" i="2"/>
  <c r="P318" i="2"/>
  <c r="T318" i="2"/>
  <c r="N320" i="2"/>
  <c r="R320" i="2"/>
  <c r="T319" i="2" l="1"/>
  <c r="P319" i="2"/>
  <c r="N321" i="2"/>
  <c r="R321" i="2"/>
  <c r="S318" i="2"/>
  <c r="O318" i="2"/>
  <c r="S319" i="2" l="1"/>
  <c r="O319" i="2"/>
  <c r="P320" i="2"/>
  <c r="T320" i="2"/>
  <c r="N322" i="2"/>
  <c r="R322" i="2"/>
  <c r="P321" i="2" l="1"/>
  <c r="T321" i="2"/>
  <c r="O320" i="2"/>
  <c r="S320" i="2"/>
  <c r="N323" i="2"/>
  <c r="R323" i="2"/>
  <c r="N324" i="2" l="1"/>
  <c r="R324" i="2"/>
  <c r="P322" i="2"/>
  <c r="T322" i="2"/>
  <c r="S321" i="2"/>
  <c r="O321" i="2"/>
  <c r="N325" i="2" l="1"/>
  <c r="R325" i="2"/>
  <c r="T323" i="2"/>
  <c r="P323" i="2"/>
  <c r="O322" i="2"/>
  <c r="S322" i="2"/>
  <c r="R326" i="2" l="1"/>
  <c r="N326" i="2"/>
  <c r="O323" i="2"/>
  <c r="S323" i="2"/>
  <c r="T324" i="2"/>
  <c r="P324" i="2"/>
  <c r="S324" i="2" l="1"/>
  <c r="O324" i="2"/>
  <c r="R327" i="2"/>
  <c r="N327" i="2"/>
  <c r="T325" i="2"/>
  <c r="P325" i="2"/>
  <c r="R328" i="2" l="1"/>
  <c r="N328" i="2"/>
  <c r="S325" i="2"/>
  <c r="O325" i="2"/>
  <c r="P326" i="2"/>
  <c r="T326" i="2"/>
  <c r="N329" i="2" l="1"/>
  <c r="R329" i="2"/>
  <c r="P327" i="2"/>
  <c r="T327" i="2"/>
  <c r="S326" i="2"/>
  <c r="O326" i="2"/>
  <c r="O327" i="2" l="1"/>
  <c r="S327" i="2"/>
  <c r="N330" i="2"/>
  <c r="R330" i="2"/>
  <c r="P328" i="2"/>
  <c r="T328" i="2"/>
  <c r="T329" i="2" l="1"/>
  <c r="P329" i="2"/>
  <c r="O328" i="2"/>
  <c r="S328" i="2"/>
  <c r="N331" i="2"/>
  <c r="R331" i="2"/>
  <c r="S329" i="2" l="1"/>
  <c r="O329" i="2"/>
  <c r="N332" i="2"/>
  <c r="R332" i="2"/>
  <c r="P330" i="2"/>
  <c r="T330" i="2"/>
  <c r="P331" i="2" l="1"/>
  <c r="T331" i="2"/>
  <c r="S330" i="2"/>
  <c r="O330" i="2"/>
  <c r="N333" i="2"/>
  <c r="R333" i="2"/>
  <c r="T332" i="2" l="1"/>
  <c r="P332" i="2"/>
  <c r="S331" i="2"/>
  <c r="O331" i="2"/>
  <c r="N334" i="2"/>
  <c r="R334" i="2"/>
  <c r="N335" i="2" l="1"/>
  <c r="R335" i="2"/>
  <c r="P333" i="2"/>
  <c r="T333" i="2"/>
  <c r="S332" i="2"/>
  <c r="O332" i="2"/>
  <c r="R336" i="2" l="1"/>
  <c r="N336" i="2"/>
  <c r="O333" i="2"/>
  <c r="S333" i="2"/>
  <c r="P334" i="2"/>
  <c r="T334" i="2"/>
  <c r="N337" i="2" l="1"/>
  <c r="R337" i="2"/>
  <c r="T335" i="2"/>
  <c r="P335" i="2"/>
  <c r="O334" i="2"/>
  <c r="S334" i="2"/>
  <c r="R338" i="2" l="1"/>
  <c r="N338" i="2"/>
  <c r="S335" i="2"/>
  <c r="O335" i="2"/>
  <c r="P336" i="2"/>
  <c r="T336" i="2"/>
  <c r="N339" i="2" l="1"/>
  <c r="R339" i="2"/>
  <c r="P337" i="2"/>
  <c r="T337" i="2"/>
  <c r="S336" i="2"/>
  <c r="O336" i="2"/>
  <c r="N340" i="2" l="1"/>
  <c r="R340" i="2"/>
  <c r="P338" i="2"/>
  <c r="T338" i="2"/>
  <c r="O337" i="2"/>
  <c r="S337" i="2"/>
  <c r="S338" i="2" l="1"/>
  <c r="O338" i="2"/>
  <c r="T339" i="2"/>
  <c r="P339" i="2"/>
  <c r="N341" i="2"/>
  <c r="R341" i="2"/>
  <c r="O339" i="2" l="1"/>
  <c r="S339" i="2"/>
  <c r="T340" i="2"/>
  <c r="P340" i="2"/>
  <c r="N342" i="2"/>
  <c r="R342" i="2"/>
  <c r="O340" i="2" l="1"/>
  <c r="S340" i="2"/>
  <c r="P341" i="2"/>
  <c r="T341" i="2"/>
  <c r="N343" i="2"/>
  <c r="R343" i="2"/>
  <c r="S341" i="2" l="1"/>
  <c r="O341" i="2"/>
  <c r="N344" i="2"/>
  <c r="R344" i="2"/>
  <c r="P342" i="2"/>
  <c r="T342" i="2"/>
  <c r="N345" i="2" l="1"/>
  <c r="R345" i="2"/>
  <c r="P343" i="2"/>
  <c r="T343" i="2"/>
  <c r="S342" i="2"/>
  <c r="O342" i="2"/>
  <c r="R346" i="2" l="1"/>
  <c r="N346" i="2"/>
  <c r="P344" i="2"/>
  <c r="T344" i="2"/>
  <c r="S343" i="2"/>
  <c r="O343" i="2"/>
  <c r="S344" i="2" l="1"/>
  <c r="O344" i="2"/>
  <c r="P345" i="2"/>
  <c r="T345" i="2"/>
  <c r="R347" i="2"/>
  <c r="N347" i="2"/>
  <c r="O345" i="2" l="1"/>
  <c r="S345" i="2"/>
  <c r="T346" i="2"/>
  <c r="P346" i="2"/>
  <c r="R348" i="2"/>
  <c r="N348" i="2"/>
  <c r="O346" i="2" l="1"/>
  <c r="S346" i="2"/>
  <c r="R349" i="2"/>
  <c r="N349" i="2"/>
  <c r="P347" i="2"/>
  <c r="T347" i="2"/>
  <c r="R350" i="2" l="1"/>
  <c r="N350" i="2"/>
  <c r="T348" i="2"/>
  <c r="P348" i="2"/>
  <c r="S347" i="2"/>
  <c r="O347" i="2"/>
  <c r="O348" i="2" l="1"/>
  <c r="S348" i="2"/>
  <c r="T349" i="2"/>
  <c r="P349" i="2"/>
  <c r="R351" i="2"/>
  <c r="N351" i="2"/>
  <c r="T350" i="2" l="1"/>
  <c r="P350" i="2"/>
  <c r="R352" i="2"/>
  <c r="N352" i="2"/>
  <c r="S349" i="2"/>
  <c r="O349" i="2"/>
  <c r="R353" i="2" l="1"/>
  <c r="N353" i="2"/>
  <c r="T351" i="2"/>
  <c r="P351" i="2"/>
  <c r="S350" i="2"/>
  <c r="O350" i="2"/>
  <c r="T352" i="2" l="1"/>
  <c r="P352" i="2"/>
  <c r="N354" i="2"/>
  <c r="R354" i="2"/>
  <c r="S351" i="2"/>
  <c r="O351" i="2"/>
  <c r="R355" i="2" l="1"/>
  <c r="N355" i="2"/>
  <c r="O352" i="2"/>
  <c r="S352" i="2"/>
  <c r="P353" i="2"/>
  <c r="T353" i="2"/>
  <c r="T354" i="2" l="1"/>
  <c r="P354" i="2"/>
  <c r="S353" i="2"/>
  <c r="O353" i="2"/>
  <c r="R356" i="2"/>
  <c r="N356" i="2"/>
  <c r="P355" i="2" l="1"/>
  <c r="T355" i="2"/>
  <c r="R357" i="2"/>
  <c r="N357" i="2"/>
  <c r="O354" i="2"/>
  <c r="S354" i="2"/>
  <c r="O355" i="2" l="1"/>
  <c r="S355" i="2"/>
  <c r="T356" i="2"/>
  <c r="P356" i="2"/>
  <c r="R358" i="2"/>
  <c r="N358" i="2"/>
  <c r="R359" i="2" l="1"/>
  <c r="N359" i="2"/>
  <c r="T357" i="2"/>
  <c r="P357" i="2"/>
  <c r="S356" i="2"/>
  <c r="O356" i="2"/>
  <c r="O357" i="2" l="1"/>
  <c r="S357" i="2"/>
  <c r="T358" i="2"/>
  <c r="P358" i="2"/>
  <c r="N360" i="2"/>
  <c r="R360" i="2"/>
  <c r="S358" i="2" l="1"/>
  <c r="O358" i="2"/>
  <c r="R361" i="2"/>
  <c r="N361" i="2"/>
  <c r="P359" i="2"/>
  <c r="T359" i="2"/>
  <c r="N362" i="2" l="1"/>
  <c r="R362" i="2"/>
  <c r="O359" i="2"/>
  <c r="S359" i="2"/>
  <c r="P360" i="2"/>
  <c r="T360" i="2"/>
  <c r="O360" i="2" l="1"/>
  <c r="S360" i="2"/>
  <c r="R363" i="2"/>
  <c r="N363" i="2"/>
  <c r="P361" i="2"/>
  <c r="T361" i="2"/>
  <c r="O361" i="2" l="1"/>
  <c r="S361" i="2"/>
  <c r="T362" i="2"/>
  <c r="P362" i="2"/>
  <c r="N364" i="2"/>
  <c r="R364" i="2"/>
  <c r="O362" i="2" l="1"/>
  <c r="S362" i="2"/>
  <c r="P363" i="2"/>
  <c r="T363" i="2"/>
  <c r="N365" i="2"/>
  <c r="R365" i="2"/>
  <c r="O363" i="2" l="1"/>
  <c r="S363" i="2"/>
  <c r="T364" i="2"/>
  <c r="P364" i="2"/>
  <c r="N366" i="2"/>
  <c r="R366" i="2"/>
  <c r="R367" i="2" l="1"/>
  <c r="N367" i="2"/>
  <c r="O364" i="2"/>
  <c r="S364" i="2"/>
  <c r="T365" i="2"/>
  <c r="P365" i="2"/>
  <c r="R368" i="2" l="1"/>
  <c r="N368" i="2"/>
  <c r="O365" i="2"/>
  <c r="S365" i="2"/>
  <c r="P366" i="2"/>
  <c r="T366" i="2"/>
  <c r="P367" i="2" l="1"/>
  <c r="T367" i="2"/>
  <c r="O366" i="2"/>
  <c r="S366" i="2"/>
  <c r="R369" i="2"/>
  <c r="N369" i="2"/>
  <c r="T368" i="2" l="1"/>
  <c r="P368" i="2"/>
  <c r="O367" i="2"/>
  <c r="S367" i="2"/>
  <c r="R370" i="2"/>
  <c r="N370" i="2"/>
  <c r="O368" i="2" l="1"/>
  <c r="S368" i="2"/>
  <c r="R371" i="2"/>
  <c r="N371" i="2"/>
  <c r="T369" i="2"/>
  <c r="P369" i="2"/>
  <c r="O369" i="2" l="1"/>
  <c r="S369" i="2"/>
  <c r="N372" i="2"/>
  <c r="R372" i="2"/>
  <c r="T370" i="2"/>
  <c r="P370" i="2"/>
  <c r="R373" i="2" l="1"/>
  <c r="N373" i="2"/>
  <c r="O370" i="2"/>
  <c r="S370" i="2"/>
  <c r="T371" i="2"/>
  <c r="P371" i="2"/>
  <c r="T372" i="2" l="1"/>
  <c r="P372" i="2"/>
  <c r="R374" i="2"/>
  <c r="N374" i="2"/>
  <c r="O371" i="2"/>
  <c r="S371" i="2"/>
  <c r="N375" i="2" l="1"/>
  <c r="R375" i="2"/>
  <c r="T373" i="2"/>
  <c r="P373" i="2"/>
  <c r="O372" i="2"/>
  <c r="S372" i="2"/>
  <c r="N376" i="2" l="1"/>
  <c r="R376" i="2"/>
  <c r="T374" i="2"/>
  <c r="P374" i="2"/>
  <c r="O373" i="2"/>
  <c r="S373" i="2"/>
  <c r="P375" i="2" l="1"/>
  <c r="T375" i="2"/>
  <c r="R377" i="2"/>
  <c r="N377" i="2"/>
  <c r="O374" i="2"/>
  <c r="S374" i="2"/>
  <c r="S375" i="2" l="1"/>
  <c r="O375" i="2"/>
  <c r="N378" i="2"/>
  <c r="R378" i="2"/>
  <c r="T376" i="2"/>
  <c r="P376" i="2"/>
  <c r="P377" i="2" l="1"/>
  <c r="T377" i="2"/>
  <c r="R379" i="2"/>
  <c r="N379" i="2"/>
  <c r="O376" i="2"/>
  <c r="S376" i="2"/>
  <c r="S377" i="2" l="1"/>
  <c r="O377" i="2"/>
  <c r="N380" i="2"/>
  <c r="R380" i="2"/>
  <c r="P378" i="2"/>
  <c r="T378" i="2"/>
  <c r="T379" i="2" l="1"/>
  <c r="P379" i="2"/>
  <c r="O378" i="2"/>
  <c r="S378" i="2"/>
  <c r="R381" i="2"/>
  <c r="N381" i="2"/>
  <c r="O379" i="2" l="1"/>
  <c r="S379" i="2"/>
  <c r="R382" i="2"/>
  <c r="N382" i="2"/>
  <c r="P380" i="2"/>
  <c r="T380" i="2"/>
  <c r="O380" i="2" l="1"/>
  <c r="S380" i="2"/>
  <c r="P381" i="2"/>
  <c r="T381" i="2"/>
  <c r="R383" i="2"/>
  <c r="N383" i="2"/>
  <c r="S381" i="2" l="1"/>
  <c r="O381" i="2"/>
  <c r="T382" i="2"/>
  <c r="P382" i="2"/>
  <c r="N384" i="2"/>
  <c r="R384" i="2"/>
  <c r="O382" i="2" l="1"/>
  <c r="S382" i="2"/>
  <c r="R385" i="2"/>
  <c r="N385" i="2"/>
  <c r="T383" i="2"/>
  <c r="P383" i="2"/>
  <c r="N386" i="2" l="1"/>
  <c r="R386" i="2"/>
  <c r="T384" i="2"/>
  <c r="P384" i="2"/>
  <c r="O383" i="2"/>
  <c r="S383" i="2"/>
  <c r="O384" i="2" l="1"/>
  <c r="S384" i="2"/>
  <c r="R387" i="2"/>
  <c r="N387" i="2"/>
  <c r="T385" i="2"/>
  <c r="P385" i="2"/>
  <c r="S385" i="2" l="1"/>
  <c r="O385" i="2"/>
  <c r="T386" i="2"/>
  <c r="P386" i="2"/>
  <c r="N388" i="2"/>
  <c r="R388" i="2"/>
  <c r="R389" i="2" l="1"/>
  <c r="N389" i="2"/>
  <c r="O386" i="2"/>
  <c r="S386" i="2"/>
  <c r="P387" i="2"/>
  <c r="T387" i="2"/>
  <c r="T388" i="2" l="1"/>
  <c r="P388" i="2"/>
  <c r="O387" i="2"/>
  <c r="S387" i="2"/>
  <c r="R390" i="2"/>
  <c r="N390" i="2"/>
  <c r="T389" i="2" l="1"/>
  <c r="P389" i="2"/>
  <c r="O388" i="2"/>
  <c r="S388" i="2"/>
  <c r="R391" i="2"/>
  <c r="N391" i="2"/>
  <c r="R392" i="2" l="1"/>
  <c r="N392" i="2"/>
  <c r="S389" i="2"/>
  <c r="O389" i="2"/>
  <c r="T390" i="2"/>
  <c r="P390" i="2"/>
  <c r="R393" i="2" l="1"/>
  <c r="N393" i="2"/>
  <c r="O390" i="2"/>
  <c r="S390" i="2"/>
  <c r="P391" i="2"/>
  <c r="T391" i="2"/>
  <c r="N394" i="2" l="1"/>
  <c r="R394" i="2"/>
  <c r="T392" i="2"/>
  <c r="P392" i="2"/>
  <c r="S391" i="2"/>
  <c r="O391" i="2"/>
  <c r="R395" i="2" l="1"/>
  <c r="N395" i="2"/>
  <c r="O392" i="2"/>
  <c r="S392" i="2"/>
  <c r="T393" i="2"/>
  <c r="P393" i="2"/>
  <c r="N396" i="2" l="1"/>
  <c r="R396" i="2"/>
  <c r="P394" i="2"/>
  <c r="T394" i="2"/>
  <c r="O393" i="2"/>
  <c r="S393" i="2"/>
  <c r="N397" i="2" l="1"/>
  <c r="R397" i="2"/>
  <c r="S394" i="2"/>
  <c r="O394" i="2"/>
  <c r="P395" i="2"/>
  <c r="T395" i="2"/>
  <c r="N398" i="2" l="1"/>
  <c r="R398" i="2"/>
  <c r="P396" i="2"/>
  <c r="T396" i="2"/>
  <c r="O395" i="2"/>
  <c r="S395" i="2"/>
  <c r="O396" i="2" l="1"/>
  <c r="S396" i="2"/>
  <c r="P397" i="2"/>
  <c r="T397" i="2"/>
  <c r="R399" i="2"/>
  <c r="N399" i="2"/>
  <c r="S397" i="2" l="1"/>
  <c r="O397" i="2"/>
  <c r="T398" i="2"/>
  <c r="P398" i="2"/>
  <c r="N400" i="2"/>
  <c r="R400" i="2"/>
  <c r="O398" i="2" l="1"/>
  <c r="S398" i="2"/>
  <c r="T399" i="2"/>
  <c r="P399" i="2"/>
  <c r="N401" i="2"/>
  <c r="R401" i="2"/>
  <c r="O399" i="2" l="1"/>
  <c r="S399" i="2"/>
  <c r="P400" i="2"/>
  <c r="T400" i="2"/>
  <c r="N402" i="2"/>
  <c r="R402" i="2"/>
  <c r="N403" i="2" l="1"/>
  <c r="R403" i="2"/>
  <c r="S400" i="2"/>
  <c r="O400" i="2"/>
  <c r="P401" i="2"/>
  <c r="T401" i="2"/>
  <c r="P402" i="2" l="1"/>
  <c r="T402" i="2"/>
  <c r="R404" i="2"/>
  <c r="N404" i="2"/>
  <c r="O401" i="2"/>
  <c r="S401" i="2"/>
  <c r="O402" i="2" l="1"/>
  <c r="S402" i="2"/>
  <c r="T403" i="2"/>
  <c r="P403" i="2"/>
  <c r="R405" i="2"/>
  <c r="N405" i="2"/>
  <c r="O403" i="2" l="1"/>
  <c r="S403" i="2"/>
  <c r="T404" i="2"/>
  <c r="P404" i="2"/>
  <c r="R406" i="2"/>
  <c r="N406" i="2"/>
  <c r="S404" i="2" l="1"/>
  <c r="O404" i="2"/>
  <c r="P405" i="2"/>
  <c r="T405" i="2"/>
  <c r="N407" i="2"/>
  <c r="R407" i="2"/>
  <c r="S405" i="2" l="1"/>
  <c r="O405" i="2"/>
  <c r="T406" i="2"/>
  <c r="P406" i="2"/>
  <c r="R408" i="2"/>
  <c r="N408" i="2"/>
  <c r="O406" i="2" l="1"/>
  <c r="S406" i="2"/>
  <c r="T407" i="2"/>
  <c r="P407" i="2"/>
  <c r="R409" i="2"/>
  <c r="N409" i="2"/>
  <c r="N410" i="2" l="1"/>
  <c r="R410" i="2"/>
  <c r="P408" i="2"/>
  <c r="T408" i="2"/>
  <c r="O407" i="2"/>
  <c r="S407" i="2"/>
  <c r="R411" i="2" l="1"/>
  <c r="N411" i="2"/>
  <c r="O408" i="2"/>
  <c r="S408" i="2"/>
  <c r="P409" i="2"/>
  <c r="T409" i="2"/>
  <c r="T410" i="2" l="1"/>
  <c r="P410" i="2"/>
  <c r="O409" i="2"/>
  <c r="S409" i="2"/>
  <c r="N412" i="2"/>
  <c r="R412" i="2"/>
  <c r="S410" i="2" l="1"/>
  <c r="O410" i="2"/>
  <c r="N413" i="2"/>
  <c r="R413" i="2"/>
  <c r="T411" i="2"/>
  <c r="P411" i="2"/>
  <c r="N414" i="2" l="1"/>
  <c r="R414" i="2"/>
  <c r="P412" i="2"/>
  <c r="T412" i="2"/>
  <c r="O411" i="2"/>
  <c r="S411" i="2"/>
  <c r="N415" i="2" l="1"/>
  <c r="R415" i="2"/>
  <c r="T413" i="2"/>
  <c r="P413" i="2"/>
  <c r="S412" i="2"/>
  <c r="O412" i="2"/>
  <c r="N416" i="2" l="1"/>
  <c r="R416" i="2"/>
  <c r="T414" i="2"/>
  <c r="P414" i="2"/>
  <c r="O413" i="2"/>
  <c r="S413" i="2"/>
  <c r="R417" i="2" l="1"/>
  <c r="N417" i="2"/>
  <c r="S414" i="2"/>
  <c r="O414" i="2"/>
  <c r="P415" i="2"/>
  <c r="T415" i="2"/>
  <c r="S415" i="2" l="1"/>
  <c r="O415" i="2"/>
  <c r="N418" i="2"/>
  <c r="R418" i="2"/>
  <c r="P416" i="2"/>
  <c r="T416" i="2"/>
  <c r="O416" i="2" l="1"/>
  <c r="S416" i="2"/>
  <c r="T417" i="2"/>
  <c r="P417" i="2"/>
  <c r="R419" i="2"/>
  <c r="N419" i="2"/>
  <c r="N420" i="2" l="1"/>
  <c r="R420" i="2"/>
  <c r="S417" i="2"/>
  <c r="O417" i="2"/>
  <c r="P418" i="2"/>
  <c r="T418" i="2"/>
  <c r="P419" i="2" l="1"/>
  <c r="T419" i="2"/>
  <c r="R421" i="2"/>
  <c r="N421" i="2"/>
  <c r="S418" i="2"/>
  <c r="O418" i="2"/>
  <c r="O419" i="2" l="1"/>
  <c r="S419" i="2"/>
  <c r="N422" i="2"/>
  <c r="R422" i="2"/>
  <c r="P420" i="2"/>
  <c r="T420" i="2"/>
  <c r="O420" i="2" l="1"/>
  <c r="S420" i="2"/>
  <c r="P421" i="2"/>
  <c r="T421" i="2"/>
  <c r="N423" i="2"/>
  <c r="R423" i="2"/>
  <c r="P422" i="2" l="1"/>
  <c r="T422" i="2"/>
  <c r="N424" i="2"/>
  <c r="R424" i="2"/>
  <c r="S421" i="2"/>
  <c r="O421" i="2"/>
  <c r="S422" i="2" l="1"/>
  <c r="O422" i="2"/>
  <c r="R425" i="2"/>
  <c r="N425" i="2"/>
  <c r="P423" i="2"/>
  <c r="T423" i="2"/>
  <c r="N426" i="2" l="1"/>
  <c r="R426" i="2"/>
  <c r="O423" i="2"/>
  <c r="S423" i="2"/>
  <c r="T424" i="2"/>
  <c r="P424" i="2"/>
  <c r="P425" i="2" l="1"/>
  <c r="T425" i="2"/>
  <c r="N427" i="2"/>
  <c r="R427" i="2"/>
  <c r="O424" i="2"/>
  <c r="S424" i="2"/>
  <c r="P426" i="2" l="1"/>
  <c r="T426" i="2"/>
  <c r="O425" i="2"/>
  <c r="S425" i="2"/>
  <c r="N428" i="2"/>
  <c r="R428" i="2"/>
  <c r="R429" i="2" l="1"/>
  <c r="N429" i="2"/>
  <c r="P427" i="2"/>
  <c r="T427" i="2"/>
  <c r="S426" i="2"/>
  <c r="O426" i="2"/>
  <c r="R430" i="2" l="1"/>
  <c r="N430" i="2"/>
  <c r="O427" i="2"/>
  <c r="S427" i="2"/>
  <c r="T428" i="2"/>
  <c r="P428" i="2"/>
  <c r="T429" i="2" l="1"/>
  <c r="P429" i="2"/>
  <c r="N431" i="2"/>
  <c r="R431" i="2"/>
  <c r="S428" i="2"/>
  <c r="O428" i="2"/>
  <c r="S429" i="2" l="1"/>
  <c r="O429" i="2"/>
  <c r="N432" i="2"/>
  <c r="R432" i="2"/>
  <c r="T430" i="2"/>
  <c r="P430" i="2"/>
  <c r="S430" i="2" l="1"/>
  <c r="O430" i="2"/>
  <c r="T431" i="2"/>
  <c r="P431" i="2"/>
  <c r="N433" i="2"/>
  <c r="R433" i="2"/>
  <c r="O431" i="2" l="1"/>
  <c r="S431" i="2"/>
  <c r="P432" i="2"/>
  <c r="T432" i="2"/>
  <c r="R434" i="2"/>
  <c r="N434" i="2"/>
  <c r="S432" i="2" l="1"/>
  <c r="O432" i="2"/>
  <c r="N435" i="2"/>
  <c r="R435" i="2"/>
  <c r="P433" i="2"/>
  <c r="T433" i="2"/>
  <c r="N436" i="2" l="1"/>
  <c r="R436" i="2"/>
  <c r="S433" i="2"/>
  <c r="O433" i="2"/>
  <c r="P434" i="2"/>
  <c r="T434" i="2"/>
  <c r="R437" i="2" l="1"/>
  <c r="N437" i="2"/>
  <c r="P435" i="2"/>
  <c r="T435" i="2"/>
  <c r="S434" i="2"/>
  <c r="O434" i="2"/>
  <c r="O435" i="2" l="1"/>
  <c r="S435" i="2"/>
  <c r="N438" i="2"/>
  <c r="R438" i="2"/>
  <c r="P436" i="2"/>
  <c r="T436" i="2"/>
  <c r="N439" i="2" l="1"/>
  <c r="R439" i="2"/>
  <c r="O436" i="2"/>
  <c r="S436" i="2"/>
  <c r="T437" i="2"/>
  <c r="P437" i="2"/>
  <c r="O437" i="2" l="1"/>
  <c r="S437" i="2"/>
  <c r="N440" i="2"/>
  <c r="R440" i="2"/>
  <c r="P438" i="2"/>
  <c r="T438" i="2"/>
  <c r="O438" i="2" l="1"/>
  <c r="S438" i="2"/>
  <c r="T439" i="2"/>
  <c r="P439" i="2"/>
  <c r="R441" i="2"/>
  <c r="N441" i="2"/>
  <c r="P440" i="2" l="1"/>
  <c r="T440" i="2"/>
  <c r="N442" i="2"/>
  <c r="R442" i="2"/>
  <c r="O439" i="2"/>
  <c r="S439" i="2"/>
  <c r="O440" i="2" l="1"/>
  <c r="S440" i="2"/>
  <c r="P441" i="2"/>
  <c r="T441" i="2"/>
  <c r="N443" i="2"/>
  <c r="R443" i="2"/>
  <c r="R444" i="2" l="1"/>
  <c r="N444" i="2"/>
  <c r="S441" i="2"/>
  <c r="O441" i="2"/>
  <c r="P442" i="2"/>
  <c r="T442" i="2"/>
  <c r="P443" i="2" l="1"/>
  <c r="T443" i="2"/>
  <c r="S442" i="2"/>
  <c r="O442" i="2"/>
  <c r="N445" i="2"/>
  <c r="R445" i="2"/>
  <c r="N446" i="2" l="1"/>
  <c r="R446" i="2"/>
  <c r="P444" i="2"/>
  <c r="T444" i="2"/>
  <c r="O443" i="2"/>
  <c r="S443" i="2"/>
  <c r="N447" i="2" l="1"/>
  <c r="R447" i="2"/>
  <c r="P445" i="2"/>
  <c r="T445" i="2"/>
  <c r="S444" i="2"/>
  <c r="O444" i="2"/>
  <c r="T446" i="2" l="1"/>
  <c r="P446" i="2"/>
  <c r="N448" i="2"/>
  <c r="R448" i="2"/>
  <c r="S445" i="2"/>
  <c r="O445" i="2"/>
  <c r="P447" i="2" l="1"/>
  <c r="T447" i="2"/>
  <c r="S446" i="2"/>
  <c r="O446" i="2"/>
  <c r="N449" i="2"/>
  <c r="R449" i="2"/>
  <c r="P448" i="2" l="1"/>
  <c r="T448" i="2"/>
  <c r="O447" i="2"/>
  <c r="S447" i="2"/>
  <c r="N450" i="2"/>
  <c r="R450" i="2"/>
  <c r="P449" i="2" l="1"/>
  <c r="T449" i="2"/>
  <c r="R451" i="2"/>
  <c r="N451" i="2"/>
  <c r="O448" i="2"/>
  <c r="S448" i="2"/>
  <c r="O449" i="2" l="1"/>
  <c r="S449" i="2"/>
  <c r="T450" i="2"/>
  <c r="P450" i="2"/>
  <c r="N452" i="2"/>
  <c r="R452" i="2"/>
  <c r="P451" i="2" l="1"/>
  <c r="T451" i="2"/>
  <c r="R453" i="2"/>
  <c r="N453" i="2"/>
  <c r="S450" i="2"/>
  <c r="O450" i="2"/>
  <c r="T452" i="2" l="1"/>
  <c r="P452" i="2"/>
  <c r="N454" i="2"/>
  <c r="R454" i="2"/>
  <c r="O451" i="2"/>
  <c r="S451" i="2"/>
  <c r="N455" i="2" l="1"/>
  <c r="R455" i="2"/>
  <c r="P453" i="2"/>
  <c r="T453" i="2"/>
  <c r="S452" i="2"/>
  <c r="O452" i="2"/>
  <c r="S453" i="2" l="1"/>
  <c r="O453" i="2"/>
  <c r="N456" i="2"/>
  <c r="R456" i="2"/>
  <c r="P454" i="2"/>
  <c r="T454" i="2"/>
  <c r="S454" i="2" l="1"/>
  <c r="O454" i="2"/>
  <c r="N457" i="2"/>
  <c r="R457" i="2"/>
  <c r="T455" i="2"/>
  <c r="P455" i="2"/>
  <c r="T456" i="2" l="1"/>
  <c r="P456" i="2"/>
  <c r="N458" i="2"/>
  <c r="R458" i="2"/>
  <c r="S455" i="2"/>
  <c r="O455" i="2"/>
  <c r="P457" i="2" l="1"/>
  <c r="T457" i="2"/>
  <c r="O456" i="2"/>
  <c r="S456" i="2"/>
  <c r="N459" i="2"/>
  <c r="R459" i="2"/>
  <c r="S457" i="2" l="1"/>
  <c r="O457" i="2"/>
  <c r="T458" i="2"/>
  <c r="P458" i="2"/>
  <c r="N460" i="2"/>
  <c r="R460" i="2"/>
  <c r="P459" i="2" l="1"/>
  <c r="T459" i="2"/>
  <c r="S458" i="2"/>
  <c r="O458" i="2"/>
  <c r="R461" i="2"/>
  <c r="N461" i="2"/>
  <c r="O459" i="2" l="1"/>
  <c r="S459" i="2"/>
  <c r="P460" i="2"/>
  <c r="T460" i="2"/>
  <c r="R462" i="2"/>
  <c r="N462" i="2"/>
  <c r="O460" i="2" l="1"/>
  <c r="S460" i="2"/>
  <c r="P461" i="2"/>
  <c r="T461" i="2"/>
  <c r="N463" i="2"/>
  <c r="R463" i="2"/>
  <c r="T462" i="2" l="1"/>
  <c r="P462" i="2"/>
  <c r="S461" i="2"/>
  <c r="O461" i="2"/>
  <c r="R464" i="2"/>
  <c r="N464" i="2"/>
  <c r="N465" i="2" l="1"/>
  <c r="R465" i="2"/>
  <c r="S462" i="2"/>
  <c r="O462" i="2"/>
  <c r="P463" i="2"/>
  <c r="T463" i="2"/>
  <c r="N466" i="2" l="1"/>
  <c r="R466" i="2"/>
  <c r="S463" i="2"/>
  <c r="O463" i="2"/>
  <c r="P464" i="2"/>
  <c r="T464" i="2"/>
  <c r="N467" i="2" l="1"/>
  <c r="R467" i="2"/>
  <c r="P465" i="2"/>
  <c r="T465" i="2"/>
  <c r="S464" i="2"/>
  <c r="O464" i="2"/>
  <c r="N468" i="2" l="1"/>
  <c r="R468" i="2"/>
  <c r="P466" i="2"/>
  <c r="T466" i="2"/>
  <c r="S465" i="2"/>
  <c r="O465" i="2"/>
  <c r="S466" i="2" l="1"/>
  <c r="O466" i="2"/>
  <c r="N469" i="2"/>
  <c r="R469" i="2"/>
  <c r="P467" i="2"/>
  <c r="T467" i="2"/>
  <c r="S467" i="2" l="1"/>
  <c r="O467" i="2"/>
  <c r="N470" i="2"/>
  <c r="R470" i="2"/>
  <c r="T468" i="2"/>
  <c r="P468" i="2"/>
  <c r="S468" i="2" l="1"/>
  <c r="O468" i="2"/>
  <c r="P469" i="2"/>
  <c r="T469" i="2"/>
  <c r="N471" i="2"/>
  <c r="R471" i="2"/>
  <c r="P470" i="2" l="1"/>
  <c r="T470" i="2"/>
  <c r="S469" i="2"/>
  <c r="O469" i="2"/>
  <c r="R472" i="2"/>
  <c r="N472" i="2"/>
  <c r="P471" i="2" l="1"/>
  <c r="T471" i="2"/>
  <c r="S470" i="2"/>
  <c r="O470" i="2"/>
  <c r="N473" i="2"/>
  <c r="R473" i="2"/>
  <c r="N474" i="2" l="1"/>
  <c r="R474" i="2"/>
  <c r="P472" i="2"/>
  <c r="T472" i="2"/>
  <c r="O471" i="2"/>
  <c r="S471" i="2"/>
  <c r="N475" i="2" l="1"/>
  <c r="R475" i="2"/>
  <c r="S472" i="2"/>
  <c r="O472" i="2"/>
  <c r="P473" i="2"/>
  <c r="T473" i="2"/>
  <c r="N476" i="2" l="1"/>
  <c r="R476" i="2"/>
  <c r="P474" i="2"/>
  <c r="T474" i="2"/>
  <c r="S473" i="2"/>
  <c r="O473" i="2"/>
  <c r="N477" i="2" l="1"/>
  <c r="R477" i="2"/>
  <c r="S474" i="2"/>
  <c r="O474" i="2"/>
  <c r="P475" i="2"/>
  <c r="T475" i="2"/>
  <c r="T476" i="2" l="1"/>
  <c r="P476" i="2"/>
  <c r="O475" i="2"/>
  <c r="S475" i="2"/>
  <c r="N478" i="2"/>
  <c r="R478" i="2"/>
  <c r="P477" i="2" l="1"/>
  <c r="T477" i="2"/>
  <c r="O476" i="2"/>
  <c r="S476" i="2"/>
  <c r="N479" i="2"/>
  <c r="R479" i="2"/>
  <c r="S477" i="2" l="1"/>
  <c r="O477" i="2"/>
  <c r="N480" i="2"/>
  <c r="R480" i="2"/>
  <c r="T478" i="2"/>
  <c r="P478" i="2"/>
  <c r="S478" i="2" l="1"/>
  <c r="O478" i="2"/>
  <c r="N481" i="2"/>
  <c r="R481" i="2"/>
  <c r="T479" i="2"/>
  <c r="P479" i="2"/>
  <c r="S479" i="2" l="1"/>
  <c r="O479" i="2"/>
  <c r="P480" i="2"/>
  <c r="T480" i="2"/>
  <c r="N482" i="2"/>
  <c r="R482" i="2"/>
  <c r="S480" i="2" l="1"/>
  <c r="O480" i="2"/>
  <c r="P481" i="2"/>
  <c r="T481" i="2"/>
  <c r="N483" i="2"/>
  <c r="R483" i="2"/>
  <c r="N484" i="2" l="1"/>
  <c r="R484" i="2"/>
  <c r="O481" i="2"/>
  <c r="S481" i="2"/>
  <c r="T482" i="2"/>
  <c r="P482" i="2"/>
  <c r="S482" i="2" l="1"/>
  <c r="O482" i="2"/>
  <c r="P483" i="2"/>
  <c r="T483" i="2"/>
  <c r="N485" i="2"/>
  <c r="R485" i="2"/>
  <c r="S483" i="2" l="1"/>
  <c r="O483" i="2"/>
  <c r="N486" i="2"/>
  <c r="R486" i="2"/>
  <c r="P484" i="2"/>
  <c r="T484" i="2"/>
  <c r="S484" i="2" l="1"/>
  <c r="O484" i="2"/>
  <c r="T485" i="2"/>
  <c r="P485" i="2"/>
  <c r="R487" i="2"/>
  <c r="N487" i="2"/>
  <c r="O485" i="2" l="1"/>
  <c r="S485" i="2"/>
  <c r="N488" i="2"/>
  <c r="R488" i="2"/>
  <c r="P486" i="2"/>
  <c r="T486" i="2"/>
  <c r="N489" i="2" l="1"/>
  <c r="R489" i="2"/>
  <c r="S486" i="2"/>
  <c r="O486" i="2"/>
  <c r="T487" i="2"/>
  <c r="P487" i="2"/>
  <c r="N490" i="2" l="1"/>
  <c r="R490" i="2"/>
  <c r="S487" i="2"/>
  <c r="O487" i="2"/>
  <c r="P488" i="2"/>
  <c r="T488" i="2"/>
  <c r="T489" i="2" l="1"/>
  <c r="P489" i="2"/>
  <c r="N491" i="2"/>
  <c r="R491" i="2"/>
  <c r="S488" i="2"/>
  <c r="O488" i="2"/>
  <c r="P490" i="2" l="1"/>
  <c r="T490" i="2"/>
  <c r="O489" i="2"/>
  <c r="S489" i="2"/>
  <c r="R492" i="2"/>
  <c r="N492" i="2"/>
  <c r="P491" i="2" l="1"/>
  <c r="T491" i="2"/>
  <c r="S490" i="2"/>
  <c r="O490" i="2"/>
  <c r="N493" i="2"/>
  <c r="R493" i="2"/>
  <c r="T492" i="2" l="1"/>
  <c r="P492" i="2"/>
  <c r="O491" i="2"/>
  <c r="S491" i="2"/>
  <c r="N494" i="2"/>
  <c r="R494" i="2"/>
  <c r="P493" i="2" l="1"/>
  <c r="T493" i="2"/>
  <c r="R495" i="2"/>
  <c r="N495" i="2"/>
  <c r="S492" i="2"/>
  <c r="O492" i="2"/>
  <c r="P494" i="2" l="1"/>
  <c r="T494" i="2"/>
  <c r="O493" i="2"/>
  <c r="S493" i="2"/>
  <c r="N496" i="2"/>
  <c r="R496" i="2"/>
  <c r="S494" i="2" l="1"/>
  <c r="O494" i="2"/>
  <c r="R497" i="2"/>
  <c r="N497" i="2"/>
  <c r="T495" i="2"/>
  <c r="P495" i="2"/>
  <c r="P496" i="2" l="1"/>
  <c r="T496" i="2"/>
  <c r="S495" i="2"/>
  <c r="O495" i="2"/>
  <c r="N498" i="2"/>
  <c r="R498" i="2"/>
  <c r="S496" i="2" l="1"/>
  <c r="O496" i="2"/>
  <c r="N499" i="2"/>
  <c r="R499" i="2"/>
  <c r="T497" i="2"/>
  <c r="P497" i="2"/>
  <c r="N500" i="2" l="1"/>
  <c r="R500" i="2"/>
  <c r="O497" i="2"/>
  <c r="S497" i="2"/>
  <c r="P498" i="2"/>
  <c r="T498" i="2"/>
  <c r="R501" i="2" l="1"/>
  <c r="N501" i="2"/>
  <c r="S498" i="2"/>
  <c r="O498" i="2"/>
  <c r="P499" i="2"/>
  <c r="T499" i="2"/>
  <c r="T500" i="2" l="1"/>
  <c r="P500" i="2"/>
  <c r="N502" i="2"/>
  <c r="R502" i="2"/>
  <c r="O499" i="2"/>
  <c r="S499" i="2"/>
  <c r="O500" i="2" l="1"/>
  <c r="S500" i="2"/>
  <c r="T501" i="2"/>
  <c r="P501" i="2"/>
  <c r="N503" i="2"/>
  <c r="R503" i="2"/>
  <c r="P502" i="2" l="1"/>
  <c r="T502" i="2"/>
  <c r="S501" i="2"/>
  <c r="O501" i="2"/>
  <c r="N504" i="2"/>
  <c r="R504" i="2"/>
  <c r="P503" i="2" l="1"/>
  <c r="T503" i="2"/>
  <c r="O502" i="2"/>
  <c r="S502" i="2"/>
  <c r="N505" i="2"/>
  <c r="R505" i="2"/>
  <c r="P504" i="2" l="1"/>
  <c r="T504" i="2"/>
  <c r="S503" i="2"/>
  <c r="O503" i="2"/>
  <c r="N506" i="2"/>
  <c r="R506" i="2"/>
  <c r="P505" i="2" l="1"/>
  <c r="T505" i="2"/>
  <c r="O504" i="2"/>
  <c r="S504" i="2"/>
  <c r="N507" i="2"/>
  <c r="R507" i="2"/>
  <c r="O505" i="2" l="1"/>
  <c r="S505" i="2"/>
  <c r="T506" i="2"/>
  <c r="P506" i="2"/>
  <c r="N508" i="2"/>
  <c r="R508" i="2"/>
  <c r="T507" i="2" l="1"/>
  <c r="P507" i="2"/>
  <c r="S506" i="2"/>
  <c r="O506" i="2"/>
  <c r="N509" i="2"/>
  <c r="R509" i="2"/>
  <c r="O507" i="2" l="1"/>
  <c r="S507" i="2"/>
  <c r="T508" i="2"/>
  <c r="P508" i="2"/>
  <c r="N510" i="2"/>
  <c r="R510" i="2"/>
  <c r="T509" i="2" l="1"/>
  <c r="P509" i="2"/>
  <c r="O508" i="2"/>
  <c r="S508" i="2"/>
  <c r="N511" i="2"/>
  <c r="R511" i="2"/>
  <c r="O509" i="2" l="1"/>
  <c r="S509" i="2"/>
  <c r="T510" i="2"/>
  <c r="P510" i="2"/>
  <c r="R512" i="2"/>
  <c r="N512" i="2"/>
  <c r="S510" i="2" l="1"/>
  <c r="O510" i="2"/>
  <c r="T511" i="2"/>
  <c r="P511" i="2"/>
  <c r="N513" i="2"/>
  <c r="R513" i="2"/>
  <c r="R514" i="2" l="1"/>
  <c r="N514" i="2"/>
  <c r="S511" i="2"/>
  <c r="O511" i="2"/>
  <c r="P512" i="2"/>
  <c r="T512" i="2"/>
  <c r="N515" i="2" l="1"/>
  <c r="R515" i="2"/>
  <c r="T513" i="2"/>
  <c r="P513" i="2"/>
  <c r="S512" i="2"/>
  <c r="O512" i="2"/>
  <c r="P514" i="2" l="1"/>
  <c r="T514" i="2"/>
  <c r="O513" i="2"/>
  <c r="S513" i="2"/>
  <c r="N516" i="2"/>
  <c r="R516" i="2"/>
  <c r="P515" i="2" l="1"/>
  <c r="T515" i="2"/>
  <c r="R517" i="2"/>
  <c r="N517" i="2"/>
  <c r="S514" i="2"/>
  <c r="O514" i="2"/>
  <c r="T516" i="2" l="1"/>
  <c r="P516" i="2"/>
  <c r="O515" i="2"/>
  <c r="S515" i="2"/>
  <c r="N518" i="2"/>
  <c r="R518" i="2"/>
  <c r="S516" i="2" l="1"/>
  <c r="O516" i="2"/>
  <c r="P517" i="2"/>
  <c r="T517" i="2"/>
  <c r="N519" i="2"/>
  <c r="R519" i="2"/>
  <c r="N520" i="2" l="1"/>
  <c r="R520" i="2"/>
  <c r="O517" i="2"/>
  <c r="S517" i="2"/>
  <c r="T518" i="2"/>
  <c r="P518" i="2"/>
  <c r="N521" i="2" l="1"/>
  <c r="R521" i="2"/>
  <c r="P519" i="2"/>
  <c r="T519" i="2"/>
  <c r="S518" i="2"/>
  <c r="O518" i="2"/>
  <c r="N522" i="2" l="1"/>
  <c r="R522" i="2"/>
  <c r="S519" i="2"/>
  <c r="O519" i="2"/>
  <c r="P520" i="2"/>
  <c r="T520" i="2"/>
  <c r="N523" i="2" l="1"/>
  <c r="R523" i="2"/>
  <c r="S520" i="2"/>
  <c r="O520" i="2"/>
  <c r="P521" i="2"/>
  <c r="T521" i="2"/>
  <c r="N524" i="2" l="1"/>
  <c r="R524" i="2"/>
  <c r="T522" i="2"/>
  <c r="P522" i="2"/>
  <c r="O521" i="2"/>
  <c r="S521" i="2"/>
  <c r="N525" i="2" l="1"/>
  <c r="R525" i="2"/>
  <c r="P523" i="2"/>
  <c r="T523" i="2"/>
  <c r="S522" i="2"/>
  <c r="O522" i="2"/>
  <c r="N526" i="2" l="1"/>
  <c r="R526" i="2"/>
  <c r="T524" i="2"/>
  <c r="P524" i="2"/>
  <c r="S523" i="2"/>
  <c r="O523" i="2"/>
  <c r="T525" i="2" l="1"/>
  <c r="P525" i="2"/>
  <c r="N527" i="2"/>
  <c r="R527" i="2"/>
  <c r="S524" i="2"/>
  <c r="O524" i="2"/>
  <c r="N528" i="2" l="1"/>
  <c r="R528" i="2"/>
  <c r="O525" i="2"/>
  <c r="S525" i="2"/>
  <c r="P526" i="2"/>
  <c r="T526" i="2"/>
  <c r="S526" i="2" l="1"/>
  <c r="O526" i="2"/>
  <c r="N529" i="2"/>
  <c r="R529" i="2"/>
  <c r="P527" i="2"/>
  <c r="T527" i="2"/>
  <c r="O527" i="2" l="1"/>
  <c r="S527" i="2"/>
  <c r="N530" i="2"/>
  <c r="R530" i="2"/>
  <c r="T528" i="2"/>
  <c r="P528" i="2"/>
  <c r="N531" i="2" l="1"/>
  <c r="R531" i="2"/>
  <c r="T529" i="2"/>
  <c r="P529" i="2"/>
  <c r="O528" i="2"/>
  <c r="S528" i="2"/>
  <c r="T530" i="2" l="1"/>
  <c r="P530" i="2"/>
  <c r="S529" i="2"/>
  <c r="O529" i="2"/>
  <c r="N532" i="2"/>
  <c r="R532" i="2"/>
  <c r="N533" i="2" l="1"/>
  <c r="R533" i="2"/>
  <c r="O530" i="2"/>
  <c r="S530" i="2"/>
  <c r="T531" i="2"/>
  <c r="P531" i="2"/>
  <c r="N534" i="2" l="1"/>
  <c r="R534" i="2"/>
  <c r="S531" i="2"/>
  <c r="O531" i="2"/>
  <c r="P532" i="2"/>
  <c r="T532" i="2"/>
  <c r="P533" i="2" l="1"/>
  <c r="T533" i="2"/>
  <c r="O532" i="2"/>
  <c r="S532" i="2"/>
  <c r="N535" i="2"/>
  <c r="R535" i="2"/>
  <c r="O533" i="2" l="1"/>
  <c r="S533" i="2"/>
  <c r="T534" i="2"/>
  <c r="P534" i="2"/>
  <c r="R536" i="2"/>
  <c r="N536" i="2"/>
  <c r="S534" i="2" l="1"/>
  <c r="O534" i="2"/>
  <c r="N537" i="2"/>
  <c r="R537" i="2"/>
  <c r="T535" i="2"/>
  <c r="P535" i="2"/>
  <c r="S535" i="2" l="1"/>
  <c r="O535" i="2"/>
  <c r="P536" i="2"/>
  <c r="T536" i="2"/>
  <c r="N538" i="2"/>
  <c r="R538" i="2"/>
  <c r="P537" i="2" l="1"/>
  <c r="T537" i="2"/>
  <c r="O536" i="2"/>
  <c r="S536" i="2"/>
  <c r="R539" i="2"/>
  <c r="N539" i="2"/>
  <c r="P538" i="2" l="1"/>
  <c r="T538" i="2"/>
  <c r="N540" i="2"/>
  <c r="R540" i="2"/>
  <c r="O537" i="2"/>
  <c r="S537" i="2"/>
  <c r="S538" i="2" l="1"/>
  <c r="O538" i="2"/>
  <c r="N541" i="2"/>
  <c r="R541" i="2"/>
  <c r="T539" i="2"/>
  <c r="P539" i="2"/>
  <c r="T540" i="2" l="1"/>
  <c r="P540" i="2"/>
  <c r="R542" i="2"/>
  <c r="N542" i="2"/>
  <c r="S539" i="2"/>
  <c r="O539" i="2"/>
  <c r="N543" i="2" l="1"/>
  <c r="R543" i="2"/>
  <c r="P541" i="2"/>
  <c r="T541" i="2"/>
  <c r="O540" i="2"/>
  <c r="S540" i="2"/>
  <c r="R544" i="2" l="1"/>
  <c r="N544" i="2"/>
  <c r="S541" i="2"/>
  <c r="O541" i="2"/>
  <c r="P542" i="2"/>
  <c r="T542" i="2"/>
  <c r="R545" i="2" l="1"/>
  <c r="N545" i="2"/>
  <c r="P543" i="2"/>
  <c r="T543" i="2"/>
  <c r="S542" i="2"/>
  <c r="O542" i="2"/>
  <c r="N546" i="2" l="1"/>
  <c r="R546" i="2"/>
  <c r="P544" i="2"/>
  <c r="T544" i="2"/>
  <c r="S543" i="2"/>
  <c r="O543" i="2"/>
  <c r="P545" i="2" l="1"/>
  <c r="T545" i="2"/>
  <c r="R547" i="2"/>
  <c r="N547" i="2"/>
  <c r="O544" i="2"/>
  <c r="S544" i="2"/>
  <c r="S545" i="2" l="1"/>
  <c r="O545" i="2"/>
  <c r="P546" i="2"/>
  <c r="T546" i="2"/>
  <c r="N548" i="2"/>
  <c r="R548" i="2"/>
  <c r="S546" i="2" l="1"/>
  <c r="O546" i="2"/>
  <c r="T547" i="2"/>
  <c r="P547" i="2"/>
  <c r="N549" i="2"/>
  <c r="R549" i="2"/>
  <c r="R550" i="2" l="1"/>
  <c r="N550" i="2"/>
  <c r="P548" i="2"/>
  <c r="T548" i="2"/>
  <c r="S547" i="2"/>
  <c r="O547" i="2"/>
  <c r="R551" i="2" l="1"/>
  <c r="N551" i="2"/>
  <c r="P549" i="2"/>
  <c r="T549" i="2"/>
  <c r="O548" i="2"/>
  <c r="S548" i="2"/>
  <c r="N552" i="2" l="1"/>
  <c r="R552" i="2"/>
  <c r="S549" i="2"/>
  <c r="O549" i="2"/>
  <c r="T550" i="2"/>
  <c r="P550" i="2"/>
  <c r="N553" i="2" l="1"/>
  <c r="R553" i="2"/>
  <c r="T551" i="2"/>
  <c r="P551" i="2"/>
  <c r="S550" i="2"/>
  <c r="O550" i="2"/>
  <c r="R554" i="2" l="1"/>
  <c r="N554" i="2"/>
  <c r="S551" i="2"/>
  <c r="O551" i="2"/>
  <c r="T552" i="2"/>
  <c r="P552" i="2"/>
  <c r="S552" i="2" l="1"/>
  <c r="O552" i="2"/>
  <c r="T553" i="2"/>
  <c r="P553" i="2"/>
  <c r="N555" i="2"/>
  <c r="R555" i="2"/>
  <c r="P554" i="2" l="1"/>
  <c r="T554" i="2"/>
  <c r="N556" i="2"/>
  <c r="R556" i="2"/>
  <c r="S553" i="2"/>
  <c r="O553" i="2"/>
  <c r="P555" i="2" l="1"/>
  <c r="T555" i="2"/>
  <c r="N557" i="2"/>
  <c r="R557" i="2"/>
  <c r="S554" i="2"/>
  <c r="O554" i="2"/>
  <c r="T556" i="2" l="1"/>
  <c r="P556" i="2"/>
  <c r="R558" i="2"/>
  <c r="N558" i="2"/>
  <c r="S555" i="2"/>
  <c r="O555" i="2"/>
  <c r="P557" i="2" l="1"/>
  <c r="T557" i="2"/>
  <c r="O556" i="2"/>
  <c r="S556" i="2"/>
  <c r="R559" i="2"/>
  <c r="N559" i="2"/>
  <c r="S557" i="2" l="1"/>
  <c r="O557" i="2"/>
  <c r="P558" i="2"/>
  <c r="T558" i="2"/>
  <c r="N560" i="2"/>
  <c r="R560" i="2"/>
  <c r="S558" i="2" l="1"/>
  <c r="O558" i="2"/>
  <c r="N561" i="2"/>
  <c r="R561" i="2"/>
  <c r="P559" i="2"/>
  <c r="T559" i="2"/>
  <c r="S559" i="2" l="1"/>
  <c r="O559" i="2"/>
  <c r="R562" i="2"/>
  <c r="N562" i="2"/>
  <c r="T560" i="2"/>
  <c r="P560" i="2"/>
  <c r="O560" i="2" l="1"/>
  <c r="S560" i="2"/>
  <c r="N563" i="2"/>
  <c r="R563" i="2"/>
  <c r="P561" i="2"/>
  <c r="T561" i="2"/>
  <c r="P562" i="2" l="1"/>
  <c r="T562" i="2"/>
  <c r="S561" i="2"/>
  <c r="O561" i="2"/>
  <c r="R564" i="2"/>
  <c r="N564" i="2"/>
  <c r="T563" i="2" l="1"/>
  <c r="P563" i="2"/>
  <c r="N565" i="2"/>
  <c r="R565" i="2"/>
  <c r="S562" i="2"/>
  <c r="O562" i="2"/>
  <c r="S563" i="2" l="1"/>
  <c r="O563" i="2"/>
  <c r="P564" i="2"/>
  <c r="T564" i="2"/>
  <c r="R566" i="2"/>
  <c r="N566" i="2"/>
  <c r="P565" i="2" l="1"/>
  <c r="T565" i="2"/>
  <c r="N567" i="2"/>
  <c r="R567" i="2"/>
  <c r="O564" i="2"/>
  <c r="S564" i="2"/>
  <c r="S565" i="2" l="1"/>
  <c r="O565" i="2"/>
  <c r="P566" i="2"/>
  <c r="T566" i="2"/>
  <c r="N568" i="2"/>
  <c r="R568" i="2"/>
  <c r="S566" i="2" l="1"/>
  <c r="O566" i="2"/>
  <c r="N569" i="2"/>
  <c r="R569" i="2"/>
  <c r="T567" i="2"/>
  <c r="P567" i="2"/>
  <c r="S567" i="2" l="1"/>
  <c r="O567" i="2"/>
  <c r="N570" i="2"/>
  <c r="R570" i="2"/>
  <c r="P568" i="2"/>
  <c r="T568" i="2"/>
  <c r="T569" i="2" l="1"/>
  <c r="P569" i="2"/>
  <c r="N571" i="2"/>
  <c r="R571" i="2"/>
  <c r="S568" i="2"/>
  <c r="O568" i="2"/>
  <c r="P570" i="2" l="1"/>
  <c r="T570" i="2"/>
  <c r="N572" i="2"/>
  <c r="R572" i="2"/>
  <c r="S569" i="2"/>
  <c r="O569" i="2"/>
  <c r="P571" i="2" l="1"/>
  <c r="T571" i="2"/>
  <c r="S570" i="2"/>
  <c r="O570" i="2"/>
  <c r="N573" i="2"/>
  <c r="R573" i="2"/>
  <c r="S571" i="2" l="1"/>
  <c r="O571" i="2"/>
  <c r="P572" i="2"/>
  <c r="T572" i="2"/>
  <c r="R574" i="2"/>
  <c r="N574" i="2"/>
  <c r="T573" i="2" l="1"/>
  <c r="P573" i="2"/>
  <c r="N575" i="2"/>
  <c r="R575" i="2"/>
  <c r="O572" i="2"/>
  <c r="S572" i="2"/>
  <c r="N576" i="2" l="1"/>
  <c r="R576" i="2"/>
  <c r="T574" i="2"/>
  <c r="P574" i="2"/>
  <c r="S573" i="2"/>
  <c r="O573" i="2"/>
  <c r="N577" i="2" l="1"/>
  <c r="R577" i="2"/>
  <c r="S574" i="2"/>
  <c r="O574" i="2"/>
  <c r="P575" i="2"/>
  <c r="T575" i="2"/>
  <c r="S575" i="2" l="1"/>
  <c r="O575" i="2"/>
  <c r="T576" i="2"/>
  <c r="P576" i="2"/>
  <c r="N578" i="2"/>
  <c r="R578" i="2"/>
  <c r="N579" i="2" l="1"/>
  <c r="R579" i="2"/>
  <c r="O576" i="2"/>
  <c r="S576" i="2"/>
  <c r="T577" i="2"/>
  <c r="P577" i="2"/>
  <c r="S577" i="2" l="1"/>
  <c r="O577" i="2"/>
  <c r="N580" i="2"/>
  <c r="R580" i="2"/>
  <c r="T578" i="2"/>
  <c r="P578" i="2"/>
  <c r="T579" i="2" l="1"/>
  <c r="P579" i="2"/>
  <c r="N581" i="2"/>
  <c r="R581" i="2"/>
  <c r="S578" i="2"/>
  <c r="O578" i="2"/>
  <c r="P580" i="2" l="1"/>
  <c r="T580" i="2"/>
  <c r="N582" i="2"/>
  <c r="R582" i="2"/>
  <c r="S579" i="2"/>
  <c r="O579" i="2"/>
  <c r="P581" i="2" l="1"/>
  <c r="T581" i="2"/>
  <c r="N583" i="2"/>
  <c r="R583" i="2"/>
  <c r="O580" i="2"/>
  <c r="S580" i="2"/>
  <c r="P582" i="2" l="1"/>
  <c r="T582" i="2"/>
  <c r="N584" i="2"/>
  <c r="R584" i="2"/>
  <c r="S581" i="2"/>
  <c r="O581" i="2"/>
  <c r="S582" i="2" l="1"/>
  <c r="O582" i="2"/>
  <c r="N585" i="2"/>
  <c r="R585" i="2"/>
  <c r="T583" i="2"/>
  <c r="P583" i="2"/>
  <c r="S583" i="2" l="1"/>
  <c r="O583" i="2"/>
  <c r="N586" i="2"/>
  <c r="R586" i="2"/>
  <c r="T584" i="2"/>
  <c r="P584" i="2"/>
  <c r="T585" i="2" l="1"/>
  <c r="P585" i="2"/>
  <c r="S584" i="2"/>
  <c r="O584" i="2"/>
  <c r="R587" i="2"/>
  <c r="N587" i="2"/>
  <c r="N588" i="2" l="1"/>
  <c r="R588" i="2"/>
  <c r="T586" i="2"/>
  <c r="P586" i="2"/>
  <c r="O585" i="2"/>
  <c r="S585" i="2"/>
  <c r="S586" i="2" l="1"/>
  <c r="O586" i="2"/>
  <c r="T587" i="2"/>
  <c r="P587" i="2"/>
  <c r="N589" i="2"/>
  <c r="R589" i="2"/>
  <c r="R590" i="2" l="1"/>
  <c r="N590" i="2"/>
  <c r="O587" i="2"/>
  <c r="S587" i="2"/>
  <c r="P588" i="2"/>
  <c r="T588" i="2"/>
  <c r="N591" i="2" l="1"/>
  <c r="R591" i="2"/>
  <c r="S588" i="2"/>
  <c r="O588" i="2"/>
  <c r="P589" i="2"/>
  <c r="T589" i="2"/>
  <c r="S589" i="2" l="1"/>
  <c r="O589" i="2"/>
  <c r="N592" i="2"/>
  <c r="R592" i="2"/>
  <c r="P590" i="2"/>
  <c r="T590" i="2"/>
  <c r="P591" i="2" l="1"/>
  <c r="T591" i="2"/>
  <c r="N593" i="2"/>
  <c r="R593" i="2"/>
  <c r="O590" i="2"/>
  <c r="S590" i="2"/>
  <c r="P592" i="2" l="1"/>
  <c r="T592" i="2"/>
  <c r="N594" i="2"/>
  <c r="R594" i="2"/>
  <c r="S591" i="2"/>
  <c r="O591" i="2"/>
  <c r="N595" i="2" l="1"/>
  <c r="R595" i="2"/>
  <c r="P593" i="2"/>
  <c r="T593" i="2"/>
  <c r="O592" i="2"/>
  <c r="S592" i="2"/>
  <c r="S593" i="2" l="1"/>
  <c r="O593" i="2"/>
  <c r="T594" i="2"/>
  <c r="P594" i="2"/>
  <c r="R596" i="2"/>
  <c r="N596" i="2"/>
  <c r="N597" i="2" l="1"/>
  <c r="R597" i="2"/>
  <c r="T595" i="2"/>
  <c r="P595" i="2"/>
  <c r="O594" i="2"/>
  <c r="S594" i="2"/>
  <c r="S595" i="2" l="1"/>
  <c r="O595" i="2"/>
  <c r="R598" i="2"/>
  <c r="N598" i="2"/>
  <c r="P596" i="2"/>
  <c r="T596" i="2"/>
  <c r="R599" i="2" l="1"/>
  <c r="N599" i="2"/>
  <c r="P597" i="2"/>
  <c r="T597" i="2"/>
  <c r="O596" i="2"/>
  <c r="S596" i="2"/>
  <c r="N600" i="2" l="1"/>
  <c r="R600" i="2"/>
  <c r="T598" i="2"/>
  <c r="P598" i="2"/>
  <c r="S597" i="2"/>
  <c r="O597" i="2"/>
  <c r="S598" i="2" l="1"/>
  <c r="O598" i="2"/>
  <c r="N601" i="2"/>
  <c r="R601" i="2"/>
  <c r="T599" i="2"/>
  <c r="P599" i="2"/>
  <c r="P600" i="2" l="1"/>
  <c r="T600" i="2"/>
  <c r="S599" i="2"/>
  <c r="O599" i="2"/>
  <c r="N602" i="2"/>
  <c r="R602" i="2"/>
  <c r="T601" i="2" l="1"/>
  <c r="P601" i="2"/>
  <c r="N603" i="2"/>
  <c r="R603" i="2"/>
  <c r="O600" i="2"/>
  <c r="S600" i="2"/>
  <c r="T602" i="2" l="1"/>
  <c r="P602" i="2"/>
  <c r="S601" i="2"/>
  <c r="O601" i="2"/>
  <c r="N604" i="2"/>
  <c r="R604" i="2"/>
  <c r="T603" i="2" l="1"/>
  <c r="P603" i="2"/>
  <c r="N605" i="2"/>
  <c r="R605" i="2"/>
  <c r="S602" i="2"/>
  <c r="O602" i="2"/>
  <c r="P604" i="2" l="1"/>
  <c r="T604" i="2"/>
  <c r="R606" i="2"/>
  <c r="N606" i="2"/>
  <c r="S603" i="2"/>
  <c r="O603" i="2"/>
  <c r="O604" i="2" l="1"/>
  <c r="S604" i="2"/>
  <c r="N607" i="2"/>
  <c r="R607" i="2"/>
  <c r="P605" i="2"/>
  <c r="T605" i="2"/>
  <c r="S605" i="2" l="1"/>
  <c r="O605" i="2"/>
  <c r="N608" i="2"/>
  <c r="R608" i="2"/>
  <c r="T606" i="2"/>
  <c r="P606" i="2"/>
  <c r="S606" i="2" l="1"/>
  <c r="O606" i="2"/>
  <c r="T607" i="2"/>
  <c r="P607" i="2"/>
  <c r="R609" i="2"/>
  <c r="N609" i="2"/>
  <c r="S607" i="2" l="1"/>
  <c r="O607" i="2"/>
  <c r="P608" i="2"/>
  <c r="T608" i="2"/>
  <c r="N610" i="2"/>
  <c r="R610" i="2"/>
  <c r="P609" i="2" l="1"/>
  <c r="T609" i="2"/>
  <c r="N611" i="2"/>
  <c r="R611" i="2"/>
  <c r="O608" i="2"/>
  <c r="S608" i="2"/>
  <c r="T610" i="2" l="1"/>
  <c r="P610" i="2"/>
  <c r="O609" i="2"/>
  <c r="S609" i="2"/>
  <c r="R612" i="2"/>
  <c r="N612" i="2"/>
  <c r="T611" i="2" l="1"/>
  <c r="P611" i="2"/>
  <c r="O610" i="2"/>
  <c r="S610" i="2"/>
  <c r="N613" i="2"/>
  <c r="R613" i="2"/>
  <c r="P612" i="2" l="1"/>
  <c r="T612" i="2"/>
  <c r="R614" i="2"/>
  <c r="N614" i="2"/>
  <c r="S611" i="2"/>
  <c r="O611" i="2"/>
  <c r="S612" i="2" l="1"/>
  <c r="O612" i="2"/>
  <c r="T613" i="2"/>
  <c r="P613" i="2"/>
  <c r="N615" i="2"/>
  <c r="R615" i="2"/>
  <c r="P614" i="2" l="1"/>
  <c r="T614" i="2"/>
  <c r="R616" i="2"/>
  <c r="N616" i="2"/>
  <c r="S613" i="2"/>
  <c r="O613" i="2"/>
  <c r="P615" i="2" l="1"/>
  <c r="T615" i="2"/>
  <c r="R617" i="2"/>
  <c r="N617" i="2"/>
  <c r="S614" i="2"/>
  <c r="O614" i="2"/>
  <c r="S615" i="2" l="1"/>
  <c r="O615" i="2"/>
  <c r="T616" i="2"/>
  <c r="P616" i="2"/>
  <c r="N618" i="2"/>
  <c r="R618" i="2"/>
  <c r="O616" i="2" l="1"/>
  <c r="S616" i="2"/>
  <c r="N619" i="2"/>
  <c r="R619" i="2"/>
  <c r="T617" i="2"/>
  <c r="P617" i="2"/>
  <c r="S617" i="2" l="1"/>
  <c r="O617" i="2"/>
  <c r="P618" i="2"/>
  <c r="T618" i="2"/>
  <c r="N620" i="2"/>
  <c r="R620" i="2"/>
  <c r="N621" i="2" l="1"/>
  <c r="R621" i="2"/>
  <c r="S618" i="2"/>
  <c r="O618" i="2"/>
  <c r="T619" i="2"/>
  <c r="P619" i="2"/>
  <c r="R622" i="2" l="1"/>
  <c r="N622" i="2"/>
  <c r="P620" i="2"/>
  <c r="T620" i="2"/>
  <c r="O619" i="2"/>
  <c r="S619" i="2"/>
  <c r="N623" i="2" l="1"/>
  <c r="R623" i="2"/>
  <c r="O620" i="2"/>
  <c r="S620" i="2"/>
  <c r="P621" i="2"/>
  <c r="T621" i="2"/>
  <c r="S621" i="2" l="1"/>
  <c r="O621" i="2"/>
  <c r="P622" i="2"/>
  <c r="T622" i="2"/>
  <c r="R624" i="2"/>
  <c r="N624" i="2"/>
  <c r="N625" i="2" l="1"/>
  <c r="R625" i="2"/>
  <c r="P623" i="2"/>
  <c r="T623" i="2"/>
  <c r="S622" i="2"/>
  <c r="O622" i="2"/>
  <c r="N626" i="2" l="1"/>
  <c r="R626" i="2"/>
  <c r="P624" i="2"/>
  <c r="T624" i="2"/>
  <c r="S623" i="2"/>
  <c r="O623" i="2"/>
  <c r="T625" i="2" l="1"/>
  <c r="P625" i="2"/>
  <c r="O624" i="2"/>
  <c r="S624" i="2"/>
  <c r="N627" i="2"/>
  <c r="R627" i="2"/>
  <c r="P626" i="2" l="1"/>
  <c r="T626" i="2"/>
  <c r="N628" i="2"/>
  <c r="R628" i="2"/>
  <c r="S625" i="2"/>
  <c r="O625" i="2"/>
  <c r="T627" i="2" l="1"/>
  <c r="P627" i="2"/>
  <c r="S626" i="2"/>
  <c r="O626" i="2"/>
  <c r="N629" i="2"/>
  <c r="R629" i="2"/>
  <c r="S627" i="2" l="1"/>
  <c r="O627" i="2"/>
  <c r="T628" i="2"/>
  <c r="P628" i="2"/>
  <c r="R630" i="2"/>
  <c r="N630" i="2"/>
  <c r="O628" i="2" l="1"/>
  <c r="S628" i="2"/>
  <c r="N631" i="2"/>
  <c r="R631" i="2"/>
  <c r="T629" i="2"/>
  <c r="P629" i="2"/>
  <c r="R632" i="2" l="1"/>
  <c r="N632" i="2"/>
  <c r="S629" i="2"/>
  <c r="O629" i="2"/>
  <c r="T630" i="2"/>
  <c r="P630" i="2"/>
  <c r="S630" i="2" l="1"/>
  <c r="O630" i="2"/>
  <c r="N633" i="2"/>
  <c r="R633" i="2"/>
  <c r="T631" i="2"/>
  <c r="P631" i="2"/>
  <c r="S631" i="2" l="1"/>
  <c r="O631" i="2"/>
  <c r="P632" i="2"/>
  <c r="T632" i="2"/>
  <c r="N634" i="2"/>
  <c r="R634" i="2"/>
  <c r="P633" i="2" l="1"/>
  <c r="T633" i="2"/>
  <c r="N635" i="2"/>
  <c r="R635" i="2"/>
  <c r="O632" i="2"/>
  <c r="S632" i="2"/>
  <c r="R636" i="2" l="1"/>
  <c r="N636" i="2"/>
  <c r="S633" i="2"/>
  <c r="O633" i="2"/>
  <c r="P634" i="2"/>
  <c r="T634" i="2"/>
  <c r="O634" i="2" l="1"/>
  <c r="S634" i="2"/>
  <c r="N637" i="2"/>
  <c r="R637" i="2"/>
  <c r="T635" i="2"/>
  <c r="P635" i="2"/>
  <c r="R638" i="2" l="1"/>
  <c r="N638" i="2"/>
  <c r="T636" i="2"/>
  <c r="P636" i="2"/>
  <c r="S635" i="2"/>
  <c r="O635" i="2"/>
  <c r="N639" i="2" l="1"/>
  <c r="R639" i="2"/>
  <c r="P637" i="2"/>
  <c r="T637" i="2"/>
  <c r="O636" i="2"/>
  <c r="S636" i="2"/>
  <c r="P638" i="2" l="1"/>
  <c r="T638" i="2"/>
  <c r="N640" i="2"/>
  <c r="R640" i="2"/>
  <c r="S637" i="2"/>
  <c r="O637" i="2"/>
  <c r="P639" i="2" l="1"/>
  <c r="T639" i="2"/>
  <c r="S638" i="2"/>
  <c r="O638" i="2"/>
  <c r="N641" i="2"/>
  <c r="R641" i="2"/>
  <c r="P640" i="2" l="1"/>
  <c r="T640" i="2"/>
  <c r="S639" i="2"/>
  <c r="O639" i="2"/>
  <c r="R642" i="2"/>
  <c r="N642" i="2"/>
  <c r="O640" i="2" l="1"/>
  <c r="S640" i="2"/>
  <c r="N643" i="2"/>
  <c r="R643" i="2"/>
  <c r="P641" i="2"/>
  <c r="T641" i="2"/>
  <c r="T642" i="2" l="1"/>
  <c r="P642" i="2"/>
  <c r="N644" i="2"/>
  <c r="R644" i="2"/>
  <c r="S641" i="2"/>
  <c r="O641" i="2"/>
  <c r="N645" i="2" l="1"/>
  <c r="R645" i="2"/>
  <c r="O642" i="2"/>
  <c r="S642" i="2"/>
  <c r="T643" i="2"/>
  <c r="P643" i="2"/>
  <c r="N646" i="2" l="1"/>
  <c r="R646" i="2"/>
  <c r="P644" i="2"/>
  <c r="T644" i="2"/>
  <c r="S643" i="2"/>
  <c r="O643" i="2"/>
  <c r="O644" i="2" l="1"/>
  <c r="S644" i="2"/>
  <c r="P645" i="2"/>
  <c r="T645" i="2"/>
  <c r="N647" i="2"/>
  <c r="R647" i="2"/>
  <c r="P646" i="2" l="1"/>
  <c r="T646" i="2"/>
  <c r="R648" i="2"/>
  <c r="N648" i="2"/>
  <c r="S645" i="2"/>
  <c r="O645" i="2"/>
  <c r="T647" i="2" l="1"/>
  <c r="P647" i="2"/>
  <c r="S646" i="2"/>
  <c r="O646" i="2"/>
  <c r="N649" i="2"/>
  <c r="R649" i="2"/>
  <c r="O647" i="2" l="1"/>
  <c r="S647" i="2"/>
  <c r="P648" i="2"/>
  <c r="T648" i="2"/>
  <c r="N650" i="2"/>
  <c r="R650" i="2"/>
  <c r="P649" i="2" l="1"/>
  <c r="T649" i="2"/>
  <c r="N651" i="2"/>
  <c r="R651" i="2"/>
  <c r="O648" i="2"/>
  <c r="S648" i="2"/>
  <c r="O649" i="2" l="1"/>
  <c r="S649" i="2"/>
  <c r="R652" i="2"/>
  <c r="N652" i="2"/>
  <c r="P650" i="2"/>
  <c r="T650" i="2"/>
  <c r="T651" i="2" l="1"/>
  <c r="P651" i="2"/>
  <c r="R653" i="2"/>
  <c r="N653" i="2"/>
  <c r="O650" i="2"/>
  <c r="S650" i="2"/>
  <c r="S651" i="2" l="1"/>
  <c r="O651" i="2"/>
  <c r="P652" i="2"/>
  <c r="T652" i="2"/>
  <c r="R654" i="2"/>
  <c r="N654" i="2"/>
  <c r="S652" i="2" l="1"/>
  <c r="O652" i="2"/>
  <c r="N655" i="2"/>
  <c r="R655" i="2"/>
  <c r="P653" i="2"/>
  <c r="T653" i="2"/>
  <c r="N656" i="2" l="1"/>
  <c r="R656" i="2"/>
  <c r="T654" i="2"/>
  <c r="P654" i="2"/>
  <c r="S653" i="2"/>
  <c r="O653" i="2"/>
  <c r="O654" i="2" l="1"/>
  <c r="S654" i="2"/>
  <c r="P655" i="2"/>
  <c r="T655" i="2"/>
  <c r="N657" i="2"/>
  <c r="R657" i="2"/>
  <c r="R658" i="2" l="1"/>
  <c r="N658" i="2"/>
  <c r="S655" i="2"/>
  <c r="O655" i="2"/>
  <c r="P656" i="2"/>
  <c r="T656" i="2"/>
  <c r="S656" i="2" l="1"/>
  <c r="O656" i="2"/>
  <c r="R659" i="2"/>
  <c r="N659" i="2"/>
  <c r="P657" i="2"/>
  <c r="T657" i="2"/>
  <c r="P658" i="2" l="1"/>
  <c r="T658" i="2"/>
  <c r="S657" i="2"/>
  <c r="O657" i="2"/>
  <c r="R660" i="2"/>
  <c r="N660" i="2"/>
  <c r="T659" i="2" l="1"/>
  <c r="P659" i="2"/>
  <c r="N661" i="2"/>
  <c r="R661" i="2"/>
  <c r="O658" i="2"/>
  <c r="S658" i="2"/>
  <c r="S659" i="2" l="1"/>
  <c r="O659" i="2"/>
  <c r="N662" i="2"/>
  <c r="R662" i="2"/>
  <c r="P660" i="2"/>
  <c r="T660" i="2"/>
  <c r="N663" i="2" l="1"/>
  <c r="R663" i="2"/>
  <c r="S660" i="2"/>
  <c r="O660" i="2"/>
  <c r="T661" i="2"/>
  <c r="P661" i="2"/>
  <c r="R664" i="2" l="1"/>
  <c r="N664" i="2"/>
  <c r="O661" i="2"/>
  <c r="S661" i="2"/>
  <c r="P662" i="2"/>
  <c r="T662" i="2"/>
  <c r="S662" i="2" l="1"/>
  <c r="O662" i="2"/>
  <c r="N665" i="2"/>
  <c r="R665" i="2"/>
  <c r="P663" i="2"/>
  <c r="T663" i="2"/>
  <c r="N666" i="2" l="1"/>
  <c r="R666" i="2"/>
  <c r="P664" i="2"/>
  <c r="T664" i="2"/>
  <c r="S663" i="2"/>
  <c r="O663" i="2"/>
  <c r="N667" i="2" l="1"/>
  <c r="R667" i="2"/>
  <c r="T665" i="2"/>
  <c r="P665" i="2"/>
  <c r="O664" i="2"/>
  <c r="S664" i="2"/>
  <c r="O665" i="2" l="1"/>
  <c r="S665" i="2"/>
  <c r="P666" i="2"/>
  <c r="T666" i="2"/>
  <c r="R668" i="2"/>
  <c r="N668" i="2"/>
  <c r="P667" i="2" l="1"/>
  <c r="T667" i="2"/>
  <c r="N669" i="2"/>
  <c r="R669" i="2"/>
  <c r="S666" i="2"/>
  <c r="O666" i="2"/>
  <c r="N670" i="2" l="1"/>
  <c r="R670" i="2"/>
  <c r="P668" i="2"/>
  <c r="T668" i="2"/>
  <c r="S667" i="2"/>
  <c r="O667" i="2"/>
  <c r="T669" i="2" l="1"/>
  <c r="P669" i="2"/>
  <c r="O668" i="2"/>
  <c r="S668" i="2"/>
  <c r="N671" i="2"/>
  <c r="R671" i="2"/>
  <c r="P670" i="2" l="1"/>
  <c r="T670" i="2"/>
  <c r="N672" i="2"/>
  <c r="R672" i="2"/>
  <c r="S669" i="2"/>
  <c r="O669" i="2"/>
  <c r="P671" i="2" l="1"/>
  <c r="T671" i="2"/>
  <c r="N673" i="2"/>
  <c r="R673" i="2"/>
  <c r="S670" i="2"/>
  <c r="O670" i="2"/>
  <c r="P672" i="2" l="1"/>
  <c r="T672" i="2"/>
  <c r="O671" i="2"/>
  <c r="S671" i="2"/>
  <c r="N674" i="2"/>
  <c r="R674" i="2"/>
  <c r="O672" i="2" l="1"/>
  <c r="S672" i="2"/>
  <c r="N675" i="2"/>
  <c r="R675" i="2"/>
  <c r="P673" i="2"/>
  <c r="T673" i="2"/>
  <c r="R676" i="2" l="1"/>
  <c r="N676" i="2"/>
  <c r="P674" i="2"/>
  <c r="T674" i="2"/>
  <c r="S673" i="2"/>
  <c r="O673" i="2"/>
  <c r="N677" i="2" l="1"/>
  <c r="R677" i="2"/>
  <c r="S674" i="2"/>
  <c r="O674" i="2"/>
  <c r="T675" i="2"/>
  <c r="P675" i="2"/>
  <c r="P676" i="2" l="1"/>
  <c r="T676" i="2"/>
  <c r="S675" i="2"/>
  <c r="O675" i="2"/>
  <c r="R678" i="2"/>
  <c r="N678" i="2"/>
  <c r="N679" i="2" l="1"/>
  <c r="R679" i="2"/>
  <c r="P677" i="2"/>
  <c r="T677" i="2"/>
  <c r="O676" i="2"/>
  <c r="S676" i="2"/>
  <c r="S677" i="2" l="1"/>
  <c r="O677" i="2"/>
  <c r="R680" i="2"/>
  <c r="N680" i="2"/>
  <c r="P678" i="2"/>
  <c r="T678" i="2"/>
  <c r="O678" i="2" l="1"/>
  <c r="S678" i="2"/>
  <c r="N681" i="2"/>
  <c r="R681" i="2"/>
  <c r="T679" i="2"/>
  <c r="P679" i="2"/>
  <c r="N682" i="2" l="1"/>
  <c r="R682" i="2"/>
  <c r="O679" i="2"/>
  <c r="S679" i="2"/>
  <c r="P680" i="2"/>
  <c r="T680" i="2"/>
  <c r="N683" i="2" l="1"/>
  <c r="R683" i="2"/>
  <c r="P681" i="2"/>
  <c r="T681" i="2"/>
  <c r="O680" i="2"/>
  <c r="S680" i="2"/>
  <c r="O681" i="2" l="1"/>
  <c r="S681" i="2"/>
  <c r="R684" i="2"/>
  <c r="N684" i="2"/>
  <c r="T682" i="2"/>
  <c r="P682" i="2"/>
  <c r="T683" i="2" l="1"/>
  <c r="P683" i="2"/>
  <c r="N685" i="2"/>
  <c r="R685" i="2"/>
  <c r="S682" i="2"/>
  <c r="O682" i="2"/>
  <c r="T684" i="2" l="1"/>
  <c r="P684" i="2"/>
  <c r="N686" i="2"/>
  <c r="R686" i="2"/>
  <c r="S683" i="2"/>
  <c r="O683" i="2"/>
  <c r="S684" i="2" l="1"/>
  <c r="O684" i="2"/>
  <c r="R687" i="2"/>
  <c r="N687" i="2"/>
  <c r="P685" i="2"/>
  <c r="T685" i="2"/>
  <c r="P686" i="2" l="1"/>
  <c r="T686" i="2"/>
  <c r="O685" i="2"/>
  <c r="S685" i="2"/>
  <c r="N688" i="2"/>
  <c r="R688" i="2"/>
  <c r="N689" i="2" l="1"/>
  <c r="R689" i="2"/>
  <c r="T687" i="2"/>
  <c r="P687" i="2"/>
  <c r="O686" i="2"/>
  <c r="S686" i="2"/>
  <c r="T688" i="2" l="1"/>
  <c r="P688" i="2"/>
  <c r="S687" i="2"/>
  <c r="O687" i="2"/>
  <c r="R690" i="2"/>
  <c r="N690" i="2"/>
  <c r="O688" i="2" l="1"/>
  <c r="S688" i="2"/>
  <c r="R691" i="2"/>
  <c r="N691" i="2"/>
  <c r="P689" i="2"/>
  <c r="T689" i="2"/>
  <c r="R692" i="2" l="1"/>
  <c r="N692" i="2"/>
  <c r="T690" i="2"/>
  <c r="P690" i="2"/>
  <c r="O689" i="2"/>
  <c r="S689" i="2"/>
  <c r="T691" i="2" l="1"/>
  <c r="P691" i="2"/>
  <c r="R693" i="2"/>
  <c r="N693" i="2"/>
  <c r="O690" i="2"/>
  <c r="S690" i="2"/>
  <c r="S691" i="2" l="1"/>
  <c r="O691" i="2"/>
  <c r="N694" i="2"/>
  <c r="R694" i="2"/>
  <c r="P692" i="2"/>
  <c r="T692" i="2"/>
  <c r="O692" i="2" l="1"/>
  <c r="S692" i="2"/>
  <c r="P693" i="2"/>
  <c r="T693" i="2"/>
  <c r="R695" i="2"/>
  <c r="N695" i="2"/>
  <c r="N696" i="2" l="1"/>
  <c r="R696" i="2"/>
  <c r="T694" i="2"/>
  <c r="P694" i="2"/>
  <c r="S693" i="2"/>
  <c r="O693" i="2"/>
  <c r="O694" i="2" l="1"/>
  <c r="S694" i="2"/>
  <c r="N697" i="2"/>
  <c r="R697" i="2"/>
  <c r="T695" i="2"/>
  <c r="P695" i="2"/>
  <c r="O695" i="2" l="1"/>
  <c r="S695" i="2"/>
  <c r="N698" i="2"/>
  <c r="R698" i="2"/>
  <c r="P696" i="2"/>
  <c r="T696" i="2"/>
  <c r="R699" i="2" l="1"/>
  <c r="N699" i="2"/>
  <c r="O696" i="2"/>
  <c r="S696" i="2"/>
  <c r="T697" i="2"/>
  <c r="P697" i="2"/>
  <c r="T698" i="2" l="1"/>
  <c r="P698" i="2"/>
  <c r="R700" i="2"/>
  <c r="N700" i="2"/>
  <c r="O697" i="2"/>
  <c r="S697" i="2"/>
  <c r="T699" i="2" l="1"/>
  <c r="P699" i="2"/>
  <c r="O698" i="2"/>
  <c r="S698" i="2"/>
  <c r="R701" i="2"/>
  <c r="N701" i="2"/>
  <c r="T700" i="2" l="1"/>
  <c r="P700" i="2"/>
  <c r="N702" i="2"/>
  <c r="R702" i="2"/>
  <c r="O699" i="2"/>
  <c r="S699" i="2"/>
  <c r="P701" i="2" l="1"/>
  <c r="T701" i="2"/>
  <c r="O700" i="2"/>
  <c r="S700" i="2"/>
  <c r="R703" i="2"/>
  <c r="N703" i="2"/>
  <c r="R704" i="2" l="1"/>
  <c r="N704" i="2"/>
  <c r="O701" i="2"/>
  <c r="S701" i="2"/>
  <c r="T702" i="2"/>
  <c r="P702" i="2"/>
  <c r="R705" i="2" l="1"/>
  <c r="N705" i="2"/>
  <c r="O702" i="2"/>
  <c r="S702" i="2"/>
  <c r="P703" i="2"/>
  <c r="T703" i="2"/>
  <c r="O703" i="2" l="1"/>
  <c r="S703" i="2"/>
  <c r="R706" i="2"/>
  <c r="N706" i="2"/>
  <c r="T704" i="2"/>
  <c r="P704" i="2"/>
  <c r="N707" i="2" l="1"/>
  <c r="R707" i="2"/>
  <c r="S704" i="2"/>
  <c r="O704" i="2"/>
  <c r="T705" i="2"/>
  <c r="P705" i="2"/>
  <c r="S705" i="2" l="1"/>
  <c r="O705" i="2"/>
  <c r="R708" i="2"/>
  <c r="N708" i="2"/>
  <c r="P706" i="2"/>
  <c r="T706" i="2"/>
  <c r="R709" i="2" l="1"/>
  <c r="N709" i="2"/>
  <c r="T707" i="2"/>
  <c r="P707" i="2"/>
  <c r="O706" i="2"/>
  <c r="S706" i="2"/>
  <c r="P708" i="2" l="1"/>
  <c r="T708" i="2"/>
  <c r="S707" i="2"/>
  <c r="O707" i="2"/>
  <c r="R710" i="2"/>
  <c r="N710" i="2"/>
  <c r="O708" i="2" l="1"/>
  <c r="S708" i="2"/>
  <c r="R711" i="2"/>
  <c r="N711" i="2"/>
  <c r="T709" i="2"/>
  <c r="P709" i="2"/>
  <c r="S709" i="2" l="1"/>
  <c r="O709" i="2"/>
  <c r="P710" i="2"/>
  <c r="T710" i="2"/>
  <c r="R712" i="2"/>
  <c r="N712" i="2"/>
  <c r="T711" i="2" l="1"/>
  <c r="P711" i="2"/>
  <c r="R713" i="2"/>
  <c r="N713" i="2"/>
  <c r="O710" i="2"/>
  <c r="S710" i="2"/>
  <c r="R714" i="2" l="1"/>
  <c r="N714" i="2"/>
  <c r="T712" i="2"/>
  <c r="P712" i="2"/>
  <c r="O711" i="2"/>
  <c r="S711" i="2"/>
  <c r="P713" i="2" l="1"/>
  <c r="T713" i="2"/>
  <c r="R715" i="2"/>
  <c r="N715" i="2"/>
  <c r="O712" i="2"/>
  <c r="S712" i="2"/>
  <c r="T714" i="2" l="1"/>
  <c r="P714" i="2"/>
  <c r="O713" i="2"/>
  <c r="S713" i="2"/>
  <c r="N716" i="2"/>
  <c r="R716" i="2"/>
  <c r="R717" i="2" l="1"/>
  <c r="N717" i="2"/>
  <c r="O714" i="2"/>
  <c r="S714" i="2"/>
  <c r="P715" i="2"/>
  <c r="T715" i="2"/>
  <c r="T716" i="2" l="1"/>
  <c r="P716" i="2"/>
  <c r="R718" i="2"/>
  <c r="N718" i="2"/>
  <c r="O715" i="2"/>
  <c r="S715" i="2"/>
  <c r="R719" i="2" l="1"/>
  <c r="N719" i="2"/>
  <c r="T717" i="2"/>
  <c r="P717" i="2"/>
  <c r="O716" i="2"/>
  <c r="S716" i="2"/>
  <c r="T718" i="2" l="1"/>
  <c r="P718" i="2"/>
  <c r="O717" i="2"/>
  <c r="S717" i="2"/>
  <c r="R720" i="2"/>
  <c r="N720" i="2"/>
  <c r="P719" i="2" l="1"/>
  <c r="T719" i="2"/>
  <c r="O718" i="2"/>
  <c r="S718" i="2"/>
  <c r="R721" i="2"/>
  <c r="N721" i="2"/>
  <c r="T720" i="2" l="1"/>
  <c r="P720" i="2"/>
  <c r="O719" i="2"/>
  <c r="S719" i="2"/>
  <c r="N722" i="2"/>
  <c r="R722" i="2"/>
  <c r="P721" i="2" l="1"/>
  <c r="T721" i="2"/>
  <c r="O720" i="2"/>
  <c r="S720" i="2"/>
  <c r="R723" i="2"/>
  <c r="N723" i="2"/>
  <c r="P722" i="2" l="1"/>
  <c r="T722" i="2"/>
  <c r="S721" i="2"/>
  <c r="O721" i="2"/>
  <c r="R724" i="2"/>
  <c r="N724" i="2"/>
  <c r="O722" i="2" l="1"/>
  <c r="S722" i="2"/>
  <c r="P723" i="2"/>
  <c r="T723" i="2"/>
  <c r="N725" i="2"/>
  <c r="R725" i="2"/>
  <c r="P724" i="2" l="1"/>
  <c r="T724" i="2"/>
  <c r="N726" i="2"/>
  <c r="R726" i="2"/>
  <c r="S723" i="2"/>
  <c r="O723" i="2"/>
  <c r="R727" i="2" l="1"/>
  <c r="N727" i="2"/>
  <c r="P725" i="2"/>
  <c r="T725" i="2"/>
  <c r="O724" i="2"/>
  <c r="S724" i="2"/>
  <c r="R728" i="2" l="1"/>
  <c r="N728" i="2"/>
  <c r="S725" i="2"/>
  <c r="O725" i="2"/>
  <c r="T726" i="2"/>
  <c r="P726" i="2"/>
  <c r="T727" i="2" l="1"/>
  <c r="P727" i="2"/>
  <c r="N729" i="2"/>
  <c r="R729" i="2"/>
  <c r="O726" i="2"/>
  <c r="S726" i="2"/>
  <c r="N730" i="2" l="1"/>
  <c r="R730" i="2"/>
  <c r="S727" i="2"/>
  <c r="O727" i="2"/>
  <c r="T728" i="2"/>
  <c r="P728" i="2"/>
  <c r="O728" i="2" l="1"/>
  <c r="S728" i="2"/>
  <c r="T729" i="2"/>
  <c r="P729" i="2"/>
  <c r="R731" i="2"/>
  <c r="N731" i="2"/>
  <c r="S729" i="2" l="1"/>
  <c r="O729" i="2"/>
  <c r="T730" i="2"/>
  <c r="P730" i="2"/>
  <c r="N732" i="2"/>
  <c r="R732" i="2"/>
  <c r="P731" i="2" l="1"/>
  <c r="T731" i="2"/>
  <c r="S730" i="2"/>
  <c r="O730" i="2"/>
  <c r="R733" i="2"/>
  <c r="N733" i="2"/>
  <c r="T732" i="2" l="1"/>
  <c r="P732" i="2"/>
  <c r="N734" i="2"/>
  <c r="R734" i="2"/>
  <c r="S731" i="2"/>
  <c r="O731" i="2"/>
  <c r="T733" i="2" l="1"/>
  <c r="P733" i="2"/>
  <c r="O732" i="2"/>
  <c r="S732" i="2"/>
  <c r="N735" i="2"/>
  <c r="R735" i="2"/>
  <c r="T734" i="2" l="1"/>
  <c r="P734" i="2"/>
  <c r="R736" i="2"/>
  <c r="N736" i="2"/>
  <c r="S733" i="2"/>
  <c r="O733" i="2"/>
  <c r="P735" i="2" l="1"/>
  <c r="T735" i="2"/>
  <c r="N737" i="2"/>
  <c r="R737" i="2"/>
  <c r="O734" i="2"/>
  <c r="S734" i="2"/>
  <c r="R738" i="2" l="1"/>
  <c r="N738" i="2"/>
  <c r="P736" i="2"/>
  <c r="T736" i="2"/>
  <c r="O735" i="2"/>
  <c r="S735" i="2"/>
  <c r="R739" i="2" l="1"/>
  <c r="N739" i="2"/>
  <c r="P737" i="2"/>
  <c r="T737" i="2"/>
  <c r="O736" i="2"/>
  <c r="S736" i="2"/>
  <c r="P738" i="2" l="1"/>
  <c r="T738" i="2"/>
  <c r="R740" i="2"/>
  <c r="N740" i="2"/>
  <c r="O737" i="2"/>
  <c r="S737" i="2"/>
  <c r="O738" i="2" l="1"/>
  <c r="S738" i="2"/>
  <c r="R741" i="2"/>
  <c r="N741" i="2"/>
  <c r="P739" i="2"/>
  <c r="T739" i="2"/>
  <c r="P740" i="2" l="1"/>
  <c r="T740" i="2"/>
  <c r="O739" i="2"/>
  <c r="S739" i="2"/>
  <c r="N742" i="2"/>
  <c r="R742" i="2"/>
  <c r="N743" i="2" l="1"/>
  <c r="R743" i="2"/>
  <c r="T741" i="2"/>
  <c r="P741" i="2"/>
  <c r="O740" i="2"/>
  <c r="S740" i="2"/>
  <c r="S741" i="2" l="1"/>
  <c r="O741" i="2"/>
  <c r="N744" i="2"/>
  <c r="R744" i="2"/>
  <c r="T742" i="2"/>
  <c r="P742" i="2"/>
  <c r="O742" i="2" l="1"/>
  <c r="S742" i="2"/>
  <c r="P743" i="2"/>
  <c r="T743" i="2"/>
  <c r="R745" i="2"/>
  <c r="N745" i="2"/>
  <c r="S743" i="2" l="1"/>
  <c r="O743" i="2"/>
  <c r="N746" i="2"/>
  <c r="R746" i="2"/>
  <c r="P744" i="2"/>
  <c r="T744" i="2"/>
  <c r="P745" i="2" l="1"/>
  <c r="T745" i="2"/>
  <c r="O744" i="2"/>
  <c r="S744" i="2"/>
  <c r="R747" i="2"/>
  <c r="N747" i="2"/>
  <c r="R748" i="2" l="1"/>
  <c r="N748" i="2"/>
  <c r="O745" i="2"/>
  <c r="S745" i="2"/>
  <c r="P746" i="2"/>
  <c r="T746" i="2"/>
  <c r="N749" i="2" l="1"/>
  <c r="R749" i="2"/>
  <c r="O746" i="2"/>
  <c r="S746" i="2"/>
  <c r="P747" i="2"/>
  <c r="T747" i="2"/>
  <c r="N750" i="2" l="1"/>
  <c r="R750" i="2"/>
  <c r="T748" i="2"/>
  <c r="P748" i="2"/>
  <c r="S747" i="2"/>
  <c r="O747" i="2"/>
  <c r="N751" i="2" l="1"/>
  <c r="R751" i="2"/>
  <c r="O748" i="2"/>
  <c r="S748" i="2"/>
  <c r="P749" i="2"/>
  <c r="T749" i="2"/>
  <c r="N752" i="2" l="1"/>
  <c r="R752" i="2"/>
  <c r="O749" i="2"/>
  <c r="S749" i="2"/>
  <c r="P750" i="2"/>
  <c r="T750" i="2"/>
  <c r="P751" i="2" l="1"/>
  <c r="T751" i="2"/>
  <c r="S750" i="2"/>
  <c r="O750" i="2"/>
  <c r="N753" i="2"/>
  <c r="R753" i="2"/>
  <c r="N754" i="2" l="1"/>
  <c r="R754" i="2"/>
  <c r="S751" i="2"/>
  <c r="O751" i="2"/>
  <c r="T752" i="2"/>
  <c r="P752" i="2"/>
  <c r="O752" i="2" l="1"/>
  <c r="S752" i="2"/>
  <c r="P753" i="2"/>
  <c r="T753" i="2"/>
  <c r="N755" i="2"/>
  <c r="R755" i="2"/>
  <c r="P754" i="2" l="1"/>
  <c r="T754" i="2"/>
  <c r="O753" i="2"/>
  <c r="S753" i="2"/>
  <c r="N756" i="2"/>
  <c r="R756" i="2"/>
  <c r="P755" i="2" l="1"/>
  <c r="T755" i="2"/>
  <c r="R757" i="2"/>
  <c r="N757" i="2"/>
  <c r="S754" i="2"/>
  <c r="O754" i="2"/>
  <c r="P756" i="2" l="1"/>
  <c r="T756" i="2"/>
  <c r="O755" i="2"/>
  <c r="S755" i="2"/>
  <c r="N758" i="2"/>
  <c r="R758" i="2"/>
  <c r="S756" i="2" l="1"/>
  <c r="O756" i="2"/>
  <c r="T757" i="2"/>
  <c r="P757" i="2"/>
  <c r="N759" i="2"/>
  <c r="R759" i="2"/>
  <c r="T758" i="2" l="1"/>
  <c r="P758" i="2"/>
  <c r="N760" i="2"/>
  <c r="R760" i="2"/>
  <c r="O757" i="2"/>
  <c r="S757" i="2"/>
  <c r="T759" i="2" l="1"/>
  <c r="P759" i="2"/>
  <c r="N761" i="2"/>
  <c r="R761" i="2"/>
  <c r="S758" i="2"/>
  <c r="O758" i="2"/>
  <c r="T760" i="2" l="1"/>
  <c r="P760" i="2"/>
  <c r="N762" i="2"/>
  <c r="R762" i="2"/>
  <c r="S759" i="2"/>
  <c r="O759" i="2"/>
  <c r="R763" i="2" l="1"/>
  <c r="N763" i="2"/>
  <c r="P761" i="2"/>
  <c r="T761" i="2"/>
  <c r="S760" i="2"/>
  <c r="O760" i="2"/>
  <c r="T762" i="2" l="1"/>
  <c r="P762" i="2"/>
  <c r="N764" i="2"/>
  <c r="R764" i="2"/>
  <c r="O761" i="2"/>
  <c r="S761" i="2"/>
  <c r="S762" i="2" l="1"/>
  <c r="O762" i="2"/>
  <c r="N765" i="2"/>
  <c r="R765" i="2"/>
  <c r="P763" i="2"/>
  <c r="T763" i="2"/>
  <c r="P764" i="2" l="1"/>
  <c r="T764" i="2"/>
  <c r="N766" i="2"/>
  <c r="R766" i="2"/>
  <c r="S763" i="2"/>
  <c r="O763" i="2"/>
  <c r="N767" i="2" l="1"/>
  <c r="R767" i="2"/>
  <c r="O764" i="2"/>
  <c r="S764" i="2"/>
  <c r="P765" i="2"/>
  <c r="T765" i="2"/>
  <c r="P766" i="2" l="1"/>
  <c r="T766" i="2"/>
  <c r="R768" i="2"/>
  <c r="N768" i="2"/>
  <c r="O765" i="2"/>
  <c r="S765" i="2"/>
  <c r="S766" i="2" l="1"/>
  <c r="O766" i="2"/>
  <c r="T767" i="2"/>
  <c r="P767" i="2"/>
  <c r="N769" i="2"/>
  <c r="R769" i="2"/>
  <c r="N770" i="2" l="1"/>
  <c r="R770" i="2"/>
  <c r="O767" i="2"/>
  <c r="S767" i="2"/>
  <c r="P768" i="2"/>
  <c r="T768" i="2"/>
  <c r="T769" i="2" l="1"/>
  <c r="P769" i="2"/>
  <c r="S768" i="2"/>
  <c r="O768" i="2"/>
  <c r="N771" i="2"/>
  <c r="R771" i="2"/>
  <c r="T770" i="2" l="1"/>
  <c r="P770" i="2"/>
  <c r="O769" i="2"/>
  <c r="S769" i="2"/>
  <c r="N772" i="2"/>
  <c r="R772" i="2"/>
  <c r="P771" i="2" l="1"/>
  <c r="T771" i="2"/>
  <c r="S770" i="2"/>
  <c r="O770" i="2"/>
  <c r="R773" i="2"/>
  <c r="N773" i="2"/>
  <c r="S771" i="2" l="1"/>
  <c r="O771" i="2"/>
  <c r="T772" i="2"/>
  <c r="P772" i="2"/>
  <c r="N774" i="2"/>
  <c r="R774" i="2"/>
  <c r="O772" i="2" l="1"/>
  <c r="S772" i="2"/>
  <c r="N775" i="2"/>
  <c r="R775" i="2"/>
  <c r="P773" i="2"/>
  <c r="T773" i="2"/>
  <c r="P774" i="2" l="1"/>
  <c r="T774" i="2"/>
  <c r="O773" i="2"/>
  <c r="S773" i="2"/>
  <c r="N776" i="2"/>
  <c r="R776" i="2"/>
  <c r="S774" i="2" l="1"/>
  <c r="O774" i="2"/>
  <c r="N777" i="2"/>
  <c r="R777" i="2"/>
  <c r="P775" i="2"/>
  <c r="T775" i="2"/>
  <c r="N778" i="2" l="1"/>
  <c r="R778" i="2"/>
  <c r="S775" i="2"/>
  <c r="O775" i="2"/>
  <c r="T776" i="2"/>
  <c r="P776" i="2"/>
  <c r="P777" i="2" l="1"/>
  <c r="T777" i="2"/>
  <c r="S776" i="2"/>
  <c r="O776" i="2"/>
  <c r="R779" i="2"/>
  <c r="N779" i="2"/>
  <c r="P778" i="2" l="1"/>
  <c r="T778" i="2"/>
  <c r="N780" i="2"/>
  <c r="R780" i="2"/>
  <c r="O777" i="2"/>
  <c r="S777" i="2"/>
  <c r="N781" i="2" l="1"/>
  <c r="R781" i="2"/>
  <c r="O778" i="2"/>
  <c r="S778" i="2"/>
  <c r="T779" i="2"/>
  <c r="P779" i="2"/>
  <c r="S779" i="2" l="1"/>
  <c r="O779" i="2"/>
  <c r="R782" i="2"/>
  <c r="N782" i="2"/>
  <c r="P780" i="2"/>
  <c r="T780" i="2"/>
  <c r="O780" i="2" l="1"/>
  <c r="S780" i="2"/>
  <c r="R783" i="2"/>
  <c r="N783" i="2"/>
  <c r="P781" i="2"/>
  <c r="T781" i="2"/>
  <c r="O781" i="2" l="1"/>
  <c r="S781" i="2"/>
  <c r="N784" i="2"/>
  <c r="R784" i="2"/>
  <c r="P782" i="2"/>
  <c r="T782" i="2"/>
  <c r="R785" i="2" l="1"/>
  <c r="N785" i="2"/>
  <c r="S782" i="2"/>
  <c r="O782" i="2"/>
  <c r="P783" i="2"/>
  <c r="T783" i="2"/>
  <c r="T784" i="2" l="1"/>
  <c r="P784" i="2"/>
  <c r="N786" i="2"/>
  <c r="R786" i="2"/>
  <c r="S783" i="2"/>
  <c r="O783" i="2"/>
  <c r="P785" i="2" l="1"/>
  <c r="T785" i="2"/>
  <c r="O784" i="2"/>
  <c r="S784" i="2"/>
  <c r="N787" i="2"/>
  <c r="R787" i="2"/>
  <c r="N788" i="2" l="1"/>
  <c r="R788" i="2"/>
  <c r="T786" i="2"/>
  <c r="P786" i="2"/>
  <c r="O785" i="2"/>
  <c r="S785" i="2"/>
  <c r="N789" i="2" l="1"/>
  <c r="R789" i="2"/>
  <c r="S786" i="2"/>
  <c r="O786" i="2"/>
  <c r="T787" i="2"/>
  <c r="P787" i="2"/>
  <c r="S787" i="2" l="1"/>
  <c r="O787" i="2"/>
  <c r="P788" i="2"/>
  <c r="T788" i="2"/>
  <c r="N790" i="2"/>
  <c r="R790" i="2"/>
  <c r="S788" i="2" l="1"/>
  <c r="O788" i="2"/>
  <c r="N791" i="2"/>
  <c r="R791" i="2"/>
  <c r="P789" i="2"/>
  <c r="T789" i="2"/>
  <c r="O789" i="2" l="1"/>
  <c r="S789" i="2"/>
  <c r="P790" i="2"/>
  <c r="T790" i="2"/>
  <c r="R792" i="2"/>
  <c r="N792" i="2"/>
  <c r="S790" i="2" l="1"/>
  <c r="O790" i="2"/>
  <c r="N793" i="2"/>
  <c r="R793" i="2"/>
  <c r="T791" i="2"/>
  <c r="P791" i="2"/>
  <c r="R794" i="2" l="1"/>
  <c r="N794" i="2"/>
  <c r="S791" i="2"/>
  <c r="O791" i="2"/>
  <c r="P792" i="2"/>
  <c r="T792" i="2"/>
  <c r="S792" i="2" l="1"/>
  <c r="O792" i="2"/>
  <c r="P793" i="2"/>
  <c r="T793" i="2"/>
  <c r="R795" i="2"/>
  <c r="N795" i="2"/>
  <c r="P794" i="2" l="1"/>
  <c r="T794" i="2"/>
  <c r="O793" i="2"/>
  <c r="S793" i="2"/>
  <c r="N796" i="2"/>
  <c r="R796" i="2"/>
  <c r="N797" i="2" l="1"/>
  <c r="R797" i="2"/>
  <c r="O794" i="2"/>
  <c r="S794" i="2"/>
  <c r="P795" i="2"/>
  <c r="T795" i="2"/>
  <c r="S795" i="2" l="1"/>
  <c r="O795" i="2"/>
  <c r="P796" i="2"/>
  <c r="T796" i="2"/>
  <c r="N798" i="2"/>
  <c r="R798" i="2"/>
  <c r="P797" i="2" l="1"/>
  <c r="T797" i="2"/>
  <c r="S796" i="2"/>
  <c r="O796" i="2"/>
  <c r="N799" i="2"/>
  <c r="R799" i="2"/>
  <c r="P798" i="2" l="1"/>
  <c r="T798" i="2"/>
  <c r="N800" i="2"/>
  <c r="R800" i="2"/>
  <c r="O797" i="2"/>
  <c r="S797" i="2"/>
  <c r="P799" i="2" l="1"/>
  <c r="T799" i="2"/>
  <c r="S798" i="2"/>
  <c r="O798" i="2"/>
  <c r="N801" i="2"/>
  <c r="R801" i="2"/>
  <c r="T800" i="2" l="1"/>
  <c r="P800" i="2"/>
  <c r="S799" i="2"/>
  <c r="O799" i="2"/>
  <c r="N802" i="2"/>
  <c r="R802" i="2"/>
  <c r="P801" i="2" l="1"/>
  <c r="T801" i="2"/>
  <c r="S800" i="2"/>
  <c r="O800" i="2"/>
  <c r="N803" i="2"/>
  <c r="R803" i="2"/>
  <c r="T802" i="2" l="1"/>
  <c r="P802" i="2"/>
  <c r="N804" i="2"/>
  <c r="R804" i="2"/>
  <c r="O801" i="2"/>
  <c r="S801" i="2"/>
  <c r="P803" i="2" l="1"/>
  <c r="T803" i="2"/>
  <c r="N805" i="2"/>
  <c r="R805" i="2"/>
  <c r="S802" i="2"/>
  <c r="O802" i="2"/>
  <c r="N806" i="2" l="1"/>
  <c r="R806" i="2"/>
  <c r="T804" i="2"/>
  <c r="P804" i="2"/>
  <c r="S803" i="2"/>
  <c r="O803" i="2"/>
  <c r="S804" i="2" l="1"/>
  <c r="O804" i="2"/>
  <c r="R807" i="2"/>
  <c r="N807" i="2"/>
  <c r="P805" i="2"/>
  <c r="T805" i="2"/>
  <c r="N808" i="2" l="1"/>
  <c r="R808" i="2"/>
  <c r="S805" i="2"/>
  <c r="O805" i="2"/>
  <c r="P806" i="2"/>
  <c r="T806" i="2"/>
  <c r="N809" i="2" l="1"/>
  <c r="R809" i="2"/>
  <c r="S806" i="2"/>
  <c r="O806" i="2"/>
  <c r="P807" i="2"/>
  <c r="T807" i="2"/>
  <c r="P808" i="2" l="1"/>
  <c r="T808" i="2"/>
  <c r="N810" i="2"/>
  <c r="R810" i="2"/>
  <c r="S807" i="2"/>
  <c r="O807" i="2"/>
  <c r="P809" i="2" l="1"/>
  <c r="T809" i="2"/>
  <c r="R811" i="2"/>
  <c r="N811" i="2"/>
  <c r="S808" i="2"/>
  <c r="O808" i="2"/>
  <c r="T810" i="2" l="1"/>
  <c r="P810" i="2"/>
  <c r="O809" i="2"/>
  <c r="S809" i="2"/>
  <c r="N812" i="2"/>
  <c r="R812" i="2"/>
  <c r="N813" i="2" l="1"/>
  <c r="R813" i="2"/>
  <c r="P811" i="2"/>
  <c r="T811" i="2"/>
  <c r="S810" i="2"/>
  <c r="O810" i="2"/>
  <c r="N814" i="2" l="1"/>
  <c r="R814" i="2"/>
  <c r="T812" i="2"/>
  <c r="P812" i="2"/>
  <c r="O811" i="2"/>
  <c r="S811" i="2"/>
  <c r="N815" i="2" l="1"/>
  <c r="R815" i="2"/>
  <c r="P813" i="2"/>
  <c r="T813" i="2"/>
  <c r="S812" i="2"/>
  <c r="O812" i="2"/>
  <c r="T814" i="2" l="1"/>
  <c r="P814" i="2"/>
  <c r="S813" i="2"/>
  <c r="O813" i="2"/>
  <c r="N816" i="2"/>
  <c r="R816" i="2"/>
  <c r="S814" i="2" l="1"/>
  <c r="O814" i="2"/>
  <c r="T815" i="2"/>
  <c r="P815" i="2"/>
  <c r="N817" i="2"/>
  <c r="R817" i="2"/>
  <c r="O815" i="2" l="1"/>
  <c r="S815" i="2"/>
  <c r="T816" i="2"/>
  <c r="P816" i="2"/>
  <c r="N818" i="2"/>
  <c r="R818" i="2"/>
  <c r="R819" i="2" l="1"/>
  <c r="N819" i="2"/>
  <c r="P817" i="2"/>
  <c r="T817" i="2"/>
  <c r="S816" i="2"/>
  <c r="O816" i="2"/>
  <c r="R820" i="2" l="1"/>
  <c r="N820" i="2"/>
  <c r="O817" i="2"/>
  <c r="S817" i="2"/>
  <c r="T818" i="2"/>
  <c r="P818" i="2"/>
  <c r="T819" i="2" l="1"/>
  <c r="P819" i="2"/>
  <c r="S818" i="2"/>
  <c r="O818" i="2"/>
  <c r="N821" i="2"/>
  <c r="R821" i="2"/>
  <c r="P820" i="2" l="1"/>
  <c r="T820" i="2"/>
  <c r="R822" i="2"/>
  <c r="N822" i="2"/>
  <c r="O819" i="2"/>
  <c r="S819" i="2"/>
  <c r="P821" i="2" l="1"/>
  <c r="T821" i="2"/>
  <c r="S820" i="2"/>
  <c r="O820" i="2"/>
  <c r="N823" i="2"/>
  <c r="R823" i="2"/>
  <c r="R824" i="2" l="1"/>
  <c r="N824" i="2"/>
  <c r="S821" i="2"/>
  <c r="O821" i="2"/>
  <c r="T822" i="2"/>
  <c r="P822" i="2"/>
  <c r="S822" i="2" l="1"/>
  <c r="O822" i="2"/>
  <c r="T823" i="2"/>
  <c r="P823" i="2"/>
  <c r="N825" i="2"/>
  <c r="R825" i="2"/>
  <c r="P824" i="2" l="1"/>
  <c r="T824" i="2"/>
  <c r="O823" i="2"/>
  <c r="S823" i="2"/>
  <c r="N826" i="2"/>
  <c r="R826" i="2"/>
  <c r="R827" i="2" l="1"/>
  <c r="N827" i="2"/>
  <c r="T825" i="2"/>
  <c r="P825" i="2"/>
  <c r="S824" i="2"/>
  <c r="O824" i="2"/>
  <c r="P826" i="2" l="1"/>
  <c r="T826" i="2"/>
  <c r="N828" i="2"/>
  <c r="R828" i="2"/>
  <c r="O825" i="2"/>
  <c r="S825" i="2"/>
  <c r="O826" i="2" l="1"/>
  <c r="S826" i="2"/>
  <c r="N829" i="2"/>
  <c r="R829" i="2"/>
  <c r="P827" i="2"/>
  <c r="T827" i="2"/>
  <c r="S827" i="2" l="1"/>
  <c r="O827" i="2"/>
  <c r="N830" i="2"/>
  <c r="R830" i="2"/>
  <c r="P828" i="2"/>
  <c r="T828" i="2"/>
  <c r="N831" i="2" l="1"/>
  <c r="R831" i="2"/>
  <c r="T829" i="2"/>
  <c r="P829" i="2"/>
  <c r="S828" i="2"/>
  <c r="O828" i="2"/>
  <c r="O829" i="2" l="1"/>
  <c r="S829" i="2"/>
  <c r="N832" i="2"/>
  <c r="R832" i="2"/>
  <c r="T830" i="2"/>
  <c r="P830" i="2"/>
  <c r="S830" i="2" l="1"/>
  <c r="O830" i="2"/>
  <c r="T831" i="2"/>
  <c r="P831" i="2"/>
  <c r="N833" i="2"/>
  <c r="R833" i="2"/>
  <c r="T832" i="2" l="1"/>
  <c r="P832" i="2"/>
  <c r="S831" i="2"/>
  <c r="O831" i="2"/>
  <c r="N834" i="2"/>
  <c r="R834" i="2"/>
  <c r="N835" i="2" l="1"/>
  <c r="R835" i="2"/>
  <c r="T833" i="2"/>
  <c r="P833" i="2"/>
  <c r="S832" i="2"/>
  <c r="O832" i="2"/>
  <c r="O833" i="2" l="1"/>
  <c r="S833" i="2"/>
  <c r="T834" i="2"/>
  <c r="P834" i="2"/>
  <c r="R836" i="2"/>
  <c r="N836" i="2"/>
  <c r="S834" i="2" l="1"/>
  <c r="O834" i="2"/>
  <c r="R837" i="2"/>
  <c r="N837" i="2"/>
  <c r="T835" i="2"/>
  <c r="P835" i="2"/>
  <c r="R838" i="2" l="1"/>
  <c r="N838" i="2"/>
  <c r="O835" i="2"/>
  <c r="S835" i="2"/>
  <c r="P836" i="2"/>
  <c r="T836" i="2"/>
  <c r="N839" i="2" l="1"/>
  <c r="R839" i="2"/>
  <c r="T837" i="2"/>
  <c r="P837" i="2"/>
  <c r="S836" i="2"/>
  <c r="O836" i="2"/>
  <c r="S837" i="2" l="1"/>
  <c r="O837" i="2"/>
  <c r="R840" i="2"/>
  <c r="N840" i="2"/>
  <c r="P838" i="2"/>
  <c r="T838" i="2"/>
  <c r="O838" i="2" l="1"/>
  <c r="S838" i="2"/>
  <c r="R841" i="2"/>
  <c r="N841" i="2"/>
  <c r="T839" i="2"/>
  <c r="P839" i="2"/>
  <c r="T840" i="2" l="1"/>
  <c r="P840" i="2"/>
  <c r="O839" i="2"/>
  <c r="S839" i="2"/>
  <c r="N842" i="2"/>
  <c r="R842" i="2"/>
  <c r="S840" i="2" l="1"/>
  <c r="O840" i="2"/>
  <c r="P841" i="2"/>
  <c r="T841" i="2"/>
  <c r="R843" i="2"/>
  <c r="N843" i="2"/>
  <c r="P842" i="2" l="1"/>
  <c r="T842" i="2"/>
  <c r="O841" i="2"/>
  <c r="S841" i="2"/>
  <c r="R844" i="2"/>
  <c r="N844" i="2"/>
  <c r="O842" i="2" l="1"/>
  <c r="S842" i="2"/>
  <c r="R845" i="2"/>
  <c r="N845" i="2"/>
  <c r="T843" i="2"/>
  <c r="P843" i="2"/>
  <c r="O843" i="2" l="1"/>
  <c r="S843" i="2"/>
  <c r="T844" i="2"/>
  <c r="P844" i="2"/>
  <c r="R846" i="2"/>
  <c r="N846" i="2"/>
  <c r="S844" i="2" l="1"/>
  <c r="O844" i="2"/>
  <c r="N847" i="2"/>
  <c r="R847" i="2"/>
  <c r="P845" i="2"/>
  <c r="T845" i="2"/>
  <c r="R848" i="2" l="1"/>
  <c r="N848" i="2"/>
  <c r="S845" i="2"/>
  <c r="O845" i="2"/>
  <c r="T846" i="2"/>
  <c r="P846" i="2"/>
  <c r="N849" i="2" l="1"/>
  <c r="R849" i="2"/>
  <c r="T847" i="2"/>
  <c r="P847" i="2"/>
  <c r="S846" i="2"/>
  <c r="O846" i="2"/>
  <c r="O847" i="2" l="1"/>
  <c r="S847" i="2"/>
  <c r="R850" i="2"/>
  <c r="N850" i="2"/>
  <c r="P848" i="2"/>
  <c r="T848" i="2"/>
  <c r="T849" i="2" l="1"/>
  <c r="P849" i="2"/>
  <c r="N851" i="2"/>
  <c r="R851" i="2"/>
  <c r="O848" i="2"/>
  <c r="S848" i="2"/>
  <c r="T850" i="2" l="1"/>
  <c r="P850" i="2"/>
  <c r="R852" i="2"/>
  <c r="N852" i="2"/>
  <c r="S849" i="2"/>
  <c r="O849" i="2"/>
  <c r="P851" i="2" l="1"/>
  <c r="T851" i="2"/>
  <c r="R853" i="2"/>
  <c r="N853" i="2"/>
  <c r="O850" i="2"/>
  <c r="S850" i="2"/>
  <c r="T852" i="2" l="1"/>
  <c r="P852" i="2"/>
  <c r="R854" i="2"/>
  <c r="N854" i="2"/>
  <c r="O851" i="2"/>
  <c r="S851" i="2"/>
  <c r="P853" i="2" l="1"/>
  <c r="T853" i="2"/>
  <c r="R855" i="2"/>
  <c r="N855" i="2"/>
  <c r="S852" i="2"/>
  <c r="O852" i="2"/>
  <c r="S853" i="2" l="1"/>
  <c r="O853" i="2"/>
  <c r="R856" i="2"/>
  <c r="N856" i="2"/>
  <c r="P854" i="2"/>
  <c r="T854" i="2"/>
  <c r="O854" i="2" l="1"/>
  <c r="S854" i="2"/>
  <c r="T855" i="2"/>
  <c r="P855" i="2"/>
  <c r="R857" i="2"/>
  <c r="N857" i="2"/>
  <c r="R858" i="2" l="1"/>
  <c r="N858" i="2"/>
  <c r="S855" i="2"/>
  <c r="O855" i="2"/>
  <c r="P856" i="2"/>
  <c r="T856" i="2"/>
  <c r="N859" i="2" l="1"/>
  <c r="R859" i="2"/>
  <c r="O856" i="2"/>
  <c r="S856" i="2"/>
  <c r="T857" i="2"/>
  <c r="P857" i="2"/>
  <c r="R860" i="2" l="1"/>
  <c r="N860" i="2"/>
  <c r="S857" i="2"/>
  <c r="O857" i="2"/>
  <c r="T858" i="2"/>
  <c r="P858" i="2"/>
  <c r="R861" i="2" l="1"/>
  <c r="N861" i="2"/>
  <c r="T859" i="2"/>
  <c r="P859" i="2"/>
  <c r="O858" i="2"/>
  <c r="S858" i="2"/>
  <c r="R862" i="2" l="1"/>
  <c r="N862" i="2"/>
  <c r="O859" i="2"/>
  <c r="S859" i="2"/>
  <c r="T860" i="2"/>
  <c r="P860" i="2"/>
  <c r="N863" i="2" l="1"/>
  <c r="R863" i="2"/>
  <c r="O860" i="2"/>
  <c r="S860" i="2"/>
  <c r="P861" i="2"/>
  <c r="T861" i="2"/>
  <c r="S861" i="2" l="1"/>
  <c r="O861" i="2"/>
  <c r="N864" i="2"/>
  <c r="R864" i="2"/>
  <c r="P862" i="2"/>
  <c r="T862" i="2"/>
  <c r="N865" i="2" l="1"/>
  <c r="R865" i="2"/>
  <c r="O862" i="2"/>
  <c r="S862" i="2"/>
  <c r="P863" i="2"/>
  <c r="T863" i="2"/>
  <c r="R866" i="2" l="1"/>
  <c r="N866" i="2"/>
  <c r="O863" i="2"/>
  <c r="S863" i="2"/>
  <c r="T864" i="2"/>
  <c r="P864" i="2"/>
  <c r="N867" i="2" l="1"/>
  <c r="R867" i="2"/>
  <c r="S864" i="2"/>
  <c r="O864" i="2"/>
  <c r="P865" i="2"/>
  <c r="T865" i="2"/>
  <c r="O865" i="2" l="1"/>
  <c r="S865" i="2"/>
  <c r="N868" i="2"/>
  <c r="R868" i="2"/>
  <c r="T866" i="2"/>
  <c r="P866" i="2"/>
  <c r="O866" i="2" l="1"/>
  <c r="S866" i="2"/>
  <c r="R869" i="2"/>
  <c r="N869" i="2"/>
  <c r="T867" i="2"/>
  <c r="P867" i="2"/>
  <c r="O867" i="2" l="1"/>
  <c r="S867" i="2"/>
  <c r="R870" i="2"/>
  <c r="N870" i="2"/>
  <c r="P868" i="2"/>
  <c r="T868" i="2"/>
  <c r="S868" i="2" l="1"/>
  <c r="O868" i="2"/>
  <c r="N871" i="2"/>
  <c r="R871" i="2"/>
  <c r="P869" i="2"/>
  <c r="T869" i="2"/>
  <c r="S869" i="2" l="1"/>
  <c r="O869" i="2"/>
  <c r="R872" i="2"/>
  <c r="N872" i="2"/>
  <c r="T870" i="2"/>
  <c r="P870" i="2"/>
  <c r="O870" i="2" l="1"/>
  <c r="S870" i="2"/>
  <c r="R873" i="2"/>
  <c r="N873" i="2"/>
  <c r="P871" i="2"/>
  <c r="T871" i="2"/>
  <c r="R874" i="2" l="1"/>
  <c r="N874" i="2"/>
  <c r="O871" i="2"/>
  <c r="S871" i="2"/>
  <c r="T872" i="2"/>
  <c r="P872" i="2"/>
  <c r="N875" i="2" l="1"/>
  <c r="R875" i="2"/>
  <c r="O872" i="2"/>
  <c r="S872" i="2"/>
  <c r="T873" i="2"/>
  <c r="P873" i="2"/>
  <c r="S873" i="2" l="1"/>
  <c r="O873" i="2"/>
  <c r="R876" i="2"/>
  <c r="N876" i="2"/>
  <c r="T874" i="2"/>
  <c r="P874" i="2"/>
  <c r="O874" i="2" l="1"/>
  <c r="S874" i="2"/>
  <c r="N877" i="2"/>
  <c r="R877" i="2"/>
  <c r="P875" i="2"/>
  <c r="T875" i="2"/>
  <c r="S875" i="2" l="1"/>
  <c r="O875" i="2"/>
  <c r="R878" i="2"/>
  <c r="N878" i="2"/>
  <c r="P876" i="2"/>
  <c r="T876" i="2"/>
  <c r="O876" i="2" l="1"/>
  <c r="S876" i="2"/>
  <c r="N879" i="2"/>
  <c r="R879" i="2"/>
  <c r="P877" i="2"/>
  <c r="T877" i="2"/>
  <c r="S877" i="2" l="1"/>
  <c r="O877" i="2"/>
  <c r="R880" i="2"/>
  <c r="N880" i="2"/>
  <c r="T878" i="2"/>
  <c r="P878" i="2"/>
  <c r="O878" i="2" l="1"/>
  <c r="S878" i="2"/>
  <c r="R881" i="2"/>
  <c r="N881" i="2"/>
  <c r="T879" i="2"/>
  <c r="P879" i="2"/>
  <c r="R882" i="2" l="1"/>
  <c r="N882" i="2"/>
  <c r="O879" i="2"/>
  <c r="S879" i="2"/>
  <c r="P880" i="2"/>
  <c r="T880" i="2"/>
  <c r="S880" i="2" l="1"/>
  <c r="O880" i="2"/>
  <c r="N883" i="2"/>
  <c r="R883" i="2"/>
  <c r="T881" i="2"/>
  <c r="P881" i="2"/>
  <c r="R884" i="2" l="1"/>
  <c r="N884" i="2"/>
  <c r="S881" i="2"/>
  <c r="O881" i="2"/>
  <c r="T882" i="2"/>
  <c r="P882" i="2"/>
  <c r="O882" i="2" l="1"/>
  <c r="S882" i="2"/>
  <c r="R885" i="2"/>
  <c r="N885" i="2"/>
  <c r="P883" i="2"/>
  <c r="T883" i="2"/>
  <c r="O883" i="2" l="1"/>
  <c r="S883" i="2"/>
  <c r="N886" i="2"/>
  <c r="R886" i="2"/>
  <c r="P884" i="2"/>
  <c r="T884" i="2"/>
  <c r="O884" i="2" l="1"/>
  <c r="S884" i="2"/>
  <c r="N887" i="2"/>
  <c r="R887" i="2"/>
  <c r="P885" i="2"/>
  <c r="T885" i="2"/>
  <c r="S885" i="2" l="1"/>
  <c r="O885" i="2"/>
  <c r="R888" i="2"/>
  <c r="N888" i="2"/>
  <c r="P886" i="2"/>
  <c r="T886" i="2"/>
  <c r="N889" i="2" l="1"/>
  <c r="R889" i="2"/>
  <c r="O886" i="2"/>
  <c r="S886" i="2"/>
  <c r="P887" i="2"/>
  <c r="T887" i="2"/>
  <c r="N890" i="2" l="1"/>
  <c r="R890" i="2"/>
  <c r="O887" i="2"/>
  <c r="S887" i="2"/>
  <c r="P888" i="2"/>
  <c r="T888" i="2"/>
  <c r="N891" i="2" l="1"/>
  <c r="R891" i="2"/>
  <c r="O888" i="2"/>
  <c r="S888" i="2"/>
  <c r="T889" i="2"/>
  <c r="P889" i="2"/>
  <c r="R892" i="2" l="1"/>
  <c r="N892" i="2"/>
  <c r="S889" i="2"/>
  <c r="O889" i="2"/>
  <c r="T890" i="2"/>
  <c r="P890" i="2"/>
  <c r="N893" i="2" l="1"/>
  <c r="R893" i="2"/>
  <c r="O890" i="2"/>
  <c r="S890" i="2"/>
  <c r="P891" i="2"/>
  <c r="T891" i="2"/>
  <c r="R894" i="2" l="1"/>
  <c r="N894" i="2"/>
  <c r="O891" i="2"/>
  <c r="S891" i="2"/>
  <c r="T892" i="2"/>
  <c r="P892" i="2"/>
  <c r="O892" i="2" l="1"/>
  <c r="S892" i="2"/>
  <c r="N895" i="2"/>
  <c r="R895" i="2"/>
  <c r="T893" i="2"/>
  <c r="P893" i="2"/>
  <c r="O893" i="2" l="1"/>
  <c r="S893" i="2"/>
  <c r="R896" i="2"/>
  <c r="N896" i="2"/>
  <c r="P894" i="2"/>
  <c r="T894" i="2"/>
  <c r="N897" i="2" l="1"/>
  <c r="R897" i="2"/>
  <c r="O894" i="2"/>
  <c r="S894" i="2"/>
  <c r="P895" i="2"/>
  <c r="T895" i="2"/>
  <c r="N898" i="2" l="1"/>
  <c r="R898" i="2"/>
  <c r="O895" i="2"/>
  <c r="S895" i="2"/>
  <c r="P896" i="2"/>
  <c r="T896" i="2"/>
  <c r="N899" i="2" l="1"/>
  <c r="R899" i="2"/>
  <c r="O896" i="2"/>
  <c r="S896" i="2"/>
  <c r="T897" i="2"/>
  <c r="P897" i="2"/>
  <c r="N900" i="2" l="1"/>
  <c r="R900" i="2"/>
  <c r="S897" i="2"/>
  <c r="O897" i="2"/>
  <c r="T898" i="2"/>
  <c r="P898" i="2"/>
  <c r="O898" i="2" l="1"/>
  <c r="S898" i="2"/>
  <c r="R901" i="2"/>
  <c r="N901" i="2"/>
  <c r="T899" i="2"/>
  <c r="P899" i="2"/>
  <c r="N902" i="2" l="1"/>
  <c r="R902" i="2"/>
  <c r="O899" i="2"/>
  <c r="S899" i="2"/>
  <c r="P900" i="2"/>
  <c r="T900" i="2"/>
  <c r="S900" i="2" l="1"/>
  <c r="O900" i="2"/>
  <c r="R903" i="2"/>
  <c r="N903" i="2"/>
  <c r="P901" i="2"/>
  <c r="T901" i="2"/>
  <c r="O901" i="2" l="1"/>
  <c r="S901" i="2"/>
  <c r="N904" i="2"/>
  <c r="R904" i="2"/>
  <c r="T902" i="2"/>
  <c r="P902" i="2"/>
  <c r="N905" i="2" l="1"/>
  <c r="R905" i="2"/>
  <c r="O902" i="2"/>
  <c r="S902" i="2"/>
  <c r="P903" i="2"/>
  <c r="T903" i="2"/>
  <c r="N906" i="2" l="1"/>
  <c r="R906" i="2"/>
  <c r="O903" i="2"/>
  <c r="S903" i="2"/>
  <c r="P904" i="2"/>
  <c r="T904" i="2"/>
  <c r="O904" i="2" l="1"/>
  <c r="S904" i="2"/>
  <c r="N907" i="2"/>
  <c r="R907" i="2"/>
  <c r="T905" i="2"/>
  <c r="P905" i="2"/>
  <c r="S905" i="2" l="1"/>
  <c r="O905" i="2"/>
  <c r="R908" i="2"/>
  <c r="N908" i="2"/>
  <c r="T906" i="2"/>
  <c r="P906" i="2"/>
  <c r="R909" i="2" l="1"/>
  <c r="N909" i="2"/>
  <c r="O906" i="2"/>
  <c r="S906" i="2"/>
  <c r="P907" i="2"/>
  <c r="T907" i="2"/>
  <c r="O907" i="2" l="1"/>
  <c r="S907" i="2"/>
  <c r="N910" i="2"/>
  <c r="R910" i="2"/>
  <c r="P908" i="2"/>
  <c r="T908" i="2"/>
  <c r="O908" i="2" l="1"/>
  <c r="S908" i="2"/>
  <c r="N911" i="2"/>
  <c r="R911" i="2"/>
  <c r="T909" i="2"/>
  <c r="P909" i="2"/>
  <c r="R912" i="2" l="1"/>
  <c r="N912" i="2"/>
  <c r="O909" i="2"/>
  <c r="S909" i="2"/>
  <c r="T910" i="2"/>
  <c r="P910" i="2"/>
  <c r="R913" i="2" l="1"/>
  <c r="N913" i="2"/>
  <c r="O910" i="2"/>
  <c r="S910" i="2"/>
  <c r="T911" i="2"/>
  <c r="P911" i="2"/>
  <c r="O911" i="2" l="1"/>
  <c r="S911" i="2"/>
  <c r="R914" i="2"/>
  <c r="N914" i="2"/>
  <c r="T912" i="2"/>
  <c r="P912" i="2"/>
  <c r="R915" i="2" l="1"/>
  <c r="N915" i="2"/>
  <c r="O912" i="2"/>
  <c r="S912" i="2"/>
  <c r="T913" i="2"/>
  <c r="P913" i="2"/>
  <c r="O913" i="2" l="1"/>
  <c r="S913" i="2"/>
  <c r="R916" i="2"/>
  <c r="N916" i="2"/>
  <c r="T914" i="2"/>
  <c r="P914" i="2"/>
  <c r="R917" i="2" l="1"/>
  <c r="N917" i="2"/>
  <c r="S914" i="2"/>
  <c r="O914" i="2"/>
  <c r="P915" i="2"/>
  <c r="T915" i="2"/>
  <c r="O915" i="2" l="1"/>
  <c r="S915" i="2"/>
  <c r="N918" i="2"/>
  <c r="R918" i="2"/>
  <c r="P916" i="2"/>
  <c r="T916" i="2"/>
  <c r="S916" i="2" l="1"/>
  <c r="O916" i="2"/>
  <c r="N919" i="2"/>
  <c r="R919" i="2"/>
  <c r="T917" i="2"/>
  <c r="P917" i="2"/>
  <c r="O917" i="2" l="1"/>
  <c r="S917" i="2"/>
  <c r="R920" i="2"/>
  <c r="N920" i="2"/>
  <c r="T918" i="2"/>
  <c r="P918" i="2"/>
  <c r="O918" i="2" l="1"/>
  <c r="S918" i="2"/>
  <c r="R921" i="2"/>
  <c r="N921" i="2"/>
  <c r="P919" i="2"/>
  <c r="T919" i="2"/>
  <c r="S919" i="2" l="1"/>
  <c r="O919" i="2"/>
  <c r="N922" i="2"/>
  <c r="R922" i="2"/>
  <c r="T920" i="2"/>
  <c r="P920" i="2"/>
  <c r="S920" i="2" l="1"/>
  <c r="O920" i="2"/>
  <c r="R923" i="2"/>
  <c r="N923" i="2"/>
  <c r="T921" i="2"/>
  <c r="P921" i="2"/>
  <c r="S921" i="2" l="1"/>
  <c r="O921" i="2"/>
  <c r="R924" i="2"/>
  <c r="N924" i="2"/>
  <c r="T922" i="2"/>
  <c r="P922" i="2"/>
  <c r="N925" i="2" l="1"/>
  <c r="R925" i="2"/>
  <c r="O922" i="2"/>
  <c r="S922" i="2"/>
  <c r="P923" i="2"/>
  <c r="T923" i="2"/>
  <c r="N926" i="2" l="1"/>
  <c r="R926" i="2"/>
  <c r="S923" i="2"/>
  <c r="O923" i="2"/>
  <c r="P924" i="2"/>
  <c r="T924" i="2"/>
  <c r="S924" i="2" l="1"/>
  <c r="O924" i="2"/>
  <c r="N927" i="2"/>
  <c r="R927" i="2"/>
  <c r="P925" i="2"/>
  <c r="T925" i="2"/>
  <c r="N928" i="2" l="1"/>
  <c r="R928" i="2"/>
  <c r="S925" i="2"/>
  <c r="O925" i="2"/>
  <c r="P926" i="2"/>
  <c r="T926" i="2"/>
  <c r="N929" i="2" l="1"/>
  <c r="R929" i="2"/>
  <c r="O926" i="2"/>
  <c r="S926" i="2"/>
  <c r="P927" i="2"/>
  <c r="T927" i="2"/>
  <c r="O927" i="2" l="1"/>
  <c r="S927" i="2"/>
  <c r="N930" i="2"/>
  <c r="R930" i="2"/>
  <c r="P928" i="2"/>
  <c r="T928" i="2"/>
  <c r="N931" i="2" l="1"/>
  <c r="R931" i="2"/>
  <c r="O928" i="2"/>
  <c r="S928" i="2"/>
  <c r="T929" i="2"/>
  <c r="P929" i="2"/>
  <c r="R932" i="2" l="1"/>
  <c r="N932" i="2"/>
  <c r="S929" i="2"/>
  <c r="O929" i="2"/>
  <c r="T930" i="2"/>
  <c r="P930" i="2"/>
  <c r="R933" i="2" l="1"/>
  <c r="N933" i="2"/>
  <c r="O930" i="2"/>
  <c r="S930" i="2"/>
  <c r="P931" i="2"/>
  <c r="T931" i="2"/>
  <c r="N934" i="2" l="1"/>
  <c r="R934" i="2"/>
  <c r="O931" i="2"/>
  <c r="S931" i="2"/>
  <c r="T932" i="2"/>
  <c r="P932" i="2"/>
  <c r="O932" i="2" l="1"/>
  <c r="S932" i="2"/>
  <c r="R935" i="2"/>
  <c r="N935" i="2"/>
  <c r="T933" i="2"/>
  <c r="P933" i="2"/>
  <c r="R936" i="2" l="1"/>
  <c r="N936" i="2"/>
  <c r="O933" i="2"/>
  <c r="S933" i="2"/>
  <c r="T934" i="2"/>
  <c r="P934" i="2"/>
  <c r="N937" i="2" l="1"/>
  <c r="R937" i="2"/>
  <c r="S934" i="2"/>
  <c r="O934" i="2"/>
  <c r="P935" i="2"/>
  <c r="T935" i="2"/>
  <c r="S935" i="2" l="1"/>
  <c r="O935" i="2"/>
  <c r="N938" i="2"/>
  <c r="R938" i="2"/>
  <c r="P936" i="2"/>
  <c r="T936" i="2"/>
  <c r="O936" i="2" l="1"/>
  <c r="S936" i="2"/>
  <c r="N939" i="2"/>
  <c r="R939" i="2"/>
  <c r="P937" i="2"/>
  <c r="T937" i="2"/>
  <c r="R940" i="2" l="1"/>
  <c r="N940" i="2"/>
  <c r="O937" i="2"/>
  <c r="S937" i="2"/>
  <c r="T938" i="2"/>
  <c r="P938" i="2"/>
  <c r="N941" i="2" l="1"/>
  <c r="R941" i="2"/>
  <c r="O938" i="2"/>
  <c r="S938" i="2"/>
  <c r="P939" i="2"/>
  <c r="T939" i="2"/>
  <c r="O939" i="2" l="1"/>
  <c r="S939" i="2"/>
  <c r="R942" i="2"/>
  <c r="N942" i="2"/>
  <c r="P940" i="2"/>
  <c r="T940" i="2"/>
  <c r="N943" i="2" l="1"/>
  <c r="R943" i="2"/>
  <c r="S940" i="2"/>
  <c r="O940" i="2"/>
  <c r="P941" i="2"/>
  <c r="T941" i="2"/>
  <c r="S941" i="2" l="1"/>
  <c r="O941" i="2"/>
  <c r="R944" i="2"/>
  <c r="N944" i="2"/>
  <c r="P942" i="2"/>
  <c r="T942" i="2"/>
  <c r="S942" i="2" l="1"/>
  <c r="O942" i="2"/>
  <c r="N945" i="2"/>
  <c r="R945" i="2"/>
  <c r="T943" i="2"/>
  <c r="P943" i="2"/>
  <c r="N946" i="2" l="1"/>
  <c r="R946" i="2"/>
  <c r="S943" i="2"/>
  <c r="O943" i="2"/>
  <c r="P944" i="2"/>
  <c r="T944" i="2"/>
  <c r="N947" i="2" l="1"/>
  <c r="R947" i="2"/>
  <c r="S944" i="2"/>
  <c r="O944" i="2"/>
  <c r="T945" i="2"/>
  <c r="P945" i="2"/>
  <c r="R948" i="2" l="1"/>
  <c r="N948" i="2"/>
  <c r="S945" i="2"/>
  <c r="O945" i="2"/>
  <c r="P946" i="2"/>
  <c r="T946" i="2"/>
  <c r="R949" i="2" l="1"/>
  <c r="N949" i="2"/>
  <c r="O946" i="2"/>
  <c r="S946" i="2"/>
  <c r="T947" i="2"/>
  <c r="P947" i="2"/>
  <c r="S947" i="2" l="1"/>
  <c r="O947" i="2"/>
  <c r="N950" i="2"/>
  <c r="R950" i="2"/>
  <c r="P948" i="2"/>
  <c r="T948" i="2"/>
  <c r="N951" i="2" l="1"/>
  <c r="R951" i="2"/>
  <c r="O948" i="2"/>
  <c r="S948" i="2"/>
  <c r="P949" i="2"/>
  <c r="T949" i="2"/>
  <c r="S949" i="2" l="1"/>
  <c r="O949" i="2"/>
  <c r="R952" i="2"/>
  <c r="N952" i="2"/>
  <c r="P950" i="2"/>
  <c r="T950" i="2"/>
  <c r="O950" i="2" l="1"/>
  <c r="S950" i="2"/>
  <c r="N953" i="2"/>
  <c r="R953" i="2"/>
  <c r="T951" i="2"/>
  <c r="P951" i="2"/>
  <c r="N954" i="2" l="1"/>
  <c r="R954" i="2"/>
  <c r="S951" i="2"/>
  <c r="O951" i="2"/>
  <c r="T952" i="2"/>
  <c r="P952" i="2"/>
  <c r="N955" i="2" l="1"/>
  <c r="R955" i="2"/>
  <c r="S952" i="2"/>
  <c r="O952" i="2"/>
  <c r="T953" i="2"/>
  <c r="P953" i="2"/>
  <c r="S953" i="2" l="1"/>
  <c r="O953" i="2"/>
  <c r="N956" i="2"/>
  <c r="N4" i="2" s="1"/>
  <c r="D42" i="1" s="1"/>
  <c r="R956" i="2"/>
  <c r="R4" i="2" s="1"/>
  <c r="T954" i="2"/>
  <c r="P954" i="2"/>
  <c r="D43" i="1" l="1"/>
  <c r="T955" i="2"/>
  <c r="P955" i="2"/>
  <c r="S954" i="2"/>
  <c r="O954" i="2"/>
  <c r="P956" i="2" l="1"/>
  <c r="T956" i="2"/>
  <c r="O955" i="2"/>
  <c r="S955" i="2"/>
  <c r="T4" i="2" l="1"/>
  <c r="F43" i="1" s="1"/>
  <c r="S956" i="2"/>
  <c r="S4" i="2" s="1"/>
  <c r="O956" i="2"/>
  <c r="O4" i="2" s="1"/>
  <c r="E42" i="1" s="1"/>
  <c r="G42" i="1" s="1"/>
  <c r="D32" i="1" s="1"/>
  <c r="D33" i="1" l="1"/>
  <c r="G43" i="1"/>
  <c r="D36" i="1" s="1"/>
  <c r="D35" i="1"/>
  <c r="E43" i="1"/>
</calcChain>
</file>

<file path=xl/sharedStrings.xml><?xml version="1.0" encoding="utf-8"?>
<sst xmlns="http://schemas.openxmlformats.org/spreadsheetml/2006/main" count="75" uniqueCount="43">
  <si>
    <t>Fees (basis points)</t>
  </si>
  <si>
    <t>Level A</t>
  </si>
  <si>
    <t>Level B</t>
  </si>
  <si>
    <t>Level C</t>
  </si>
  <si>
    <t>up to 5%</t>
  </si>
  <si>
    <t>at 10%</t>
  </si>
  <si>
    <r>
      <t>Cost rises with quantity borrowed</t>
    </r>
    <r>
      <rPr>
        <vertAlign val="superscript"/>
        <sz val="10"/>
        <rFont val="Calibri"/>
        <family val="2"/>
      </rPr>
      <t>1</t>
    </r>
  </si>
  <si>
    <t>over 15%</t>
  </si>
  <si>
    <t>Prices agreed bilaterally with the Bank</t>
  </si>
  <si>
    <t>Drawings (enter information)</t>
  </si>
  <si>
    <t>Eligible liabilities (£)</t>
  </si>
  <si>
    <t>Maturity (days)</t>
  </si>
  <si>
    <t>Drawing type</t>
  </si>
  <si>
    <t>Total</t>
  </si>
  <si>
    <t>Usage (% of eligible liabilities)</t>
  </si>
  <si>
    <t>&lt;5%</t>
  </si>
  <si>
    <t>5-15%</t>
  </si>
  <si>
    <t>&gt;15%</t>
  </si>
  <si>
    <t>Usage (£)</t>
  </si>
  <si>
    <t>Daily fees (gbp)</t>
  </si>
  <si>
    <t>of which standard cost of drawing</t>
  </si>
  <si>
    <t>of which daily fee for cash drawing</t>
  </si>
  <si>
    <t>Weighted average fee (bps)</t>
  </si>
  <si>
    <t>Calculations</t>
  </si>
  <si>
    <t>Drawings by Level (% of eligible liabilities)</t>
  </si>
  <si>
    <t>Cumulative drawings (% of eligible liabilities)</t>
  </si>
  <si>
    <t>Daily fees by Level (gbp)</t>
  </si>
  <si>
    <t>Weighted average fee by Level (bps)</t>
  </si>
  <si>
    <r>
      <rPr>
        <vertAlign val="superscript"/>
        <sz val="8"/>
        <rFont val="Calibri"/>
        <family val="2"/>
      </rPr>
      <t>1</t>
    </r>
    <r>
      <rPr>
        <sz val="8"/>
        <rFont val="Calibri"/>
        <family val="2"/>
      </rPr>
      <t xml:space="preserve"> Marginal fees can be found in the DWF Operating Procedures on the Bank's website at:</t>
    </r>
  </si>
  <si>
    <t>Size of borrowing above</t>
  </si>
  <si>
    <t>Marginal Price</t>
  </si>
  <si>
    <t>Percentage allocation per price bracket
(% ELs)</t>
  </si>
  <si>
    <t>Absolute allocation per price bracket
(£)</t>
  </si>
  <si>
    <t>Daily accrual
(£)</t>
  </si>
  <si>
    <t>Daily accrual (unrounded)
(£)</t>
  </si>
  <si>
    <t>(% ELs)</t>
  </si>
  <si>
    <t>BANK OF ENGLAND DISCOUNT WINDOW FACILITY - INDICATIVE PRICING SPREADSHEET</t>
  </si>
  <si>
    <t>Drawings by collateral level (£)</t>
  </si>
  <si>
    <t>Fee Summary</t>
  </si>
  <si>
    <t>Bank Rate (%) (e.g. enter 0.25 for 0.25%)</t>
  </si>
  <si>
    <t>Cash</t>
  </si>
  <si>
    <t>https://www.bankofengland.co.uk/-/media/boe/files/markets/sterling-monetary-framework/operating-procedures</t>
  </si>
  <si>
    <t>PRICING TABLE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</si>
</sst>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.00_);_(* \(#,##0.00\);_(* &quot;-&quot;??_);_(@_)"/>
    <numFmt numFmtId="165" formatCode="_-* #,##0_-;\-* #,##0_-;_-* &quot;-&quot;??_-;_-@_-"/>
    <numFmt numFmtId="166" formatCode="&quot;£&quot;#,##0.00_);[Red]\(&quot;£&quot;#,##0.00\)"/>
    <numFmt numFmtId="167" formatCode="&quot;£&quot;#,##0.00"/>
    <numFmt numFmtId="168" formatCode="0.0"/>
    <numFmt numFmtId="169" formatCode="_(* #,##0.00000_);_(* \(#,##0.000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indexed="9"/>
      <name val="Calibri"/>
      <family val="2"/>
      <scheme val="minor"/>
    </font>
    <font>
      <vertAlign val="superscript"/>
      <sz val="10"/>
      <name val="Calibri"/>
      <family val="2"/>
    </font>
    <font>
      <b/>
      <sz val="10"/>
      <color indexed="10"/>
      <name val="Calibri"/>
      <family val="2"/>
      <scheme val="minor"/>
    </font>
    <font>
      <b/>
      <sz val="10"/>
      <color rgb="FF00B050"/>
      <name val="Calibri"/>
      <family val="2"/>
      <scheme val="minor"/>
    </font>
    <font>
      <sz val="10"/>
      <color indexed="55"/>
      <name val="Calibri"/>
      <family val="2"/>
      <scheme val="minor"/>
    </font>
    <font>
      <sz val="8"/>
      <name val="Calibri"/>
      <family val="2"/>
      <scheme val="minor"/>
    </font>
    <font>
      <vertAlign val="superscript"/>
      <sz val="8"/>
      <name val="Calibri"/>
      <family val="2"/>
    </font>
    <font>
      <sz val="8"/>
      <name val="Calibri"/>
      <family val="2"/>
    </font>
    <font>
      <u/>
      <sz val="10"/>
      <color theme="10"/>
      <name val="Arial"/>
      <family val="2"/>
    </font>
    <font>
      <u/>
      <sz val="8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Arial"/>
      <family val="2"/>
    </font>
    <font>
      <u/>
      <sz val="11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CFFCC"/>
        <bgColor indexed="64"/>
      </patternFill>
    </fill>
  </fills>
  <borders count="24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5">
    <xf numFmtId="0" fontId="0" fillId="0" borderId="0"/>
    <xf numFmtId="9" fontId="1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3" fillId="0" borderId="0"/>
    <xf numFmtId="0" fontId="3" fillId="0" borderId="0"/>
    <xf numFmtId="0" fontId="19" fillId="0" borderId="0" applyNumberFormat="0" applyFill="0" applyBorder="0" applyAlignment="0" applyProtection="0"/>
  </cellStyleXfs>
  <cellXfs count="135">
    <xf numFmtId="0" fontId="0" fillId="0" borderId="0" xfId="0"/>
    <xf numFmtId="0" fontId="4" fillId="0" borderId="0" xfId="2" applyFont="1"/>
    <xf numFmtId="0" fontId="4" fillId="0" borderId="4" xfId="2" applyFont="1" applyBorder="1"/>
    <xf numFmtId="0" fontId="4" fillId="0" borderId="5" xfId="2" applyFont="1" applyBorder="1"/>
    <xf numFmtId="0" fontId="6" fillId="0" borderId="0" xfId="2" applyFont="1"/>
    <xf numFmtId="0" fontId="5" fillId="0" borderId="0" xfId="2" applyFont="1"/>
    <xf numFmtId="0" fontId="4" fillId="0" borderId="6" xfId="2" applyFont="1" applyBorder="1"/>
    <xf numFmtId="0" fontId="4" fillId="0" borderId="6" xfId="2" applyFont="1" applyBorder="1" applyAlignment="1">
      <alignment horizontal="center"/>
    </xf>
    <xf numFmtId="9" fontId="4" fillId="0" borderId="6" xfId="2" applyNumberFormat="1" applyFont="1" applyBorder="1" applyAlignment="1">
      <alignment horizontal="right"/>
    </xf>
    <xf numFmtId="0" fontId="4" fillId="3" borderId="6" xfId="2" applyFont="1" applyFill="1" applyBorder="1"/>
    <xf numFmtId="165" fontId="4" fillId="4" borderId="10" xfId="3" applyNumberFormat="1" applyFont="1" applyFill="1" applyBorder="1" applyProtection="1">
      <protection locked="0"/>
    </xf>
    <xf numFmtId="3" fontId="4" fillId="0" borderId="0" xfId="2" applyNumberFormat="1" applyFont="1"/>
    <xf numFmtId="3" fontId="4" fillId="4" borderId="6" xfId="2" applyNumberFormat="1" applyFont="1" applyFill="1" applyBorder="1" applyProtection="1">
      <protection locked="0"/>
    </xf>
    <xf numFmtId="165" fontId="4" fillId="0" borderId="0" xfId="3" applyNumberFormat="1" applyFont="1" applyFill="1"/>
    <xf numFmtId="3" fontId="4" fillId="4" borderId="6" xfId="2" applyNumberFormat="1" applyFont="1" applyFill="1" applyBorder="1" applyAlignment="1" applyProtection="1">
      <alignment horizontal="right"/>
      <protection locked="0"/>
    </xf>
    <xf numFmtId="164" fontId="4" fillId="0" borderId="0" xfId="3" applyFont="1" applyFill="1"/>
    <xf numFmtId="165" fontId="4" fillId="4" borderId="6" xfId="3" applyNumberFormat="1" applyFont="1" applyFill="1" applyBorder="1" applyProtection="1">
      <protection locked="0"/>
    </xf>
    <xf numFmtId="164" fontId="4" fillId="0" borderId="6" xfId="3" applyFont="1" applyBorder="1"/>
    <xf numFmtId="164" fontId="4" fillId="0" borderId="0" xfId="2" applyNumberFormat="1" applyFont="1"/>
    <xf numFmtId="0" fontId="8" fillId="0" borderId="0" xfId="2" applyFont="1"/>
    <xf numFmtId="0" fontId="9" fillId="0" borderId="0" xfId="2" applyFont="1"/>
    <xf numFmtId="164" fontId="9" fillId="0" borderId="0" xfId="4" applyFont="1" applyFill="1"/>
    <xf numFmtId="166" fontId="9" fillId="0" borderId="0" xfId="2" applyNumberFormat="1" applyFont="1"/>
    <xf numFmtId="10" fontId="4" fillId="0" borderId="6" xfId="2" applyNumberFormat="1" applyFont="1" applyBorder="1"/>
    <xf numFmtId="9" fontId="4" fillId="0" borderId="0" xfId="5" quotePrefix="1" applyFont="1" applyFill="1" applyBorder="1"/>
    <xf numFmtId="10" fontId="4" fillId="0" borderId="6" xfId="2" applyNumberFormat="1" applyFont="1" applyBorder="1" applyAlignment="1">
      <alignment horizontal="right"/>
    </xf>
    <xf numFmtId="10" fontId="4" fillId="0" borderId="0" xfId="2" applyNumberFormat="1" applyFont="1"/>
    <xf numFmtId="164" fontId="4" fillId="0" borderId="6" xfId="3" applyFont="1" applyBorder="1" applyAlignment="1">
      <alignment horizontal="center"/>
    </xf>
    <xf numFmtId="10" fontId="4" fillId="0" borderId="0" xfId="1" applyNumberFormat="1" applyFont="1" applyFill="1"/>
    <xf numFmtId="9" fontId="4" fillId="0" borderId="0" xfId="2" applyNumberFormat="1" applyFont="1"/>
    <xf numFmtId="167" fontId="4" fillId="0" borderId="0" xfId="2" applyNumberFormat="1" applyFont="1"/>
    <xf numFmtId="0" fontId="4" fillId="0" borderId="6" xfId="2" applyFont="1" applyBorder="1" applyAlignment="1">
      <alignment horizontal="right"/>
    </xf>
    <xf numFmtId="0" fontId="10" fillId="0" borderId="0" xfId="2" applyFont="1"/>
    <xf numFmtId="168" fontId="10" fillId="0" borderId="0" xfId="2" applyNumberFormat="1" applyFont="1" applyAlignment="1">
      <alignment horizontal="right"/>
    </xf>
    <xf numFmtId="168" fontId="10" fillId="0" borderId="0" xfId="2" applyNumberFormat="1" applyFont="1"/>
    <xf numFmtId="0" fontId="10" fillId="0" borderId="11" xfId="2" applyFont="1" applyBorder="1" applyAlignment="1">
      <alignment horizontal="center"/>
    </xf>
    <xf numFmtId="0" fontId="10" fillId="0" borderId="11" xfId="2" applyFont="1" applyBorder="1"/>
    <xf numFmtId="10" fontId="10" fillId="0" borderId="12" xfId="2" applyNumberFormat="1" applyFont="1" applyBorder="1"/>
    <xf numFmtId="10" fontId="10" fillId="0" borderId="11" xfId="2" applyNumberFormat="1" applyFont="1" applyBorder="1"/>
    <xf numFmtId="167" fontId="10" fillId="0" borderId="11" xfId="2" applyNumberFormat="1" applyFont="1" applyBorder="1"/>
    <xf numFmtId="168" fontId="10" fillId="0" borderId="11" xfId="2" applyNumberFormat="1" applyFont="1" applyBorder="1" applyAlignment="1">
      <alignment horizontal="right"/>
    </xf>
    <xf numFmtId="0" fontId="11" fillId="0" borderId="0" xfId="2" applyFont="1" applyAlignment="1">
      <alignment wrapText="1"/>
    </xf>
    <xf numFmtId="0" fontId="4" fillId="0" borderId="13" xfId="2" applyFont="1" applyBorder="1"/>
    <xf numFmtId="0" fontId="4" fillId="0" borderId="14" xfId="2" applyFont="1" applyBorder="1"/>
    <xf numFmtId="0" fontId="4" fillId="0" borderId="15" xfId="2" applyFont="1" applyBorder="1"/>
    <xf numFmtId="164" fontId="4" fillId="0" borderId="0" xfId="7" applyFont="1"/>
    <xf numFmtId="0" fontId="2" fillId="5" borderId="0" xfId="2" applyFont="1" applyFill="1" applyAlignment="1">
      <alignment horizontal="left"/>
    </xf>
    <xf numFmtId="0" fontId="16" fillId="5" borderId="0" xfId="2" applyFont="1" applyFill="1"/>
    <xf numFmtId="0" fontId="3" fillId="0" borderId="0" xfId="2"/>
    <xf numFmtId="165" fontId="1" fillId="0" borderId="0" xfId="3" applyNumberFormat="1" applyFont="1"/>
    <xf numFmtId="165" fontId="16" fillId="5" borderId="0" xfId="3" applyNumberFormat="1" applyFont="1" applyFill="1"/>
    <xf numFmtId="0" fontId="16" fillId="6" borderId="17" xfId="2" applyFont="1" applyFill="1" applyBorder="1" applyAlignment="1">
      <alignment horizontal="center" wrapText="1"/>
    </xf>
    <xf numFmtId="0" fontId="16" fillId="6" borderId="7" xfId="2" applyFont="1" applyFill="1" applyBorder="1" applyAlignment="1">
      <alignment horizontal="center"/>
    </xf>
    <xf numFmtId="0" fontId="16" fillId="6" borderId="8" xfId="2" applyFont="1" applyFill="1" applyBorder="1" applyAlignment="1">
      <alignment horizontal="center"/>
    </xf>
    <xf numFmtId="0" fontId="16" fillId="6" borderId="9" xfId="2" applyFont="1" applyFill="1" applyBorder="1" applyAlignment="1">
      <alignment horizontal="center"/>
    </xf>
    <xf numFmtId="0" fontId="16" fillId="6" borderId="18" xfId="2" applyFont="1" applyFill="1" applyBorder="1" applyAlignment="1">
      <alignment horizontal="center"/>
    </xf>
    <xf numFmtId="0" fontId="16" fillId="6" borderId="19" xfId="2" applyFont="1" applyFill="1" applyBorder="1" applyAlignment="1">
      <alignment horizontal="center"/>
    </xf>
    <xf numFmtId="0" fontId="16" fillId="6" borderId="20" xfId="2" applyFont="1" applyFill="1" applyBorder="1" applyAlignment="1">
      <alignment horizontal="center"/>
    </xf>
    <xf numFmtId="165" fontId="16" fillId="6" borderId="18" xfId="3" applyNumberFormat="1" applyFont="1" applyFill="1" applyBorder="1" applyAlignment="1">
      <alignment horizontal="center"/>
    </xf>
    <xf numFmtId="165" fontId="16" fillId="6" borderId="19" xfId="3" applyNumberFormat="1" applyFont="1" applyFill="1" applyBorder="1" applyAlignment="1">
      <alignment horizontal="center"/>
    </xf>
    <xf numFmtId="165" fontId="16" fillId="6" borderId="20" xfId="3" applyNumberFormat="1" applyFont="1" applyFill="1" applyBorder="1" applyAlignment="1">
      <alignment horizontal="center"/>
    </xf>
    <xf numFmtId="0" fontId="5" fillId="0" borderId="0" xfId="2" applyFont="1" applyAlignment="1">
      <alignment horizontal="right"/>
    </xf>
    <xf numFmtId="2" fontId="17" fillId="7" borderId="7" xfId="2" applyNumberFormat="1" applyFont="1" applyFill="1" applyBorder="1" applyAlignment="1">
      <alignment horizontal="center"/>
    </xf>
    <xf numFmtId="2" fontId="17" fillId="7" borderId="8" xfId="2" applyNumberFormat="1" applyFont="1" applyFill="1" applyBorder="1" applyAlignment="1">
      <alignment horizontal="center"/>
    </xf>
    <xf numFmtId="2" fontId="17" fillId="7" borderId="9" xfId="2" applyNumberFormat="1" applyFont="1" applyFill="1" applyBorder="1" applyAlignment="1">
      <alignment horizontal="center"/>
    </xf>
    <xf numFmtId="0" fontId="18" fillId="0" borderId="0" xfId="2" applyFont="1"/>
    <xf numFmtId="165" fontId="17" fillId="7" borderId="7" xfId="3" applyNumberFormat="1" applyFont="1" applyFill="1" applyBorder="1" applyAlignment="1">
      <alignment horizontal="center"/>
    </xf>
    <xf numFmtId="165" fontId="17" fillId="7" borderId="8" xfId="3" applyNumberFormat="1" applyFont="1" applyFill="1" applyBorder="1" applyAlignment="1">
      <alignment horizontal="center"/>
    </xf>
    <xf numFmtId="165" fontId="17" fillId="7" borderId="9" xfId="3" applyNumberFormat="1" applyFont="1" applyFill="1" applyBorder="1" applyAlignment="1">
      <alignment horizontal="center"/>
    </xf>
    <xf numFmtId="164" fontId="17" fillId="7" borderId="7" xfId="3" applyFont="1" applyFill="1" applyBorder="1" applyAlignment="1">
      <alignment horizontal="center"/>
    </xf>
    <xf numFmtId="164" fontId="17" fillId="7" borderId="8" xfId="3" applyFont="1" applyFill="1" applyBorder="1" applyAlignment="1">
      <alignment horizontal="center"/>
    </xf>
    <xf numFmtId="164" fontId="17" fillId="7" borderId="9" xfId="3" applyFont="1" applyFill="1" applyBorder="1" applyAlignment="1">
      <alignment horizontal="center"/>
    </xf>
    <xf numFmtId="2" fontId="16" fillId="5" borderId="18" xfId="2" applyNumberFormat="1" applyFont="1" applyFill="1" applyBorder="1" applyAlignment="1">
      <alignment horizontal="center"/>
    </xf>
    <xf numFmtId="168" fontId="16" fillId="5" borderId="18" xfId="2" applyNumberFormat="1" applyFont="1" applyFill="1" applyBorder="1" applyAlignment="1">
      <alignment horizontal="center"/>
    </xf>
    <xf numFmtId="2" fontId="16" fillId="5" borderId="8" xfId="2" applyNumberFormat="1" applyFont="1" applyFill="1" applyBorder="1" applyAlignment="1">
      <alignment horizontal="center"/>
    </xf>
    <xf numFmtId="2" fontId="16" fillId="5" borderId="9" xfId="2" applyNumberFormat="1" applyFont="1" applyFill="1" applyBorder="1" applyAlignment="1">
      <alignment horizontal="center"/>
    </xf>
    <xf numFmtId="164" fontId="1" fillId="0" borderId="0" xfId="3" applyFont="1"/>
    <xf numFmtId="165" fontId="16" fillId="5" borderId="7" xfId="3" applyNumberFormat="1" applyFont="1" applyFill="1" applyBorder="1" applyAlignment="1">
      <alignment horizontal="center"/>
    </xf>
    <xf numFmtId="165" fontId="16" fillId="5" borderId="8" xfId="3" applyNumberFormat="1" applyFont="1" applyFill="1" applyBorder="1" applyAlignment="1">
      <alignment horizontal="center"/>
    </xf>
    <xf numFmtId="165" fontId="16" fillId="5" borderId="9" xfId="3" applyNumberFormat="1" applyFont="1" applyFill="1" applyBorder="1" applyAlignment="1">
      <alignment horizontal="center"/>
    </xf>
    <xf numFmtId="164" fontId="16" fillId="5" borderId="7" xfId="3" applyFont="1" applyFill="1" applyBorder="1" applyAlignment="1">
      <alignment horizontal="center"/>
    </xf>
    <xf numFmtId="164" fontId="16" fillId="5" borderId="8" xfId="3" applyFont="1" applyFill="1" applyBorder="1" applyAlignment="1">
      <alignment horizontal="center"/>
    </xf>
    <xf numFmtId="164" fontId="16" fillId="5" borderId="9" xfId="3" applyFont="1" applyFill="1" applyBorder="1" applyAlignment="1">
      <alignment horizontal="center"/>
    </xf>
    <xf numFmtId="2" fontId="16" fillId="5" borderId="16" xfId="2" applyNumberFormat="1" applyFont="1" applyFill="1" applyBorder="1" applyAlignment="1">
      <alignment horizontal="center"/>
    </xf>
    <xf numFmtId="168" fontId="16" fillId="5" borderId="16" xfId="2" applyNumberFormat="1" applyFont="1" applyFill="1" applyBorder="1" applyAlignment="1">
      <alignment horizontal="center"/>
    </xf>
    <xf numFmtId="2" fontId="16" fillId="5" borderId="0" xfId="2" applyNumberFormat="1" applyFont="1" applyFill="1" applyAlignment="1">
      <alignment horizontal="center"/>
    </xf>
    <xf numFmtId="2" fontId="3" fillId="0" borderId="0" xfId="2" applyNumberFormat="1"/>
    <xf numFmtId="165" fontId="16" fillId="5" borderId="16" xfId="3" applyNumberFormat="1" applyFont="1" applyFill="1" applyBorder="1" applyAlignment="1">
      <alignment horizontal="center"/>
    </xf>
    <xf numFmtId="165" fontId="16" fillId="5" borderId="0" xfId="3" applyNumberFormat="1" applyFont="1" applyFill="1" applyBorder="1" applyAlignment="1">
      <alignment horizontal="center"/>
    </xf>
    <xf numFmtId="164" fontId="16" fillId="5" borderId="16" xfId="3" applyFont="1" applyFill="1" applyBorder="1" applyAlignment="1">
      <alignment horizontal="center"/>
    </xf>
    <xf numFmtId="164" fontId="16" fillId="5" borderId="0" xfId="3" applyFont="1" applyFill="1" applyBorder="1" applyAlignment="1">
      <alignment horizontal="center"/>
    </xf>
    <xf numFmtId="2" fontId="16" fillId="5" borderId="21" xfId="2" applyNumberFormat="1" applyFont="1" applyFill="1" applyBorder="1" applyAlignment="1">
      <alignment horizontal="center"/>
    </xf>
    <xf numFmtId="165" fontId="16" fillId="5" borderId="21" xfId="3" applyNumberFormat="1" applyFont="1" applyFill="1" applyBorder="1" applyAlignment="1">
      <alignment horizontal="center"/>
    </xf>
    <xf numFmtId="164" fontId="16" fillId="5" borderId="21" xfId="3" applyFont="1" applyFill="1" applyBorder="1" applyAlignment="1">
      <alignment horizontal="center"/>
    </xf>
    <xf numFmtId="2" fontId="16" fillId="5" borderId="19" xfId="2" applyNumberFormat="1" applyFont="1" applyFill="1" applyBorder="1" applyAlignment="1">
      <alignment horizontal="center"/>
    </xf>
    <xf numFmtId="2" fontId="16" fillId="5" borderId="20" xfId="2" applyNumberFormat="1" applyFont="1" applyFill="1" applyBorder="1" applyAlignment="1">
      <alignment horizontal="center"/>
    </xf>
    <xf numFmtId="165" fontId="16" fillId="5" borderId="18" xfId="3" applyNumberFormat="1" applyFont="1" applyFill="1" applyBorder="1" applyAlignment="1">
      <alignment horizontal="center"/>
    </xf>
    <xf numFmtId="165" fontId="16" fillId="5" borderId="19" xfId="3" applyNumberFormat="1" applyFont="1" applyFill="1" applyBorder="1" applyAlignment="1">
      <alignment horizontal="center"/>
    </xf>
    <xf numFmtId="165" fontId="16" fillId="5" borderId="20" xfId="3" applyNumberFormat="1" applyFont="1" applyFill="1" applyBorder="1" applyAlignment="1">
      <alignment horizontal="center"/>
    </xf>
    <xf numFmtId="164" fontId="16" fillId="5" borderId="18" xfId="3" applyFont="1" applyFill="1" applyBorder="1" applyAlignment="1">
      <alignment horizontal="center"/>
    </xf>
    <xf numFmtId="164" fontId="16" fillId="5" borderId="19" xfId="3" applyFont="1" applyFill="1" applyBorder="1" applyAlignment="1">
      <alignment horizontal="center"/>
    </xf>
    <xf numFmtId="164" fontId="16" fillId="5" borderId="20" xfId="3" applyFont="1" applyFill="1" applyBorder="1" applyAlignment="1">
      <alignment horizontal="center"/>
    </xf>
    <xf numFmtId="0" fontId="3" fillId="0" borderId="0" xfId="2" applyAlignment="1">
      <alignment horizontal="center"/>
    </xf>
    <xf numFmtId="0" fontId="16" fillId="0" borderId="0" xfId="2" applyFont="1" applyAlignment="1">
      <alignment horizontal="center"/>
    </xf>
    <xf numFmtId="0" fontId="16" fillId="0" borderId="0" xfId="2" applyFont="1"/>
    <xf numFmtId="165" fontId="16" fillId="0" borderId="0" xfId="3" applyNumberFormat="1" applyFont="1" applyFill="1" applyBorder="1" applyAlignment="1">
      <alignment horizontal="center"/>
    </xf>
    <xf numFmtId="165" fontId="16" fillId="0" borderId="0" xfId="3" applyNumberFormat="1" applyFont="1" applyFill="1" applyBorder="1"/>
    <xf numFmtId="0" fontId="4" fillId="3" borderId="8" xfId="2" applyFont="1" applyFill="1" applyBorder="1" applyAlignment="1">
      <alignment horizontal="center"/>
    </xf>
    <xf numFmtId="0" fontId="4" fillId="3" borderId="9" xfId="2" applyFont="1" applyFill="1" applyBorder="1" applyAlignment="1">
      <alignment horizontal="center"/>
    </xf>
    <xf numFmtId="169" fontId="4" fillId="0" borderId="0" xfId="3" applyNumberFormat="1" applyFont="1" applyBorder="1"/>
    <xf numFmtId="167" fontId="4" fillId="8" borderId="6" xfId="2" applyNumberFormat="1" applyFont="1" applyFill="1" applyBorder="1"/>
    <xf numFmtId="2" fontId="4" fillId="8" borderId="6" xfId="2" applyNumberFormat="1" applyFont="1" applyFill="1" applyBorder="1" applyAlignment="1">
      <alignment horizontal="right"/>
    </xf>
    <xf numFmtId="4" fontId="4" fillId="4" borderId="6" xfId="2" applyNumberFormat="1" applyFont="1" applyFill="1" applyBorder="1" applyProtection="1">
      <protection locked="0"/>
    </xf>
    <xf numFmtId="0" fontId="4" fillId="3" borderId="7" xfId="2" applyFont="1" applyFill="1" applyBorder="1" applyAlignment="1">
      <alignment horizontal="left"/>
    </xf>
    <xf numFmtId="2" fontId="16" fillId="5" borderId="7" xfId="2" applyNumberFormat="1" applyFont="1" applyFill="1" applyBorder="1" applyAlignment="1">
      <alignment horizontal="center"/>
    </xf>
    <xf numFmtId="2" fontId="16" fillId="5" borderId="17" xfId="2" applyNumberFormat="1" applyFont="1" applyFill="1" applyBorder="1" applyAlignment="1">
      <alignment horizontal="center"/>
    </xf>
    <xf numFmtId="2" fontId="16" fillId="5" borderId="22" xfId="2" applyNumberFormat="1" applyFont="1" applyFill="1" applyBorder="1" applyAlignment="1">
      <alignment horizontal="center"/>
    </xf>
    <xf numFmtId="2" fontId="16" fillId="5" borderId="23" xfId="2" applyNumberFormat="1" applyFont="1" applyFill="1" applyBorder="1" applyAlignment="1">
      <alignment horizontal="center"/>
    </xf>
    <xf numFmtId="165" fontId="16" fillId="5" borderId="17" xfId="3" applyNumberFormat="1" applyFont="1" applyFill="1" applyBorder="1" applyAlignment="1">
      <alignment horizontal="center"/>
    </xf>
    <xf numFmtId="165" fontId="16" fillId="5" borderId="22" xfId="3" applyNumberFormat="1" applyFont="1" applyFill="1" applyBorder="1" applyAlignment="1">
      <alignment horizontal="center"/>
    </xf>
    <xf numFmtId="164" fontId="16" fillId="5" borderId="23" xfId="3" applyFont="1" applyFill="1" applyBorder="1" applyAlignment="1">
      <alignment horizontal="center"/>
    </xf>
    <xf numFmtId="0" fontId="15" fillId="0" borderId="0" xfId="14" applyFont="1" applyFill="1" applyBorder="1" applyAlignment="1" applyProtection="1">
      <alignment horizontal="left"/>
    </xf>
    <xf numFmtId="0" fontId="11" fillId="0" borderId="0" xfId="2" applyFont="1" applyAlignment="1">
      <alignment horizontal="left" wrapText="1"/>
    </xf>
    <xf numFmtId="0" fontId="5" fillId="2" borderId="1" xfId="2" applyFont="1" applyFill="1" applyBorder="1" applyAlignment="1">
      <alignment horizontal="center"/>
    </xf>
    <xf numFmtId="0" fontId="5" fillId="2" borderId="2" xfId="2" applyFont="1" applyFill="1" applyBorder="1" applyAlignment="1">
      <alignment horizontal="center"/>
    </xf>
    <xf numFmtId="0" fontId="5" fillId="2" borderId="3" xfId="2" applyFont="1" applyFill="1" applyBorder="1" applyAlignment="1">
      <alignment horizontal="center"/>
    </xf>
    <xf numFmtId="0" fontId="16" fillId="6" borderId="7" xfId="2" applyFont="1" applyFill="1" applyBorder="1" applyAlignment="1">
      <alignment horizontal="center"/>
    </xf>
    <xf numFmtId="0" fontId="16" fillId="6" borderId="8" xfId="2" applyFont="1" applyFill="1" applyBorder="1" applyAlignment="1">
      <alignment horizontal="center"/>
    </xf>
    <xf numFmtId="0" fontId="16" fillId="6" borderId="9" xfId="2" applyFont="1" applyFill="1" applyBorder="1" applyAlignment="1">
      <alignment horizontal="center"/>
    </xf>
    <xf numFmtId="0" fontId="16" fillId="6" borderId="7" xfId="2" applyFont="1" applyFill="1" applyBorder="1" applyAlignment="1">
      <alignment horizontal="center" wrapText="1"/>
    </xf>
    <xf numFmtId="0" fontId="16" fillId="6" borderId="8" xfId="2" applyFont="1" applyFill="1" applyBorder="1" applyAlignment="1">
      <alignment horizontal="center" wrapText="1"/>
    </xf>
    <xf numFmtId="0" fontId="16" fillId="6" borderId="9" xfId="2" applyFont="1" applyFill="1" applyBorder="1" applyAlignment="1">
      <alignment horizontal="center" wrapText="1"/>
    </xf>
    <xf numFmtId="165" fontId="16" fillId="6" borderId="7" xfId="3" applyNumberFormat="1" applyFont="1" applyFill="1" applyBorder="1" applyAlignment="1">
      <alignment horizontal="center" wrapText="1"/>
    </xf>
    <xf numFmtId="165" fontId="16" fillId="6" borderId="8" xfId="3" applyNumberFormat="1" applyFont="1" applyFill="1" applyBorder="1" applyAlignment="1">
      <alignment horizontal="center"/>
    </xf>
    <xf numFmtId="165" fontId="16" fillId="6" borderId="9" xfId="3" applyNumberFormat="1" applyFont="1" applyFill="1" applyBorder="1" applyAlignment="1">
      <alignment horizontal="center"/>
    </xf>
  </cellXfs>
  <cellStyles count="15">
    <cellStyle name="Comma 2" xfId="7" xr:uid="{00000000-0005-0000-0000-000001000000}"/>
    <cellStyle name="Comma 2 2" xfId="3" xr:uid="{00000000-0005-0000-0000-000002000000}"/>
    <cellStyle name="Comma 3" xfId="8" xr:uid="{00000000-0005-0000-0000-000003000000}"/>
    <cellStyle name="Comma 3 2" xfId="9" xr:uid="{00000000-0005-0000-0000-000004000000}"/>
    <cellStyle name="Comma 3 3" xfId="4" xr:uid="{00000000-0005-0000-0000-000005000000}"/>
    <cellStyle name="Comma 4" xfId="10" xr:uid="{00000000-0005-0000-0000-000006000000}"/>
    <cellStyle name="Comma 5" xfId="11" xr:uid="{00000000-0005-0000-0000-000007000000}"/>
    <cellStyle name="Hyperlink" xfId="14" builtinId="8"/>
    <cellStyle name="Hyperlink 2" xfId="6" xr:uid="{00000000-0005-0000-0000-000008000000}"/>
    <cellStyle name="Normal" xfId="0" builtinId="0"/>
    <cellStyle name="Normal 2" xfId="2" xr:uid="{00000000-0005-0000-0000-00000A000000}"/>
    <cellStyle name="Normal 2 2" xfId="12" xr:uid="{00000000-0005-0000-0000-00000B000000}"/>
    <cellStyle name="Normal 3" xfId="13" xr:uid="{00000000-0005-0000-0000-00000C000000}"/>
    <cellStyle name="Percent" xfId="1" builtinId="5"/>
    <cellStyle name="Percent 2" xfId="5" xr:uid="{00000000-0005-0000-0000-00000E000000}"/>
  </cellStyles>
  <dxfs count="1">
    <dxf>
      <font>
        <condense val="0"/>
        <extend val="0"/>
        <color indexed="10"/>
      </font>
      <fill>
        <patternFill patternType="none">
          <bgColor indexed="65"/>
        </patternFill>
      </fill>
    </dxf>
  </dxfs>
  <tableStyles count="0" defaultTableStyle="TableStyleMedium2" defaultPivotStyle="PivotStyleLight16"/>
  <colors>
    <mruColors>
      <color rgb="FF3CD7D9"/>
      <color rgb="FFFF50C8"/>
      <color rgb="FFF2DCDB"/>
      <color rgb="FFD4AF37"/>
      <color rgb="FF9E71FE"/>
      <color rgb="FFFF7300"/>
      <color rgb="FF12273F"/>
      <color rgb="FFFFFF66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bankofengland.co.uk/-/media/boe/files/markets/sterling-monetary-framework/operating-procedures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6" tint="0.39997558519241921"/>
  </sheetPr>
  <dimension ref="A1:N49"/>
  <sheetViews>
    <sheetView tabSelected="1" topLeftCell="B1" workbookViewId="0">
      <selection activeCell="D11" sqref="D11"/>
    </sheetView>
  </sheetViews>
  <sheetFormatPr defaultRowHeight="12.75" x14ac:dyDescent="0.2"/>
  <cols>
    <col min="1" max="2" width="2.28515625" style="1" customWidth="1"/>
    <col min="3" max="3" width="41" style="1" customWidth="1"/>
    <col min="4" max="7" width="21" style="1" customWidth="1"/>
    <col min="8" max="8" width="18.5703125" style="1" customWidth="1"/>
    <col min="9" max="9" width="2.5703125" style="1" customWidth="1"/>
    <col min="10" max="10" width="25.140625" style="1" customWidth="1"/>
    <col min="11" max="11" width="12" style="1" bestFit="1" customWidth="1"/>
    <col min="12" max="12" width="12.7109375" style="1" bestFit="1" customWidth="1"/>
    <col min="13" max="16384" width="9.140625" style="1"/>
  </cols>
  <sheetData>
    <row r="1" spans="2:14" ht="13.5" thickBot="1" x14ac:dyDescent="0.25"/>
    <row r="2" spans="2:14" ht="15.75" customHeight="1" thickTop="1" x14ac:dyDescent="0.2">
      <c r="B2" s="123" t="s">
        <v>36</v>
      </c>
      <c r="C2" s="124"/>
      <c r="D2" s="124"/>
      <c r="E2" s="124"/>
      <c r="F2" s="124"/>
      <c r="G2" s="124"/>
      <c r="H2" s="125"/>
    </row>
    <row r="3" spans="2:14" x14ac:dyDescent="0.2">
      <c r="B3" s="2"/>
      <c r="H3" s="3"/>
      <c r="K3" s="4"/>
    </row>
    <row r="4" spans="2:14" x14ac:dyDescent="0.2">
      <c r="B4" s="2"/>
      <c r="C4" s="5" t="s">
        <v>0</v>
      </c>
      <c r="H4" s="3"/>
      <c r="K4" s="4"/>
    </row>
    <row r="5" spans="2:14" x14ac:dyDescent="0.2">
      <c r="B5" s="2"/>
      <c r="C5" s="6"/>
      <c r="D5" s="7" t="s">
        <v>1</v>
      </c>
      <c r="E5" s="7" t="s">
        <v>2</v>
      </c>
      <c r="F5" s="7" t="s">
        <v>3</v>
      </c>
      <c r="H5" s="3"/>
    </row>
    <row r="6" spans="2:14" x14ac:dyDescent="0.2">
      <c r="B6" s="2"/>
      <c r="C6" s="8" t="s">
        <v>4</v>
      </c>
      <c r="D6" s="9">
        <f>'DWFS Workings'!B5</f>
        <v>25</v>
      </c>
      <c r="E6" s="9">
        <f>'DWFS Workings'!C5</f>
        <v>50</v>
      </c>
      <c r="F6" s="9">
        <f>'DWFS Workings'!D5</f>
        <v>75</v>
      </c>
      <c r="H6" s="3"/>
    </row>
    <row r="7" spans="2:14" ht="15" x14ac:dyDescent="0.2">
      <c r="B7" s="2"/>
      <c r="C7" s="8" t="s">
        <v>5</v>
      </c>
      <c r="D7" s="113" t="s">
        <v>6</v>
      </c>
      <c r="E7" s="107"/>
      <c r="F7" s="108"/>
      <c r="H7" s="3"/>
    </row>
    <row r="8" spans="2:14" x14ac:dyDescent="0.2">
      <c r="B8" s="2"/>
      <c r="C8" s="8" t="s">
        <v>7</v>
      </c>
      <c r="D8" s="113" t="s">
        <v>8</v>
      </c>
      <c r="E8" s="107"/>
      <c r="F8" s="108"/>
      <c r="H8" s="3"/>
    </row>
    <row r="9" spans="2:14" x14ac:dyDescent="0.2">
      <c r="B9" s="2"/>
      <c r="H9" s="3"/>
    </row>
    <row r="10" spans="2:14" x14ac:dyDescent="0.2">
      <c r="B10" s="2"/>
      <c r="C10" s="5" t="s">
        <v>9</v>
      </c>
      <c r="H10" s="3"/>
    </row>
    <row r="11" spans="2:14" x14ac:dyDescent="0.2">
      <c r="B11" s="2"/>
      <c r="C11" s="6" t="s">
        <v>10</v>
      </c>
      <c r="D11" s="10"/>
      <c r="E11" s="11"/>
      <c r="F11" s="11"/>
      <c r="H11" s="3"/>
    </row>
    <row r="12" spans="2:14" x14ac:dyDescent="0.2">
      <c r="B12" s="2"/>
      <c r="C12" s="6" t="s">
        <v>11</v>
      </c>
      <c r="D12" s="12"/>
      <c r="E12" s="11"/>
      <c r="F12" s="11"/>
      <c r="H12" s="3"/>
      <c r="K12" s="13"/>
    </row>
    <row r="13" spans="2:14" x14ac:dyDescent="0.2">
      <c r="B13" s="2"/>
      <c r="C13" s="6" t="s">
        <v>12</v>
      </c>
      <c r="D13" s="14" t="s">
        <v>40</v>
      </c>
      <c r="E13" s="11"/>
      <c r="F13" s="11"/>
      <c r="H13" s="3"/>
    </row>
    <row r="14" spans="2:14" x14ac:dyDescent="0.2">
      <c r="B14" s="2"/>
      <c r="C14" s="6" t="s">
        <v>39</v>
      </c>
      <c r="D14" s="112"/>
      <c r="E14" s="11"/>
      <c r="F14" s="11"/>
      <c r="G14" s="7" t="s">
        <v>13</v>
      </c>
      <c r="H14" s="3"/>
      <c r="J14" s="18"/>
      <c r="K14" s="15"/>
    </row>
    <row r="15" spans="2:14" x14ac:dyDescent="0.2">
      <c r="B15" s="2"/>
      <c r="C15" s="6" t="s">
        <v>37</v>
      </c>
      <c r="D15" s="16"/>
      <c r="E15" s="16"/>
      <c r="F15" s="16"/>
      <c r="G15" s="17">
        <f>SUM(D15:F15)</f>
        <v>0</v>
      </c>
      <c r="H15" s="3"/>
      <c r="M15" s="18"/>
      <c r="N15" s="18"/>
    </row>
    <row r="16" spans="2:14" x14ac:dyDescent="0.2">
      <c r="B16" s="2"/>
      <c r="C16" s="19" t="str">
        <f>IF(G15&gt;D11*0.15,"DRAWING &gt; 15% OF ELIGIBLE LIABILITIES. While this spreadsheet provides indicative pricing, final pricing to be agreed bilaterally with the Bank","")</f>
        <v/>
      </c>
      <c r="H16" s="3"/>
      <c r="K16" s="20"/>
      <c r="L16" s="21"/>
    </row>
    <row r="17" spans="2:12" x14ac:dyDescent="0.2">
      <c r="B17" s="2"/>
      <c r="C17" s="5" t="s">
        <v>14</v>
      </c>
      <c r="H17" s="3"/>
      <c r="K17" s="20"/>
      <c r="L17" s="21"/>
    </row>
    <row r="18" spans="2:12" x14ac:dyDescent="0.2">
      <c r="B18" s="2"/>
      <c r="C18" s="6"/>
      <c r="D18" s="7" t="s">
        <v>1</v>
      </c>
      <c r="E18" s="7" t="s">
        <v>2</v>
      </c>
      <c r="F18" s="7" t="s">
        <v>3</v>
      </c>
      <c r="G18" s="7" t="s">
        <v>13</v>
      </c>
      <c r="H18" s="3"/>
      <c r="K18" s="22"/>
      <c r="L18" s="21"/>
    </row>
    <row r="19" spans="2:12" x14ac:dyDescent="0.2">
      <c r="B19" s="2"/>
      <c r="C19" s="8" t="s">
        <v>15</v>
      </c>
      <c r="D19" s="23">
        <f>IF(E41&gt;0.05,0,IF(D41&gt;0.05,0.05-E41,D40))</f>
        <v>0</v>
      </c>
      <c r="E19" s="23">
        <f>IF(F41&gt;0.05,0,IF(E41&gt;0.05,0.05-F41,E40))</f>
        <v>0</v>
      </c>
      <c r="F19" s="23">
        <f>IF(F40&gt;0.05,0.05,F40)</f>
        <v>0</v>
      </c>
      <c r="G19" s="23">
        <f>SUM(D19:F19)</f>
        <v>0</v>
      </c>
      <c r="H19" s="3"/>
    </row>
    <row r="20" spans="2:12" x14ac:dyDescent="0.2">
      <c r="B20" s="2"/>
      <c r="C20" s="8" t="s">
        <v>16</v>
      </c>
      <c r="D20" s="23">
        <f>IF(D40=0,0,IF(E41&gt;0.15,0,IF(D41&gt;0.15,IF(D19=0,0.15-MAX(E41,0.05),MAX(0.1,0.15-D19)),D40-D19)))</f>
        <v>0</v>
      </c>
      <c r="E20" s="23">
        <f>IF(E40=0,0,IF(F41&gt;0.15,0,IF(E41&gt;0.15,IF(E19=0,0.15-MAX(F41,0.05),MAX(0.1,0.15-E19)),E40-E19)))</f>
        <v>0</v>
      </c>
      <c r="F20" s="23">
        <f>IF(F40&lt;0.05,0,IF(F40&gt;0.15,0.1,F40-0.05))</f>
        <v>0</v>
      </c>
      <c r="G20" s="23">
        <f>SUM(D20:F20)</f>
        <v>0</v>
      </c>
      <c r="H20" s="3"/>
      <c r="J20" s="24"/>
      <c r="K20" s="18"/>
    </row>
    <row r="21" spans="2:12" x14ac:dyDescent="0.2">
      <c r="B21" s="2"/>
      <c r="C21" s="8" t="s">
        <v>17</v>
      </c>
      <c r="D21" s="23">
        <f>IF(D41&lt;0.15,0,D41-0.15)</f>
        <v>0</v>
      </c>
      <c r="E21" s="23">
        <f>IF(E41&lt;0.15,0,E41-0.15)</f>
        <v>0</v>
      </c>
      <c r="F21" s="23">
        <f>IF(F41&lt;0.15,0,F41-0.15)</f>
        <v>0</v>
      </c>
      <c r="G21" s="23">
        <f>SUM(D21:F21)</f>
        <v>0</v>
      </c>
      <c r="H21" s="3"/>
      <c r="K21" s="18"/>
    </row>
    <row r="22" spans="2:12" x14ac:dyDescent="0.2">
      <c r="B22" s="2"/>
      <c r="C22" s="25" t="s">
        <v>13</v>
      </c>
      <c r="D22" s="23">
        <f>SUM(D19:D21)</f>
        <v>0</v>
      </c>
      <c r="E22" s="23">
        <f>SUM(E19:E21)</f>
        <v>0</v>
      </c>
      <c r="F22" s="23">
        <f>SUM(F19:F21)</f>
        <v>0</v>
      </c>
      <c r="G22" s="23">
        <f>SUM(G19:G21)</f>
        <v>0</v>
      </c>
      <c r="H22" s="3"/>
      <c r="J22" s="24"/>
    </row>
    <row r="23" spans="2:12" x14ac:dyDescent="0.2">
      <c r="B23" s="2"/>
      <c r="C23" s="26"/>
      <c r="D23" s="26"/>
      <c r="E23" s="26"/>
      <c r="F23" s="26"/>
      <c r="G23" s="26"/>
      <c r="H23" s="3"/>
      <c r="J23" s="24"/>
    </row>
    <row r="24" spans="2:12" x14ac:dyDescent="0.2">
      <c r="B24" s="2"/>
      <c r="C24" s="5" t="s">
        <v>18</v>
      </c>
      <c r="H24" s="3"/>
    </row>
    <row r="25" spans="2:12" x14ac:dyDescent="0.2">
      <c r="B25" s="2"/>
      <c r="C25" s="6"/>
      <c r="D25" s="7" t="s">
        <v>1</v>
      </c>
      <c r="E25" s="7" t="s">
        <v>2</v>
      </c>
      <c r="F25" s="7" t="s">
        <v>3</v>
      </c>
      <c r="G25" s="27" t="s">
        <v>13</v>
      </c>
      <c r="H25" s="3"/>
    </row>
    <row r="26" spans="2:12" x14ac:dyDescent="0.2">
      <c r="B26" s="2"/>
      <c r="C26" s="8" t="s">
        <v>15</v>
      </c>
      <c r="D26" s="17">
        <f t="shared" ref="D26:F29" si="0">D19*$D$11</f>
        <v>0</v>
      </c>
      <c r="E26" s="17">
        <f t="shared" si="0"/>
        <v>0</v>
      </c>
      <c r="F26" s="17">
        <f t="shared" si="0"/>
        <v>0</v>
      </c>
      <c r="G26" s="17">
        <f>SUM(D26:F26)</f>
        <v>0</v>
      </c>
      <c r="H26" s="3"/>
      <c r="K26" s="28"/>
    </row>
    <row r="27" spans="2:12" x14ac:dyDescent="0.2">
      <c r="B27" s="2"/>
      <c r="C27" s="8" t="s">
        <v>16</v>
      </c>
      <c r="D27" s="17">
        <f t="shared" si="0"/>
        <v>0</v>
      </c>
      <c r="E27" s="17">
        <f t="shared" si="0"/>
        <v>0</v>
      </c>
      <c r="F27" s="17">
        <f t="shared" si="0"/>
        <v>0</v>
      </c>
      <c r="G27" s="17">
        <f>SUM(D27:F27)</f>
        <v>0</v>
      </c>
      <c r="H27" s="3"/>
    </row>
    <row r="28" spans="2:12" x14ac:dyDescent="0.2">
      <c r="B28" s="2"/>
      <c r="C28" s="8" t="s">
        <v>17</v>
      </c>
      <c r="D28" s="17">
        <f>D21*$D$11</f>
        <v>0</v>
      </c>
      <c r="E28" s="17">
        <f>E21*$D$11</f>
        <v>0</v>
      </c>
      <c r="F28" s="17">
        <f t="shared" si="0"/>
        <v>0</v>
      </c>
      <c r="G28" s="17">
        <f>SUM(D28:F28)</f>
        <v>0</v>
      </c>
      <c r="H28" s="3"/>
    </row>
    <row r="29" spans="2:12" x14ac:dyDescent="0.2">
      <c r="B29" s="2"/>
      <c r="C29" s="25" t="s">
        <v>13</v>
      </c>
      <c r="D29" s="17">
        <f t="shared" si="0"/>
        <v>0</v>
      </c>
      <c r="E29" s="17">
        <f t="shared" si="0"/>
        <v>0</v>
      </c>
      <c r="F29" s="17">
        <f t="shared" si="0"/>
        <v>0</v>
      </c>
      <c r="G29" s="17">
        <f>SUM(D29:F29)</f>
        <v>0</v>
      </c>
      <c r="H29" s="3"/>
      <c r="J29" s="24"/>
    </row>
    <row r="30" spans="2:12" x14ac:dyDescent="0.2">
      <c r="B30" s="2"/>
      <c r="C30" s="29"/>
      <c r="D30" s="29"/>
      <c r="E30" s="29"/>
      <c r="F30" s="29"/>
      <c r="H30" s="3"/>
      <c r="J30" s="24"/>
    </row>
    <row r="31" spans="2:12" x14ac:dyDescent="0.2">
      <c r="B31" s="2"/>
      <c r="C31" s="5" t="s">
        <v>38</v>
      </c>
      <c r="H31" s="3"/>
      <c r="K31" s="30"/>
    </row>
    <row r="32" spans="2:12" x14ac:dyDescent="0.2">
      <c r="B32" s="2"/>
      <c r="C32" s="6" t="s">
        <v>19</v>
      </c>
      <c r="D32" s="110">
        <f>G42+D34</f>
        <v>0</v>
      </c>
      <c r="F32" s="20"/>
      <c r="H32" s="3"/>
      <c r="K32" s="30"/>
    </row>
    <row r="33" spans="1:11" x14ac:dyDescent="0.2">
      <c r="B33" s="2"/>
      <c r="C33" s="31" t="s">
        <v>20</v>
      </c>
      <c r="D33" s="110">
        <f>G42</f>
        <v>0</v>
      </c>
      <c r="F33" s="20"/>
      <c r="H33" s="3"/>
    </row>
    <row r="34" spans="1:11" x14ac:dyDescent="0.2">
      <c r="B34" s="2"/>
      <c r="C34" s="31" t="s">
        <v>21</v>
      </c>
      <c r="D34" s="110">
        <f>IF(D13="Cash",G15*D14/36500,0)</f>
        <v>0</v>
      </c>
      <c r="H34" s="3"/>
      <c r="K34" s="30"/>
    </row>
    <row r="35" spans="1:11" x14ac:dyDescent="0.2">
      <c r="B35" s="2"/>
      <c r="C35" s="6" t="str">
        <f>"Total fees for " &amp; D12 &amp; " days (constant market value) (gbp)"</f>
        <v>Total fees for  days (constant market value) (gbp)</v>
      </c>
      <c r="D35" s="110">
        <f>D32*D12</f>
        <v>0</v>
      </c>
      <c r="H35" s="3"/>
    </row>
    <row r="36" spans="1:11" x14ac:dyDescent="0.2">
      <c r="B36" s="2"/>
      <c r="C36" s="6" t="s">
        <v>22</v>
      </c>
      <c r="D36" s="111" t="str">
        <f>G43</f>
        <v>n/a</v>
      </c>
      <c r="H36" s="3"/>
    </row>
    <row r="37" spans="1:11" x14ac:dyDescent="0.2">
      <c r="A37" s="3"/>
      <c r="B37" s="2"/>
      <c r="C37" s="32"/>
      <c r="D37" s="33"/>
      <c r="E37" s="33"/>
      <c r="F37" s="33"/>
      <c r="G37" s="34"/>
      <c r="H37" s="3"/>
    </row>
    <row r="38" spans="1:11" x14ac:dyDescent="0.2">
      <c r="A38" s="3"/>
      <c r="B38" s="2"/>
      <c r="D38" s="18"/>
      <c r="E38" s="109"/>
      <c r="H38" s="3"/>
    </row>
    <row r="39" spans="1:11" x14ac:dyDescent="0.2">
      <c r="A39" s="3"/>
      <c r="B39" s="2"/>
      <c r="C39" s="32" t="s">
        <v>23</v>
      </c>
      <c r="D39" s="35" t="s">
        <v>1</v>
      </c>
      <c r="E39" s="35" t="s">
        <v>2</v>
      </c>
      <c r="F39" s="35" t="s">
        <v>3</v>
      </c>
      <c r="G39" s="35" t="s">
        <v>13</v>
      </c>
      <c r="H39" s="3"/>
    </row>
    <row r="40" spans="1:11" x14ac:dyDescent="0.2">
      <c r="A40" s="3"/>
      <c r="B40" s="2"/>
      <c r="C40" s="36" t="s">
        <v>24</v>
      </c>
      <c r="D40" s="37">
        <f>IF(D15=0,0,D15/$D$11)</f>
        <v>0</v>
      </c>
      <c r="E40" s="37">
        <f>IF(E15=0,0,E15/$D$11)</f>
        <v>0</v>
      </c>
      <c r="F40" s="37">
        <f>IF(F15=0,0,F15/$D$11)</f>
        <v>0</v>
      </c>
      <c r="G40" s="38">
        <f>SUM(D40:F40)</f>
        <v>0</v>
      </c>
      <c r="H40" s="3"/>
    </row>
    <row r="41" spans="1:11" x14ac:dyDescent="0.2">
      <c r="A41" s="3"/>
      <c r="B41" s="2"/>
      <c r="C41" s="36" t="s">
        <v>25</v>
      </c>
      <c r="D41" s="38">
        <f>E41+D40</f>
        <v>0</v>
      </c>
      <c r="E41" s="38">
        <f>F41+E40</f>
        <v>0</v>
      </c>
      <c r="F41" s="38">
        <f>F40</f>
        <v>0</v>
      </c>
      <c r="G41" s="38"/>
      <c r="H41" s="3"/>
    </row>
    <row r="42" spans="1:11" x14ac:dyDescent="0.2">
      <c r="A42" s="3"/>
      <c r="B42" s="2"/>
      <c r="C42" s="36" t="s">
        <v>26</v>
      </c>
      <c r="D42" s="39">
        <f>'DWFS Workings'!N4</f>
        <v>0</v>
      </c>
      <c r="E42" s="39">
        <f>'DWFS Workings'!O4</f>
        <v>0</v>
      </c>
      <c r="F42" s="39">
        <f>'DWFS Workings'!P4</f>
        <v>0</v>
      </c>
      <c r="G42" s="39">
        <f>SUM(D42:F42)</f>
        <v>0</v>
      </c>
      <c r="H42" s="3"/>
    </row>
    <row r="43" spans="1:11" x14ac:dyDescent="0.2">
      <c r="A43" s="3"/>
      <c r="B43" s="2"/>
      <c r="C43" s="36" t="s">
        <v>27</v>
      </c>
      <c r="D43" s="40" t="str">
        <f>IF(ISERROR(((365*D42)/($D$11*D40))*10000),"n/a",((365*'DWFS Workings'!R4)/($D$11*D40))*10000)</f>
        <v>n/a</v>
      </c>
      <c r="E43" s="40" t="str">
        <f>IF(ISERROR(((365*E42)/($D$11*E40))*10000),"n/a",((365*'DWFS Workings'!S4)/($D$11*E40))*10000)</f>
        <v>n/a</v>
      </c>
      <c r="F43" s="40" t="str">
        <f>IF(ISERROR(((365*F42)/($D$11*F40))*10000),"n/a",((365*'DWFS Workings'!T4)/($D$11*F40))*10000)</f>
        <v>n/a</v>
      </c>
      <c r="G43" s="40" t="str">
        <f>IF(ISERROR(((365*G42)/($D$11*G40))*10000),"n/a",((365*SUM('DWFS Workings'!R4:T4))/($D$11*G40))*10000)</f>
        <v>n/a</v>
      </c>
      <c r="H43" s="3"/>
    </row>
    <row r="44" spans="1:11" x14ac:dyDescent="0.2">
      <c r="A44" s="3"/>
      <c r="B44" s="2"/>
      <c r="H44" s="3"/>
    </row>
    <row r="45" spans="1:11" ht="12.75" customHeight="1" x14ac:dyDescent="0.2">
      <c r="A45" s="3"/>
      <c r="B45" s="2"/>
      <c r="C45" s="122" t="s">
        <v>28</v>
      </c>
      <c r="D45" s="122"/>
      <c r="E45" s="121" t="s">
        <v>41</v>
      </c>
      <c r="F45" s="41"/>
      <c r="G45" s="41"/>
      <c r="H45" s="3"/>
    </row>
    <row r="46" spans="1:11" ht="13.5" thickBot="1" x14ac:dyDescent="0.25">
      <c r="A46" s="3"/>
      <c r="B46" s="42"/>
      <c r="C46" s="43"/>
      <c r="D46" s="43"/>
      <c r="E46" s="43"/>
      <c r="F46" s="43"/>
      <c r="G46" s="43"/>
      <c r="H46" s="44"/>
    </row>
    <row r="47" spans="1:11" ht="13.5" thickTop="1" x14ac:dyDescent="0.2"/>
    <row r="49" spans="4:4" x14ac:dyDescent="0.2">
      <c r="D49" s="45"/>
    </row>
  </sheetData>
  <sheetProtection sheet="1" objects="1" scenarios="1" selectLockedCells="1"/>
  <mergeCells count="2">
    <mergeCell ref="C45:D45"/>
    <mergeCell ref="B2:H2"/>
  </mergeCells>
  <conditionalFormatting sqref="D32:D36">
    <cfRule type="expression" dxfId="0" priority="1" stopIfTrue="1">
      <formula>$G$15&gt;els*#REF!</formula>
    </cfRule>
  </conditionalFormatting>
  <dataValidations count="1">
    <dataValidation type="list" allowBlank="1" showInputMessage="1" showErrorMessage="1" sqref="D13" xr:uid="{00000000-0002-0000-0000-000000000000}">
      <formula1>"Cash,DBV,TDBV,Gilts"</formula1>
    </dataValidation>
  </dataValidations>
  <hyperlinks>
    <hyperlink ref="E45" r:id="rId1" xr:uid="{00000000-0004-0000-0000-000000000000}"/>
  </hyperlinks>
  <pageMargins left="0.75" right="0.75" top="1" bottom="1" header="0.5" footer="0.5"/>
  <pageSetup paperSize="9" scale="76" orientation="portrait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0" tint="-0.34998626667073579"/>
  </sheetPr>
  <dimension ref="A1:T1023"/>
  <sheetViews>
    <sheetView topLeftCell="U1" zoomScale="80" zoomScaleNormal="80" workbookViewId="0">
      <selection activeCell="U1" sqref="U1"/>
    </sheetView>
  </sheetViews>
  <sheetFormatPr defaultRowHeight="12.75" x14ac:dyDescent="0.2"/>
  <cols>
    <col min="1" max="1" width="27.140625" style="102" hidden="1" customWidth="1"/>
    <col min="2" max="2" width="10.5703125" style="103" hidden="1" customWidth="1"/>
    <col min="3" max="3" width="16.42578125" style="104" hidden="1" customWidth="1"/>
    <col min="4" max="4" width="10.5703125" style="104" hidden="1" customWidth="1"/>
    <col min="5" max="5" width="6" style="48" hidden="1" customWidth="1"/>
    <col min="6" max="6" width="12.140625" style="103" hidden="1" customWidth="1"/>
    <col min="7" max="8" width="12.140625" style="104" hidden="1" customWidth="1"/>
    <col min="9" max="9" width="1.85546875" style="48" hidden="1" customWidth="1"/>
    <col min="10" max="10" width="18.140625" style="105" hidden="1" customWidth="1"/>
    <col min="11" max="11" width="13.42578125" style="106" hidden="1" customWidth="1"/>
    <col min="12" max="12" width="13.5703125" style="106" hidden="1" customWidth="1"/>
    <col min="13" max="13" width="1.85546875" style="48" hidden="1" customWidth="1"/>
    <col min="14" max="14" width="11" style="103" hidden="1" customWidth="1"/>
    <col min="15" max="15" width="20.28515625" style="104" hidden="1" customWidth="1"/>
    <col min="16" max="16" width="10" style="104" hidden="1" customWidth="1"/>
    <col min="17" max="17" width="2.7109375" style="48" hidden="1" customWidth="1"/>
    <col min="18" max="18" width="11" style="103" hidden="1" customWidth="1"/>
    <col min="19" max="19" width="11" style="104" hidden="1" customWidth="1"/>
    <col min="20" max="20" width="10" style="104" hidden="1" customWidth="1"/>
    <col min="21" max="16384" width="9.140625" style="48"/>
  </cols>
  <sheetData>
    <row r="1" spans="1:20" ht="15" x14ac:dyDescent="0.25">
      <c r="A1" s="46" t="s">
        <v>42</v>
      </c>
      <c r="B1" s="47"/>
      <c r="C1" s="47"/>
      <c r="D1" s="47"/>
      <c r="F1" s="48"/>
      <c r="G1" s="47"/>
      <c r="H1" s="47"/>
      <c r="J1" s="49"/>
      <c r="K1" s="50"/>
      <c r="L1" s="50"/>
      <c r="N1" s="48"/>
      <c r="O1" s="47"/>
      <c r="P1" s="47"/>
      <c r="R1" s="48"/>
      <c r="S1" s="47"/>
      <c r="T1" s="47"/>
    </row>
    <row r="2" spans="1:20" ht="26.25" customHeight="1" x14ac:dyDescent="0.2">
      <c r="A2" s="51" t="s">
        <v>29</v>
      </c>
      <c r="B2" s="126" t="s">
        <v>30</v>
      </c>
      <c r="C2" s="127"/>
      <c r="D2" s="128"/>
      <c r="F2" s="129" t="s">
        <v>31</v>
      </c>
      <c r="G2" s="130"/>
      <c r="H2" s="131"/>
      <c r="J2" s="132" t="s">
        <v>32</v>
      </c>
      <c r="K2" s="133"/>
      <c r="L2" s="134"/>
      <c r="N2" s="129" t="s">
        <v>33</v>
      </c>
      <c r="O2" s="130"/>
      <c r="P2" s="131"/>
      <c r="R2" s="129" t="s">
        <v>34</v>
      </c>
      <c r="S2" s="127"/>
      <c r="T2" s="128"/>
    </row>
    <row r="3" spans="1:20" x14ac:dyDescent="0.2">
      <c r="A3" s="55" t="s">
        <v>35</v>
      </c>
      <c r="B3" s="55" t="s">
        <v>1</v>
      </c>
      <c r="C3" s="56" t="s">
        <v>2</v>
      </c>
      <c r="D3" s="57" t="s">
        <v>3</v>
      </c>
      <c r="F3" s="52" t="s">
        <v>1</v>
      </c>
      <c r="G3" s="53" t="s">
        <v>2</v>
      </c>
      <c r="H3" s="54" t="s">
        <v>3</v>
      </c>
      <c r="J3" s="58" t="s">
        <v>1</v>
      </c>
      <c r="K3" s="59" t="s">
        <v>2</v>
      </c>
      <c r="L3" s="60" t="s">
        <v>3</v>
      </c>
      <c r="N3" s="55" t="s">
        <v>1</v>
      </c>
      <c r="O3" s="56" t="s">
        <v>2</v>
      </c>
      <c r="P3" s="57" t="s">
        <v>3</v>
      </c>
      <c r="R3" s="55" t="s">
        <v>1</v>
      </c>
      <c r="S3" s="56" t="s">
        <v>2</v>
      </c>
      <c r="T3" s="57" t="s">
        <v>3</v>
      </c>
    </row>
    <row r="4" spans="1:20" x14ac:dyDescent="0.2">
      <c r="A4" s="55"/>
      <c r="B4" s="55"/>
      <c r="C4" s="56"/>
      <c r="D4" s="57"/>
      <c r="E4" s="61"/>
      <c r="F4" s="62">
        <f>SUM(F5:F1000)</f>
        <v>0</v>
      </c>
      <c r="G4" s="63">
        <f>SUM(G5:G1000)</f>
        <v>0</v>
      </c>
      <c r="H4" s="64">
        <f>SUM(H5:H1000)</f>
        <v>0</v>
      </c>
      <c r="I4" s="65"/>
      <c r="J4" s="66">
        <f>F4*'Fee Calculator'!$D$11/100</f>
        <v>0</v>
      </c>
      <c r="K4" s="67">
        <f>G4*'Fee Calculator'!$D$11/100</f>
        <v>0</v>
      </c>
      <c r="L4" s="68">
        <f>H4*'Fee Calculator'!$D$11/100</f>
        <v>0</v>
      </c>
      <c r="M4" s="65"/>
      <c r="N4" s="69">
        <f>SUM(N5:N1000)</f>
        <v>0</v>
      </c>
      <c r="O4" s="70">
        <f>SUM(O5:O10000)</f>
        <v>0</v>
      </c>
      <c r="P4" s="71">
        <f>SUM(P5:P105)</f>
        <v>0</v>
      </c>
      <c r="R4" s="69">
        <f>SUM(R5:R1000)</f>
        <v>0</v>
      </c>
      <c r="S4" s="70">
        <f>SUM(S5:S1000)</f>
        <v>0</v>
      </c>
      <c r="T4" s="71">
        <f>SUM(T5:T1000)</f>
        <v>0</v>
      </c>
    </row>
    <row r="5" spans="1:20" ht="15" x14ac:dyDescent="0.25">
      <c r="A5" s="72">
        <v>0</v>
      </c>
      <c r="B5" s="72">
        <v>25</v>
      </c>
      <c r="C5" s="94">
        <v>50</v>
      </c>
      <c r="D5" s="95">
        <v>75</v>
      </c>
      <c r="F5" s="114">
        <f>MAX(IF('Fee Calculator'!D$41*100&lt;$A5,0,IF('Fee Calculator'!D$41*100&gt;$A6,$A6-$A5-SUM(G5:$H5),'Fee Calculator'!D$41*100-$A5-SUM(G5:$H5))),0)</f>
        <v>0</v>
      </c>
      <c r="G5" s="74">
        <f>MAX(IF('Fee Calculator'!E$41*100&lt;$A5,0,IF('Fee Calculator'!E$41*100&gt;$A6,$A6-$A5-SUM(H5:$H5),'Fee Calculator'!E$41*100-$A5-SUM(H5:$H5))),0)</f>
        <v>0</v>
      </c>
      <c r="H5" s="75">
        <f>IF('Fee Calculator'!F$41*100&lt;$A5,0,IF('Fee Calculator'!F$41*100&gt;$A6,$A6-$A5,'Fee Calculator'!F$41*100-$A5))</f>
        <v>0</v>
      </c>
      <c r="I5" s="76"/>
      <c r="J5" s="77">
        <f>F5*'Fee Calculator'!$D$11/100</f>
        <v>0</v>
      </c>
      <c r="K5" s="78">
        <f>G5*'Fee Calculator'!$D$11/100</f>
        <v>0</v>
      </c>
      <c r="L5" s="79">
        <f>H5*'Fee Calculator'!$D$11/100</f>
        <v>0</v>
      </c>
      <c r="M5" s="76"/>
      <c r="N5" s="80">
        <f>ROUND(J5*B5/365/100/100*1,2)</f>
        <v>0</v>
      </c>
      <c r="O5" s="81">
        <f>ROUND(K5*C5/365/100/100*1,2)</f>
        <v>0</v>
      </c>
      <c r="P5" s="82">
        <f t="shared" ref="P5:P36" si="0">ROUND(L5*D5/365/100/100*1,2)</f>
        <v>0</v>
      </c>
      <c r="R5" s="80">
        <f t="shared" ref="R5:R36" si="1">J5*B5/365/100/100*1</f>
        <v>0</v>
      </c>
      <c r="S5" s="81">
        <f t="shared" ref="S5:S36" si="2">K5*C5/365/100/100*1</f>
        <v>0</v>
      </c>
      <c r="T5" s="82">
        <f>L5*D5/365/100/100*1</f>
        <v>0</v>
      </c>
    </row>
    <row r="6" spans="1:20" x14ac:dyDescent="0.2">
      <c r="A6" s="83">
        <v>5.0499999999999989</v>
      </c>
      <c r="B6" s="83">
        <v>25.499999999999996</v>
      </c>
      <c r="C6" s="85">
        <v>50.75</v>
      </c>
      <c r="D6" s="91">
        <v>77.25</v>
      </c>
      <c r="F6" s="115">
        <f>MAX(IF('Fee Calculator'!D$41*100&lt;$A6,0,IF('Fee Calculator'!D$41*100&gt;$A7,$A7-$A6-SUM(G6:$H6),'Fee Calculator'!D$41*100-$A6-SUM(G6:$H6))),0)</f>
        <v>0</v>
      </c>
      <c r="G6" s="116">
        <f>MAX(IF('Fee Calculator'!E$41*100&lt;$A6,0,IF('Fee Calculator'!E$41*100&gt;$A7,$A7-$A6-SUM(H6:$H6),'Fee Calculator'!E$41*100-$A6-SUM(H6:$H6))),0)</f>
        <v>0</v>
      </c>
      <c r="H6" s="117">
        <f>IF('Fee Calculator'!F$41*100&lt;$A6,0,IF('Fee Calculator'!F$41*100&gt;$A7,$A7-$A6,'Fee Calculator'!F$41*100-$A6))</f>
        <v>0</v>
      </c>
      <c r="I6" s="86"/>
      <c r="J6" s="87">
        <f>F6*'Fee Calculator'!$D$11/100</f>
        <v>0</v>
      </c>
      <c r="K6" s="88">
        <f>G6*'Fee Calculator'!$D$11/100</f>
        <v>0</v>
      </c>
      <c r="L6" s="92">
        <f>H6*'Fee Calculator'!$D$11/100</f>
        <v>0</v>
      </c>
      <c r="M6" s="86"/>
      <c r="N6" s="89">
        <f>ROUND(J6*B6/365/100/100*1,2)</f>
        <v>0</v>
      </c>
      <c r="O6" s="90">
        <f>ROUND(K6*C6/365/100/100*1,2)</f>
        <v>0</v>
      </c>
      <c r="P6" s="93">
        <f t="shared" si="0"/>
        <v>0</v>
      </c>
      <c r="R6" s="89">
        <f t="shared" si="1"/>
        <v>0</v>
      </c>
      <c r="S6" s="90">
        <f t="shared" si="2"/>
        <v>0</v>
      </c>
      <c r="T6" s="93">
        <f t="shared" ref="T6:T36" si="3">L6*D6/365/100/100*1</f>
        <v>0</v>
      </c>
    </row>
    <row r="7" spans="1:20" x14ac:dyDescent="0.2">
      <c r="A7" s="83">
        <v>5.1499999999999986</v>
      </c>
      <c r="B7" s="83">
        <v>26</v>
      </c>
      <c r="C7" s="85">
        <v>51.5</v>
      </c>
      <c r="D7" s="91">
        <v>79.5</v>
      </c>
      <c r="F7" s="83">
        <f>MAX(IF('Fee Calculator'!D$41*100&lt;$A7,0,IF('Fee Calculator'!D$41*100&gt;$A8,$A8-$A7-SUM(G7:$H7),'Fee Calculator'!D$41*100-$A7-SUM(G7:$H7))),0)</f>
        <v>0</v>
      </c>
      <c r="G7" s="85">
        <f>MAX(IF('Fee Calculator'!E$41*100&lt;$A7,0,IF('Fee Calculator'!E$41*100&gt;$A8,$A8-$A7-SUM(H7:$H7),'Fee Calculator'!E$41*100-$A7-SUM(H7:$H7))),0)</f>
        <v>0</v>
      </c>
      <c r="H7" s="91">
        <f>IF('Fee Calculator'!F$41*100&lt;$A7,0,IF('Fee Calculator'!F$41*100&gt;$A8,$A8-$A7,'Fee Calculator'!F$41*100-$A7))</f>
        <v>0</v>
      </c>
      <c r="J7" s="87">
        <f>F7*'Fee Calculator'!$D$11/100</f>
        <v>0</v>
      </c>
      <c r="K7" s="88">
        <f>G7*'Fee Calculator'!$D$11/100</f>
        <v>0</v>
      </c>
      <c r="L7" s="92">
        <f>H7*'Fee Calculator'!$D$11/100</f>
        <v>0</v>
      </c>
      <c r="N7" s="89">
        <f t="shared" ref="N7:N36" si="4">ROUND(J7*B7/365/100/100*1,2)</f>
        <v>0</v>
      </c>
      <c r="O7" s="90">
        <f t="shared" ref="O7:O70" si="5">ROUND(K7*C7/365/100/100*1,2)</f>
        <v>0</v>
      </c>
      <c r="P7" s="93">
        <f t="shared" si="0"/>
        <v>0</v>
      </c>
      <c r="R7" s="89">
        <f t="shared" si="1"/>
        <v>0</v>
      </c>
      <c r="S7" s="90">
        <f t="shared" si="2"/>
        <v>0</v>
      </c>
      <c r="T7" s="93">
        <f t="shared" si="3"/>
        <v>0</v>
      </c>
    </row>
    <row r="8" spans="1:20" x14ac:dyDescent="0.2">
      <c r="A8" s="83">
        <v>5.2499999999999982</v>
      </c>
      <c r="B8" s="83">
        <v>26.5</v>
      </c>
      <c r="C8" s="85">
        <v>52.25</v>
      </c>
      <c r="D8" s="91">
        <v>81.75</v>
      </c>
      <c r="F8" s="83">
        <f>MAX(IF('Fee Calculator'!D$41*100&lt;$A8,0,IF('Fee Calculator'!D$41*100&gt;$A9,$A9-$A8-SUM(G8:$H8),'Fee Calculator'!D$41*100-$A8-SUM(G8:$H8))),0)</f>
        <v>0</v>
      </c>
      <c r="G8" s="85">
        <f>MAX(IF('Fee Calculator'!E$41*100&lt;$A8,0,IF('Fee Calculator'!E$41*100&gt;$A9,$A9-$A8-SUM(H8:$H8),'Fee Calculator'!E$41*100-$A8-SUM(H8:$H8))),0)</f>
        <v>0</v>
      </c>
      <c r="H8" s="91">
        <f>IF('Fee Calculator'!F$41*100&lt;$A8,0,IF('Fee Calculator'!F$41*100&gt;$A9,$A9-$A8,'Fee Calculator'!F$41*100-$A8))</f>
        <v>0</v>
      </c>
      <c r="J8" s="87">
        <f>F8*'Fee Calculator'!$D$11/100</f>
        <v>0</v>
      </c>
      <c r="K8" s="88">
        <f>G8*'Fee Calculator'!$D$11/100</f>
        <v>0</v>
      </c>
      <c r="L8" s="92">
        <f>H8*'Fee Calculator'!$D$11/100</f>
        <v>0</v>
      </c>
      <c r="N8" s="89">
        <f t="shared" si="4"/>
        <v>0</v>
      </c>
      <c r="O8" s="90">
        <f t="shared" si="5"/>
        <v>0</v>
      </c>
      <c r="P8" s="93">
        <f t="shared" si="0"/>
        <v>0</v>
      </c>
      <c r="R8" s="89">
        <f t="shared" si="1"/>
        <v>0</v>
      </c>
      <c r="S8" s="90">
        <f t="shared" si="2"/>
        <v>0</v>
      </c>
      <c r="T8" s="93">
        <f t="shared" si="3"/>
        <v>0</v>
      </c>
    </row>
    <row r="9" spans="1:20" x14ac:dyDescent="0.2">
      <c r="A9" s="83">
        <v>5.3499999999999979</v>
      </c>
      <c r="B9" s="83">
        <v>27</v>
      </c>
      <c r="C9" s="85">
        <v>53</v>
      </c>
      <c r="D9" s="91">
        <v>84.000000000000014</v>
      </c>
      <c r="F9" s="83">
        <f>MAX(IF('Fee Calculator'!D$41*100&lt;$A9,0,IF('Fee Calculator'!D$41*100&gt;$A10,$A10-$A9-SUM(G9:$H9),'Fee Calculator'!D$41*100-$A9-SUM(G9:$H9))),0)</f>
        <v>0</v>
      </c>
      <c r="G9" s="85">
        <f>MAX(IF('Fee Calculator'!E$41*100&lt;$A9,0,IF('Fee Calculator'!E$41*100&gt;$A10,$A10-$A9-SUM(H9:$H9),'Fee Calculator'!E$41*100-$A9-SUM(H9:$H9))),0)</f>
        <v>0</v>
      </c>
      <c r="H9" s="91">
        <f>IF('Fee Calculator'!F$41*100&lt;$A9,0,IF('Fee Calculator'!F$41*100&gt;$A10,$A10-$A9,'Fee Calculator'!F$41*100-$A9))</f>
        <v>0</v>
      </c>
      <c r="J9" s="87">
        <f>F9*'Fee Calculator'!$D$11/100</f>
        <v>0</v>
      </c>
      <c r="K9" s="88">
        <f>G9*'Fee Calculator'!$D$11/100</f>
        <v>0</v>
      </c>
      <c r="L9" s="92">
        <f>H9*'Fee Calculator'!$D$11/100</f>
        <v>0</v>
      </c>
      <c r="N9" s="89">
        <f t="shared" si="4"/>
        <v>0</v>
      </c>
      <c r="O9" s="90">
        <f t="shared" si="5"/>
        <v>0</v>
      </c>
      <c r="P9" s="93">
        <f t="shared" si="0"/>
        <v>0</v>
      </c>
      <c r="R9" s="89">
        <f t="shared" si="1"/>
        <v>0</v>
      </c>
      <c r="S9" s="90">
        <f t="shared" si="2"/>
        <v>0</v>
      </c>
      <c r="T9" s="93">
        <f t="shared" si="3"/>
        <v>0</v>
      </c>
    </row>
    <row r="10" spans="1:20" x14ac:dyDescent="0.2">
      <c r="A10" s="83">
        <v>5.4499999999999975</v>
      </c>
      <c r="B10" s="83">
        <v>27.5</v>
      </c>
      <c r="C10" s="85">
        <v>53.75</v>
      </c>
      <c r="D10" s="91">
        <v>86.25</v>
      </c>
      <c r="F10" s="83">
        <f>MAX(IF('Fee Calculator'!D$41*100&lt;$A10,0,IF('Fee Calculator'!D$41*100&gt;$A11,$A11-$A10-SUM(G10:$H10),'Fee Calculator'!D$41*100-$A10-SUM(G10:$H10))),0)</f>
        <v>0</v>
      </c>
      <c r="G10" s="85">
        <f>MAX(IF('Fee Calculator'!E$41*100&lt;$A10,0,IF('Fee Calculator'!E$41*100&gt;$A11,$A11-$A10-SUM(H10:$H10),'Fee Calculator'!E$41*100-$A10-SUM(H10:$H10))),0)</f>
        <v>0</v>
      </c>
      <c r="H10" s="91">
        <f>IF('Fee Calculator'!F$41*100&lt;$A10,0,IF('Fee Calculator'!F$41*100&gt;$A11,$A11-$A10,'Fee Calculator'!F$41*100-$A10))</f>
        <v>0</v>
      </c>
      <c r="J10" s="87">
        <f>F10*'Fee Calculator'!$D$11/100</f>
        <v>0</v>
      </c>
      <c r="K10" s="88">
        <f>G10*'Fee Calculator'!$D$11/100</f>
        <v>0</v>
      </c>
      <c r="L10" s="92">
        <f>H10*'Fee Calculator'!$D$11/100</f>
        <v>0</v>
      </c>
      <c r="N10" s="89">
        <f t="shared" si="4"/>
        <v>0</v>
      </c>
      <c r="O10" s="90">
        <f t="shared" si="5"/>
        <v>0</v>
      </c>
      <c r="P10" s="93">
        <f t="shared" si="0"/>
        <v>0</v>
      </c>
      <c r="R10" s="89">
        <f t="shared" si="1"/>
        <v>0</v>
      </c>
      <c r="S10" s="90">
        <f t="shared" si="2"/>
        <v>0</v>
      </c>
      <c r="T10" s="93">
        <f t="shared" si="3"/>
        <v>0</v>
      </c>
    </row>
    <row r="11" spans="1:20" x14ac:dyDescent="0.2">
      <c r="A11" s="83">
        <v>5.5499999999999972</v>
      </c>
      <c r="B11" s="83">
        <v>27.999999999999996</v>
      </c>
      <c r="C11" s="85">
        <v>54.499999999999993</v>
      </c>
      <c r="D11" s="91">
        <v>88.5</v>
      </c>
      <c r="F11" s="83">
        <f>MAX(IF('Fee Calculator'!D$41*100&lt;$A11,0,IF('Fee Calculator'!D$41*100&gt;$A12,$A12-$A11-SUM(G11:$H11),'Fee Calculator'!D$41*100-$A11-SUM(G11:$H11))),0)</f>
        <v>0</v>
      </c>
      <c r="G11" s="85">
        <f>MAX(IF('Fee Calculator'!E$41*100&lt;$A11,0,IF('Fee Calculator'!E$41*100&gt;$A12,$A12-$A11-SUM(H11:$H11),'Fee Calculator'!E$41*100-$A11-SUM(H11:$H11))),0)</f>
        <v>0</v>
      </c>
      <c r="H11" s="91">
        <f>IF('Fee Calculator'!F$41*100&lt;$A11,0,IF('Fee Calculator'!F$41*100&gt;$A12,$A12-$A11,'Fee Calculator'!F$41*100-$A11))</f>
        <v>0</v>
      </c>
      <c r="J11" s="87">
        <f>F11*'Fee Calculator'!$D$11/100</f>
        <v>0</v>
      </c>
      <c r="K11" s="88">
        <f>G11*'Fee Calculator'!$D$11/100</f>
        <v>0</v>
      </c>
      <c r="L11" s="92">
        <f>H11*'Fee Calculator'!$D$11/100</f>
        <v>0</v>
      </c>
      <c r="N11" s="89">
        <f t="shared" si="4"/>
        <v>0</v>
      </c>
      <c r="O11" s="90">
        <f t="shared" si="5"/>
        <v>0</v>
      </c>
      <c r="P11" s="93">
        <f t="shared" si="0"/>
        <v>0</v>
      </c>
      <c r="R11" s="89">
        <f t="shared" si="1"/>
        <v>0</v>
      </c>
      <c r="S11" s="90">
        <f t="shared" si="2"/>
        <v>0</v>
      </c>
      <c r="T11" s="93">
        <f t="shared" si="3"/>
        <v>0</v>
      </c>
    </row>
    <row r="12" spans="1:20" x14ac:dyDescent="0.2">
      <c r="A12" s="83">
        <v>5.6499999999999968</v>
      </c>
      <c r="B12" s="83">
        <v>28.5</v>
      </c>
      <c r="C12" s="85">
        <v>55.25</v>
      </c>
      <c r="D12" s="91">
        <v>90.750000000000014</v>
      </c>
      <c r="F12" s="83">
        <f>MAX(IF('Fee Calculator'!D$41*100&lt;$A12,0,IF('Fee Calculator'!D$41*100&gt;$A13,$A13-$A12-SUM(G12:$H12),'Fee Calculator'!D$41*100-$A12-SUM(G12:$H12))),0)</f>
        <v>0</v>
      </c>
      <c r="G12" s="85">
        <f>MAX(IF('Fee Calculator'!E$41*100&lt;$A12,0,IF('Fee Calculator'!E$41*100&gt;$A13,$A13-$A12-SUM(H12:$H12),'Fee Calculator'!E$41*100-$A12-SUM(H12:$H12))),0)</f>
        <v>0</v>
      </c>
      <c r="H12" s="91">
        <f>IF('Fee Calculator'!F$41*100&lt;$A12,0,IF('Fee Calculator'!F$41*100&gt;$A13,$A13-$A12,'Fee Calculator'!F$41*100-$A12))</f>
        <v>0</v>
      </c>
      <c r="J12" s="87">
        <f>F12*'Fee Calculator'!$D$11/100</f>
        <v>0</v>
      </c>
      <c r="K12" s="88">
        <f>G12*'Fee Calculator'!$D$11/100</f>
        <v>0</v>
      </c>
      <c r="L12" s="92">
        <f>H12*'Fee Calculator'!$D$11/100</f>
        <v>0</v>
      </c>
      <c r="N12" s="89">
        <f t="shared" si="4"/>
        <v>0</v>
      </c>
      <c r="O12" s="90">
        <f t="shared" si="5"/>
        <v>0</v>
      </c>
      <c r="P12" s="93">
        <f t="shared" si="0"/>
        <v>0</v>
      </c>
      <c r="R12" s="89">
        <f t="shared" si="1"/>
        <v>0</v>
      </c>
      <c r="S12" s="90">
        <f t="shared" si="2"/>
        <v>0</v>
      </c>
      <c r="T12" s="93">
        <f t="shared" si="3"/>
        <v>0</v>
      </c>
    </row>
    <row r="13" spans="1:20" x14ac:dyDescent="0.2">
      <c r="A13" s="83">
        <v>5.7499999999999964</v>
      </c>
      <c r="B13" s="84">
        <v>29</v>
      </c>
      <c r="C13" s="85">
        <v>56</v>
      </c>
      <c r="D13" s="91">
        <v>93</v>
      </c>
      <c r="F13" s="83">
        <f>MAX(IF('Fee Calculator'!D$41*100&lt;$A13,0,IF('Fee Calculator'!D$41*100&gt;$A14,$A14-$A13-SUM(G13:$H13),'Fee Calculator'!D$41*100-$A13-SUM(G13:$H13))),0)</f>
        <v>0</v>
      </c>
      <c r="G13" s="85">
        <f>MAX(IF('Fee Calculator'!E$41*100&lt;$A13,0,IF('Fee Calculator'!E$41*100&gt;$A14,$A14-$A13-SUM(H13:$H13),'Fee Calculator'!E$41*100-$A13-SUM(H13:$H13))),0)</f>
        <v>0</v>
      </c>
      <c r="H13" s="91">
        <f>IF('Fee Calculator'!F$41*100&lt;$A13,0,IF('Fee Calculator'!F$41*100&gt;$A14,$A14-$A13,'Fee Calculator'!F$41*100-$A13))</f>
        <v>0</v>
      </c>
      <c r="J13" s="87">
        <f>F13*'Fee Calculator'!$D$11/100</f>
        <v>0</v>
      </c>
      <c r="K13" s="88">
        <f>G13*'Fee Calculator'!$D$11/100</f>
        <v>0</v>
      </c>
      <c r="L13" s="92">
        <f>H13*'Fee Calculator'!$D$11/100</f>
        <v>0</v>
      </c>
      <c r="N13" s="89">
        <f t="shared" si="4"/>
        <v>0</v>
      </c>
      <c r="O13" s="90">
        <f t="shared" si="5"/>
        <v>0</v>
      </c>
      <c r="P13" s="93">
        <f t="shared" si="0"/>
        <v>0</v>
      </c>
      <c r="R13" s="89">
        <f t="shared" si="1"/>
        <v>0</v>
      </c>
      <c r="S13" s="90">
        <f t="shared" si="2"/>
        <v>0</v>
      </c>
      <c r="T13" s="93">
        <f t="shared" si="3"/>
        <v>0</v>
      </c>
    </row>
    <row r="14" spans="1:20" x14ac:dyDescent="0.2">
      <c r="A14" s="83">
        <v>5.8499999999999961</v>
      </c>
      <c r="B14" s="84">
        <v>29.5</v>
      </c>
      <c r="C14" s="85">
        <v>56.75</v>
      </c>
      <c r="D14" s="91">
        <v>95.250000000000014</v>
      </c>
      <c r="F14" s="83">
        <f>MAX(IF('Fee Calculator'!D$41*100&lt;$A14,0,IF('Fee Calculator'!D$41*100&gt;$A15,$A15-$A14-SUM(G14:$H14),'Fee Calculator'!D$41*100-$A14-SUM(G14:$H14))),0)</f>
        <v>0</v>
      </c>
      <c r="G14" s="85">
        <f>MAX(IF('Fee Calculator'!E$41*100&lt;$A14,0,IF('Fee Calculator'!E$41*100&gt;$A15,$A15-$A14-SUM(H14:$H14),'Fee Calculator'!E$41*100-$A14-SUM(H14:$H14))),0)</f>
        <v>0</v>
      </c>
      <c r="H14" s="91">
        <f>IF('Fee Calculator'!F$41*100&lt;$A14,0,IF('Fee Calculator'!F$41*100&gt;$A15,$A15-$A14,'Fee Calculator'!F$41*100-$A14))</f>
        <v>0</v>
      </c>
      <c r="J14" s="87">
        <f>F14*'Fee Calculator'!$D$11/100</f>
        <v>0</v>
      </c>
      <c r="K14" s="88">
        <f>G14*'Fee Calculator'!$D$11/100</f>
        <v>0</v>
      </c>
      <c r="L14" s="92">
        <f>H14*'Fee Calculator'!$D$11/100</f>
        <v>0</v>
      </c>
      <c r="N14" s="89">
        <f t="shared" si="4"/>
        <v>0</v>
      </c>
      <c r="O14" s="90">
        <f t="shared" si="5"/>
        <v>0</v>
      </c>
      <c r="P14" s="93">
        <f t="shared" si="0"/>
        <v>0</v>
      </c>
      <c r="R14" s="89">
        <f t="shared" si="1"/>
        <v>0</v>
      </c>
      <c r="S14" s="90">
        <f t="shared" si="2"/>
        <v>0</v>
      </c>
      <c r="T14" s="93">
        <f t="shared" si="3"/>
        <v>0</v>
      </c>
    </row>
    <row r="15" spans="1:20" x14ac:dyDescent="0.2">
      <c r="A15" s="83">
        <v>5.9499999999999957</v>
      </c>
      <c r="B15" s="84">
        <v>30</v>
      </c>
      <c r="C15" s="85">
        <v>57.5</v>
      </c>
      <c r="D15" s="91">
        <v>97.5</v>
      </c>
      <c r="F15" s="83">
        <f>MAX(IF('Fee Calculator'!D$41*100&lt;$A15,0,IF('Fee Calculator'!D$41*100&gt;$A16,$A16-$A15-SUM(G15:$H15),'Fee Calculator'!D$41*100-$A15-SUM(G15:$H15))),0)</f>
        <v>0</v>
      </c>
      <c r="G15" s="85">
        <f>MAX(IF('Fee Calculator'!E$41*100&lt;$A15,0,IF('Fee Calculator'!E$41*100&gt;$A16,$A16-$A15-SUM(H15:$H15),'Fee Calculator'!E$41*100-$A15-SUM(H15:$H15))),0)</f>
        <v>0</v>
      </c>
      <c r="H15" s="91">
        <f>IF('Fee Calculator'!F$41*100&lt;$A15,0,IF('Fee Calculator'!F$41*100&gt;$A16,$A16-$A15,'Fee Calculator'!F$41*100-$A15))</f>
        <v>0</v>
      </c>
      <c r="J15" s="87">
        <f>F15*'Fee Calculator'!$D$11/100</f>
        <v>0</v>
      </c>
      <c r="K15" s="88">
        <f>G15*'Fee Calculator'!$D$11/100</f>
        <v>0</v>
      </c>
      <c r="L15" s="92">
        <f>H15*'Fee Calculator'!$D$11/100</f>
        <v>0</v>
      </c>
      <c r="N15" s="89">
        <f t="shared" si="4"/>
        <v>0</v>
      </c>
      <c r="O15" s="90">
        <f t="shared" si="5"/>
        <v>0</v>
      </c>
      <c r="P15" s="93">
        <f t="shared" si="0"/>
        <v>0</v>
      </c>
      <c r="R15" s="89">
        <f t="shared" si="1"/>
        <v>0</v>
      </c>
      <c r="S15" s="90">
        <f t="shared" si="2"/>
        <v>0</v>
      </c>
      <c r="T15" s="93">
        <f t="shared" si="3"/>
        <v>0</v>
      </c>
    </row>
    <row r="16" spans="1:20" x14ac:dyDescent="0.2">
      <c r="A16" s="83">
        <v>6.0499999999999954</v>
      </c>
      <c r="B16" s="84">
        <v>30.499999999999996</v>
      </c>
      <c r="C16" s="85">
        <v>58.249999999999993</v>
      </c>
      <c r="D16" s="91">
        <v>99.75</v>
      </c>
      <c r="F16" s="83">
        <f>MAX(IF('Fee Calculator'!D$41*100&lt;$A16,0,IF('Fee Calculator'!D$41*100&gt;$A17,$A17-$A16-SUM(G16:$H16),'Fee Calculator'!D$41*100-$A16-SUM(G16:$H16))),0)</f>
        <v>0</v>
      </c>
      <c r="G16" s="85">
        <f>MAX(IF('Fee Calculator'!E$41*100&lt;$A16,0,IF('Fee Calculator'!E$41*100&gt;$A17,$A17-$A16-SUM(H16:$H16),'Fee Calculator'!E$41*100-$A16-SUM(H16:$H16))),0)</f>
        <v>0</v>
      </c>
      <c r="H16" s="91">
        <f>IF('Fee Calculator'!F$41*100&lt;$A16,0,IF('Fee Calculator'!F$41*100&gt;$A17,$A17-$A16,'Fee Calculator'!F$41*100-$A16))</f>
        <v>0</v>
      </c>
      <c r="J16" s="87">
        <f>F16*'Fee Calculator'!$D$11/100</f>
        <v>0</v>
      </c>
      <c r="K16" s="88">
        <f>G16*'Fee Calculator'!$D$11/100</f>
        <v>0</v>
      </c>
      <c r="L16" s="92">
        <f>H16*'Fee Calculator'!$D$11/100</f>
        <v>0</v>
      </c>
      <c r="N16" s="89">
        <f t="shared" si="4"/>
        <v>0</v>
      </c>
      <c r="O16" s="90">
        <f t="shared" si="5"/>
        <v>0</v>
      </c>
      <c r="P16" s="93">
        <f t="shared" si="0"/>
        <v>0</v>
      </c>
      <c r="R16" s="89">
        <f t="shared" si="1"/>
        <v>0</v>
      </c>
      <c r="S16" s="90">
        <f t="shared" si="2"/>
        <v>0</v>
      </c>
      <c r="T16" s="93">
        <f t="shared" si="3"/>
        <v>0</v>
      </c>
    </row>
    <row r="17" spans="1:20" x14ac:dyDescent="0.2">
      <c r="A17" s="83">
        <v>6.149999999999995</v>
      </c>
      <c r="B17" s="84">
        <v>31</v>
      </c>
      <c r="C17" s="85">
        <v>59</v>
      </c>
      <c r="D17" s="91">
        <v>102.00000000000001</v>
      </c>
      <c r="F17" s="83">
        <f>MAX(IF('Fee Calculator'!D$41*100&lt;$A17,0,IF('Fee Calculator'!D$41*100&gt;$A18,$A18-$A17-SUM(G17:$H17),'Fee Calculator'!D$41*100-$A17-SUM(G17:$H17))),0)</f>
        <v>0</v>
      </c>
      <c r="G17" s="85">
        <f>MAX(IF('Fee Calculator'!E$41*100&lt;$A17,0,IF('Fee Calculator'!E$41*100&gt;$A18,$A18-$A17-SUM(H17:$H17),'Fee Calculator'!E$41*100-$A17-SUM(H17:$H17))),0)</f>
        <v>0</v>
      </c>
      <c r="H17" s="91">
        <f>IF('Fee Calculator'!F$41*100&lt;$A17,0,IF('Fee Calculator'!F$41*100&gt;$A18,$A18-$A17,'Fee Calculator'!F$41*100-$A17))</f>
        <v>0</v>
      </c>
      <c r="J17" s="87">
        <f>F17*'Fee Calculator'!$D$11/100</f>
        <v>0</v>
      </c>
      <c r="K17" s="88">
        <f>G17*'Fee Calculator'!$D$11/100</f>
        <v>0</v>
      </c>
      <c r="L17" s="92">
        <f>H17*'Fee Calculator'!$D$11/100</f>
        <v>0</v>
      </c>
      <c r="N17" s="89">
        <f t="shared" si="4"/>
        <v>0</v>
      </c>
      <c r="O17" s="90">
        <f t="shared" si="5"/>
        <v>0</v>
      </c>
      <c r="P17" s="93">
        <f t="shared" si="0"/>
        <v>0</v>
      </c>
      <c r="R17" s="89">
        <f t="shared" si="1"/>
        <v>0</v>
      </c>
      <c r="S17" s="90">
        <f t="shared" si="2"/>
        <v>0</v>
      </c>
      <c r="T17" s="93">
        <f t="shared" si="3"/>
        <v>0</v>
      </c>
    </row>
    <row r="18" spans="1:20" x14ac:dyDescent="0.2">
      <c r="A18" s="83">
        <v>6.2499999999999947</v>
      </c>
      <c r="B18" s="84">
        <v>31.5</v>
      </c>
      <c r="C18" s="85">
        <v>59.749999999999993</v>
      </c>
      <c r="D18" s="91">
        <v>104.25</v>
      </c>
      <c r="F18" s="83">
        <f>MAX(IF('Fee Calculator'!D$41*100&lt;$A18,0,IF('Fee Calculator'!D$41*100&gt;$A19,$A19-$A18-SUM(G18:$H18),'Fee Calculator'!D$41*100-$A18-SUM(G18:$H18))),0)</f>
        <v>0</v>
      </c>
      <c r="G18" s="85">
        <f>MAX(IF('Fee Calculator'!E$41*100&lt;$A18,0,IF('Fee Calculator'!E$41*100&gt;$A19,$A19-$A18-SUM(H18:$H18),'Fee Calculator'!E$41*100-$A18-SUM(H18:$H18))),0)</f>
        <v>0</v>
      </c>
      <c r="H18" s="91">
        <f>IF('Fee Calculator'!F$41*100&lt;$A18,0,IF('Fee Calculator'!F$41*100&gt;$A19,$A19-$A18,'Fee Calculator'!F$41*100-$A18))</f>
        <v>0</v>
      </c>
      <c r="J18" s="87">
        <f>F18*'Fee Calculator'!$D$11/100</f>
        <v>0</v>
      </c>
      <c r="K18" s="88">
        <f>G18*'Fee Calculator'!$D$11/100</f>
        <v>0</v>
      </c>
      <c r="L18" s="92">
        <f>H18*'Fee Calculator'!$D$11/100</f>
        <v>0</v>
      </c>
      <c r="N18" s="89">
        <f t="shared" si="4"/>
        <v>0</v>
      </c>
      <c r="O18" s="90">
        <f t="shared" si="5"/>
        <v>0</v>
      </c>
      <c r="P18" s="93">
        <f t="shared" si="0"/>
        <v>0</v>
      </c>
      <c r="R18" s="89">
        <f t="shared" si="1"/>
        <v>0</v>
      </c>
      <c r="S18" s="90">
        <f t="shared" si="2"/>
        <v>0</v>
      </c>
      <c r="T18" s="93">
        <f t="shared" si="3"/>
        <v>0</v>
      </c>
    </row>
    <row r="19" spans="1:20" x14ac:dyDescent="0.2">
      <c r="A19" s="83">
        <v>6.3499999999999943</v>
      </c>
      <c r="B19" s="84">
        <v>32</v>
      </c>
      <c r="C19" s="85">
        <v>60.5</v>
      </c>
      <c r="D19" s="91">
        <v>106.50000000000001</v>
      </c>
      <c r="F19" s="83">
        <f>MAX(IF('Fee Calculator'!D$41*100&lt;$A19,0,IF('Fee Calculator'!D$41*100&gt;$A20,$A20-$A19-SUM(G19:$H19),'Fee Calculator'!D$41*100-$A19-SUM(G19:$H19))),0)</f>
        <v>0</v>
      </c>
      <c r="G19" s="85">
        <f>MAX(IF('Fee Calculator'!E$41*100&lt;$A19,0,IF('Fee Calculator'!E$41*100&gt;$A20,$A20-$A19-SUM(H19:$H19),'Fee Calculator'!E$41*100-$A19-SUM(H19:$H19))),0)</f>
        <v>0</v>
      </c>
      <c r="H19" s="91">
        <f>IF('Fee Calculator'!F$41*100&lt;$A19,0,IF('Fee Calculator'!F$41*100&gt;$A20,$A20-$A19,'Fee Calculator'!F$41*100-$A19))</f>
        <v>0</v>
      </c>
      <c r="J19" s="87">
        <f>F19*'Fee Calculator'!$D$11/100</f>
        <v>0</v>
      </c>
      <c r="K19" s="88">
        <f>G19*'Fee Calculator'!$D$11/100</f>
        <v>0</v>
      </c>
      <c r="L19" s="92">
        <f>H19*'Fee Calculator'!$D$11/100</f>
        <v>0</v>
      </c>
      <c r="N19" s="89">
        <f t="shared" si="4"/>
        <v>0</v>
      </c>
      <c r="O19" s="90">
        <f t="shared" si="5"/>
        <v>0</v>
      </c>
      <c r="P19" s="93">
        <f t="shared" si="0"/>
        <v>0</v>
      </c>
      <c r="R19" s="89">
        <f t="shared" si="1"/>
        <v>0</v>
      </c>
      <c r="S19" s="90">
        <f t="shared" si="2"/>
        <v>0</v>
      </c>
      <c r="T19" s="93">
        <f t="shared" si="3"/>
        <v>0</v>
      </c>
    </row>
    <row r="20" spans="1:20" x14ac:dyDescent="0.2">
      <c r="A20" s="83">
        <v>6.449999999999994</v>
      </c>
      <c r="B20" s="84">
        <v>32.5</v>
      </c>
      <c r="C20" s="85">
        <v>61.25</v>
      </c>
      <c r="D20" s="91">
        <v>108.75000000000001</v>
      </c>
      <c r="F20" s="83">
        <f>MAX(IF('Fee Calculator'!D$41*100&lt;$A20,0,IF('Fee Calculator'!D$41*100&gt;$A21,$A21-$A20-SUM(G20:$H20),'Fee Calculator'!D$41*100-$A20-SUM(G20:$H20))),0)</f>
        <v>0</v>
      </c>
      <c r="G20" s="85">
        <f>MAX(IF('Fee Calculator'!E$41*100&lt;$A20,0,IF('Fee Calculator'!E$41*100&gt;$A21,$A21-$A20-SUM(H20:$H20),'Fee Calculator'!E$41*100-$A20-SUM(H20:$H20))),0)</f>
        <v>0</v>
      </c>
      <c r="H20" s="91">
        <f>IF('Fee Calculator'!F$41*100&lt;$A20,0,IF('Fee Calculator'!F$41*100&gt;$A21,$A21-$A20,'Fee Calculator'!F$41*100-$A20))</f>
        <v>0</v>
      </c>
      <c r="J20" s="87">
        <f>F20*'Fee Calculator'!$D$11/100</f>
        <v>0</v>
      </c>
      <c r="K20" s="88">
        <f>G20*'Fee Calculator'!$D$11/100</f>
        <v>0</v>
      </c>
      <c r="L20" s="92">
        <f>H20*'Fee Calculator'!$D$11/100</f>
        <v>0</v>
      </c>
      <c r="N20" s="89">
        <f t="shared" si="4"/>
        <v>0</v>
      </c>
      <c r="O20" s="90">
        <f t="shared" si="5"/>
        <v>0</v>
      </c>
      <c r="P20" s="93">
        <f t="shared" si="0"/>
        <v>0</v>
      </c>
      <c r="R20" s="89">
        <f t="shared" si="1"/>
        <v>0</v>
      </c>
      <c r="S20" s="90">
        <f t="shared" si="2"/>
        <v>0</v>
      </c>
      <c r="T20" s="93">
        <f t="shared" si="3"/>
        <v>0</v>
      </c>
    </row>
    <row r="21" spans="1:20" x14ac:dyDescent="0.2">
      <c r="A21" s="83">
        <v>6.5499999999999936</v>
      </c>
      <c r="B21" s="84">
        <v>33</v>
      </c>
      <c r="C21" s="85">
        <v>61.999999999999993</v>
      </c>
      <c r="D21" s="91">
        <v>111</v>
      </c>
      <c r="F21" s="83">
        <f>MAX(IF('Fee Calculator'!D$41*100&lt;$A21,0,IF('Fee Calculator'!D$41*100&gt;$A22,$A22-$A21-SUM(G21:$H21),'Fee Calculator'!D$41*100-$A21-SUM(G21:$H21))),0)</f>
        <v>0</v>
      </c>
      <c r="G21" s="85">
        <f>MAX(IF('Fee Calculator'!E$41*100&lt;$A21,0,IF('Fee Calculator'!E$41*100&gt;$A22,$A22-$A21-SUM(H21:$H21),'Fee Calculator'!E$41*100-$A21-SUM(H21:$H21))),0)</f>
        <v>0</v>
      </c>
      <c r="H21" s="91">
        <f>IF('Fee Calculator'!F$41*100&lt;$A21,0,IF('Fee Calculator'!F$41*100&gt;$A22,$A22-$A21,'Fee Calculator'!F$41*100-$A21))</f>
        <v>0</v>
      </c>
      <c r="J21" s="87">
        <f>F21*'Fee Calculator'!$D$11/100</f>
        <v>0</v>
      </c>
      <c r="K21" s="88">
        <f>G21*'Fee Calculator'!$D$11/100</f>
        <v>0</v>
      </c>
      <c r="L21" s="92">
        <f>H21*'Fee Calculator'!$D$11/100</f>
        <v>0</v>
      </c>
      <c r="N21" s="89">
        <f t="shared" si="4"/>
        <v>0</v>
      </c>
      <c r="O21" s="90">
        <f t="shared" si="5"/>
        <v>0</v>
      </c>
      <c r="P21" s="93">
        <f t="shared" si="0"/>
        <v>0</v>
      </c>
      <c r="R21" s="89">
        <f t="shared" si="1"/>
        <v>0</v>
      </c>
      <c r="S21" s="90">
        <f t="shared" si="2"/>
        <v>0</v>
      </c>
      <c r="T21" s="93">
        <f t="shared" si="3"/>
        <v>0</v>
      </c>
    </row>
    <row r="22" spans="1:20" x14ac:dyDescent="0.2">
      <c r="A22" s="83">
        <v>6.6499999999999932</v>
      </c>
      <c r="B22" s="84">
        <v>33.5</v>
      </c>
      <c r="C22" s="85">
        <v>62.75</v>
      </c>
      <c r="D22" s="91">
        <v>113.25000000000001</v>
      </c>
      <c r="F22" s="83">
        <f>MAX(IF('Fee Calculator'!D$41*100&lt;$A22,0,IF('Fee Calculator'!D$41*100&gt;$A23,$A23-$A22-SUM(G22:$H22),'Fee Calculator'!D$41*100-$A22-SUM(G22:$H22))),0)</f>
        <v>0</v>
      </c>
      <c r="G22" s="85">
        <f>MAX(IF('Fee Calculator'!E$41*100&lt;$A22,0,IF('Fee Calculator'!E$41*100&gt;$A23,$A23-$A22-SUM(H22:$H22),'Fee Calculator'!E$41*100-$A22-SUM(H22:$H22))),0)</f>
        <v>0</v>
      </c>
      <c r="H22" s="91">
        <f>IF('Fee Calculator'!F$41*100&lt;$A22,0,IF('Fee Calculator'!F$41*100&gt;$A23,$A23-$A22,'Fee Calculator'!F$41*100-$A22))</f>
        <v>0</v>
      </c>
      <c r="J22" s="87">
        <f>F22*'Fee Calculator'!$D$11/100</f>
        <v>0</v>
      </c>
      <c r="K22" s="88">
        <f>G22*'Fee Calculator'!$D$11/100</f>
        <v>0</v>
      </c>
      <c r="L22" s="92">
        <f>H22*'Fee Calculator'!$D$11/100</f>
        <v>0</v>
      </c>
      <c r="N22" s="89">
        <f t="shared" si="4"/>
        <v>0</v>
      </c>
      <c r="O22" s="90">
        <f t="shared" si="5"/>
        <v>0</v>
      </c>
      <c r="P22" s="93">
        <f t="shared" si="0"/>
        <v>0</v>
      </c>
      <c r="R22" s="89">
        <f t="shared" si="1"/>
        <v>0</v>
      </c>
      <c r="S22" s="90">
        <f t="shared" si="2"/>
        <v>0</v>
      </c>
      <c r="T22" s="93">
        <f t="shared" si="3"/>
        <v>0</v>
      </c>
    </row>
    <row r="23" spans="1:20" x14ac:dyDescent="0.2">
      <c r="A23" s="83">
        <v>6.7499999999999929</v>
      </c>
      <c r="B23" s="84">
        <v>34</v>
      </c>
      <c r="C23" s="85">
        <v>63.499999999999993</v>
      </c>
      <c r="D23" s="91">
        <v>115.5</v>
      </c>
      <c r="F23" s="83">
        <f>MAX(IF('Fee Calculator'!D$41*100&lt;$A23,0,IF('Fee Calculator'!D$41*100&gt;$A24,$A24-$A23-SUM(G23:$H23),'Fee Calculator'!D$41*100-$A23-SUM(G23:$H23))),0)</f>
        <v>0</v>
      </c>
      <c r="G23" s="85">
        <f>MAX(IF('Fee Calculator'!E$41*100&lt;$A23,0,IF('Fee Calculator'!E$41*100&gt;$A24,$A24-$A23-SUM(H23:$H23),'Fee Calculator'!E$41*100-$A23-SUM(H23:$H23))),0)</f>
        <v>0</v>
      </c>
      <c r="H23" s="91">
        <f>IF('Fee Calculator'!F$41*100&lt;$A23,0,IF('Fee Calculator'!F$41*100&gt;$A24,$A24-$A23,'Fee Calculator'!F$41*100-$A23))</f>
        <v>0</v>
      </c>
      <c r="J23" s="87">
        <f>F23*'Fee Calculator'!$D$11/100</f>
        <v>0</v>
      </c>
      <c r="K23" s="88">
        <f>G23*'Fee Calculator'!$D$11/100</f>
        <v>0</v>
      </c>
      <c r="L23" s="92">
        <f>H23*'Fee Calculator'!$D$11/100</f>
        <v>0</v>
      </c>
      <c r="N23" s="89">
        <f t="shared" si="4"/>
        <v>0</v>
      </c>
      <c r="O23" s="90">
        <f t="shared" si="5"/>
        <v>0</v>
      </c>
      <c r="P23" s="93">
        <f t="shared" si="0"/>
        <v>0</v>
      </c>
      <c r="R23" s="89">
        <f t="shared" si="1"/>
        <v>0</v>
      </c>
      <c r="S23" s="90">
        <f t="shared" si="2"/>
        <v>0</v>
      </c>
      <c r="T23" s="93">
        <f t="shared" si="3"/>
        <v>0</v>
      </c>
    </row>
    <row r="24" spans="1:20" x14ac:dyDescent="0.2">
      <c r="A24" s="83">
        <v>6.8499999999999925</v>
      </c>
      <c r="B24" s="84">
        <v>34.5</v>
      </c>
      <c r="C24" s="85">
        <v>64.25</v>
      </c>
      <c r="D24" s="91">
        <v>117.75000000000003</v>
      </c>
      <c r="F24" s="83">
        <f>MAX(IF('Fee Calculator'!D$41*100&lt;$A24,0,IF('Fee Calculator'!D$41*100&gt;$A25,$A25-$A24-SUM(G24:$H24),'Fee Calculator'!D$41*100-$A24-SUM(G24:$H24))),0)</f>
        <v>0</v>
      </c>
      <c r="G24" s="85">
        <f>MAX(IF('Fee Calculator'!E$41*100&lt;$A24,0,IF('Fee Calculator'!E$41*100&gt;$A25,$A25-$A24-SUM(H24:$H24),'Fee Calculator'!E$41*100-$A24-SUM(H24:$H24))),0)</f>
        <v>0</v>
      </c>
      <c r="H24" s="91">
        <f>IF('Fee Calculator'!F$41*100&lt;$A24,0,IF('Fee Calculator'!F$41*100&gt;$A25,$A25-$A24,'Fee Calculator'!F$41*100-$A24))</f>
        <v>0</v>
      </c>
      <c r="J24" s="87">
        <f>F24*'Fee Calculator'!$D$11/100</f>
        <v>0</v>
      </c>
      <c r="K24" s="88">
        <f>G24*'Fee Calculator'!$D$11/100</f>
        <v>0</v>
      </c>
      <c r="L24" s="92">
        <f>H24*'Fee Calculator'!$D$11/100</f>
        <v>0</v>
      </c>
      <c r="N24" s="89">
        <f t="shared" si="4"/>
        <v>0</v>
      </c>
      <c r="O24" s="90">
        <f t="shared" si="5"/>
        <v>0</v>
      </c>
      <c r="P24" s="93">
        <f t="shared" si="0"/>
        <v>0</v>
      </c>
      <c r="R24" s="89">
        <f t="shared" si="1"/>
        <v>0</v>
      </c>
      <c r="S24" s="90">
        <f t="shared" si="2"/>
        <v>0</v>
      </c>
      <c r="T24" s="93">
        <f t="shared" si="3"/>
        <v>0</v>
      </c>
    </row>
    <row r="25" spans="1:20" x14ac:dyDescent="0.2">
      <c r="A25" s="83">
        <v>6.9499999999999922</v>
      </c>
      <c r="B25" s="84">
        <v>35</v>
      </c>
      <c r="C25" s="85">
        <v>65</v>
      </c>
      <c r="D25" s="91">
        <v>120.00000000000001</v>
      </c>
      <c r="F25" s="83">
        <f>MAX(IF('Fee Calculator'!D$41*100&lt;$A25,0,IF('Fee Calculator'!D$41*100&gt;$A26,$A26-$A25-SUM(G25:$H25),'Fee Calculator'!D$41*100-$A25-SUM(G25:$H25))),0)</f>
        <v>0</v>
      </c>
      <c r="G25" s="85">
        <f>MAX(IF('Fee Calculator'!E$41*100&lt;$A25,0,IF('Fee Calculator'!E$41*100&gt;$A26,$A26-$A25-SUM(H25:$H25),'Fee Calculator'!E$41*100-$A25-SUM(H25:$H25))),0)</f>
        <v>0</v>
      </c>
      <c r="H25" s="91">
        <f>IF('Fee Calculator'!F$41*100&lt;$A25,0,IF('Fee Calculator'!F$41*100&gt;$A26,$A26-$A25,'Fee Calculator'!F$41*100-$A25))</f>
        <v>0</v>
      </c>
      <c r="J25" s="87">
        <f>F25*'Fee Calculator'!$D$11/100</f>
        <v>0</v>
      </c>
      <c r="K25" s="88">
        <f>G25*'Fee Calculator'!$D$11/100</f>
        <v>0</v>
      </c>
      <c r="L25" s="92">
        <f>H25*'Fee Calculator'!$D$11/100</f>
        <v>0</v>
      </c>
      <c r="N25" s="89">
        <f t="shared" si="4"/>
        <v>0</v>
      </c>
      <c r="O25" s="90">
        <f t="shared" si="5"/>
        <v>0</v>
      </c>
      <c r="P25" s="93">
        <f t="shared" si="0"/>
        <v>0</v>
      </c>
      <c r="R25" s="89">
        <f t="shared" si="1"/>
        <v>0</v>
      </c>
      <c r="S25" s="90">
        <f t="shared" si="2"/>
        <v>0</v>
      </c>
      <c r="T25" s="93">
        <f t="shared" si="3"/>
        <v>0</v>
      </c>
    </row>
    <row r="26" spans="1:20" x14ac:dyDescent="0.2">
      <c r="A26" s="83">
        <v>7.0499999999999918</v>
      </c>
      <c r="B26" s="84">
        <v>35.5</v>
      </c>
      <c r="C26" s="85">
        <v>65.749999999999986</v>
      </c>
      <c r="D26" s="91">
        <v>122.25</v>
      </c>
      <c r="F26" s="83">
        <f>MAX(IF('Fee Calculator'!D$41*100&lt;$A26,0,IF('Fee Calculator'!D$41*100&gt;$A27,$A27-$A26-SUM(G26:$H26),'Fee Calculator'!D$41*100-$A26-SUM(G26:$H26))),0)</f>
        <v>0</v>
      </c>
      <c r="G26" s="85">
        <f>MAX(IF('Fee Calculator'!E$41*100&lt;$A26,0,IF('Fee Calculator'!E$41*100&gt;$A27,$A27-$A26-SUM(H26:$H26),'Fee Calculator'!E$41*100-$A26-SUM(H26:$H26))),0)</f>
        <v>0</v>
      </c>
      <c r="H26" s="91">
        <f>IF('Fee Calculator'!F$41*100&lt;$A26,0,IF('Fee Calculator'!F$41*100&gt;$A27,$A27-$A26,'Fee Calculator'!F$41*100-$A26))</f>
        <v>0</v>
      </c>
      <c r="J26" s="87">
        <f>F26*'Fee Calculator'!$D$11/100</f>
        <v>0</v>
      </c>
      <c r="K26" s="88">
        <f>G26*'Fee Calculator'!$D$11/100</f>
        <v>0</v>
      </c>
      <c r="L26" s="92">
        <f>H26*'Fee Calculator'!$D$11/100</f>
        <v>0</v>
      </c>
      <c r="N26" s="89">
        <f t="shared" si="4"/>
        <v>0</v>
      </c>
      <c r="O26" s="90">
        <f t="shared" si="5"/>
        <v>0</v>
      </c>
      <c r="P26" s="93">
        <f t="shared" si="0"/>
        <v>0</v>
      </c>
      <c r="R26" s="89">
        <f t="shared" si="1"/>
        <v>0</v>
      </c>
      <c r="S26" s="90">
        <f t="shared" si="2"/>
        <v>0</v>
      </c>
      <c r="T26" s="93">
        <f t="shared" si="3"/>
        <v>0</v>
      </c>
    </row>
    <row r="27" spans="1:20" x14ac:dyDescent="0.2">
      <c r="A27" s="83">
        <v>7.1499999999999915</v>
      </c>
      <c r="B27" s="84">
        <v>36</v>
      </c>
      <c r="C27" s="85">
        <v>66.5</v>
      </c>
      <c r="D27" s="91">
        <v>124.50000000000003</v>
      </c>
      <c r="F27" s="83">
        <f>MAX(IF('Fee Calculator'!D$41*100&lt;$A27,0,IF('Fee Calculator'!D$41*100&gt;$A28,$A28-$A27-SUM(G27:$H27),'Fee Calculator'!D$41*100-$A27-SUM(G27:$H27))),0)</f>
        <v>0</v>
      </c>
      <c r="G27" s="85">
        <f>MAX(IF('Fee Calculator'!E$41*100&lt;$A27,0,IF('Fee Calculator'!E$41*100&gt;$A28,$A28-$A27-SUM(H27:$H27),'Fee Calculator'!E$41*100-$A27-SUM(H27:$H27))),0)</f>
        <v>0</v>
      </c>
      <c r="H27" s="91">
        <f>IF('Fee Calculator'!F$41*100&lt;$A27,0,IF('Fee Calculator'!F$41*100&gt;$A28,$A28-$A27,'Fee Calculator'!F$41*100-$A27))</f>
        <v>0</v>
      </c>
      <c r="J27" s="87">
        <f>F27*'Fee Calculator'!$D$11/100</f>
        <v>0</v>
      </c>
      <c r="K27" s="88">
        <f>G27*'Fee Calculator'!$D$11/100</f>
        <v>0</v>
      </c>
      <c r="L27" s="92">
        <f>H27*'Fee Calculator'!$D$11/100</f>
        <v>0</v>
      </c>
      <c r="N27" s="89">
        <f t="shared" si="4"/>
        <v>0</v>
      </c>
      <c r="O27" s="90">
        <f t="shared" si="5"/>
        <v>0</v>
      </c>
      <c r="P27" s="93">
        <f t="shared" si="0"/>
        <v>0</v>
      </c>
      <c r="R27" s="89">
        <f t="shared" si="1"/>
        <v>0</v>
      </c>
      <c r="S27" s="90">
        <f t="shared" si="2"/>
        <v>0</v>
      </c>
      <c r="T27" s="93">
        <f t="shared" si="3"/>
        <v>0</v>
      </c>
    </row>
    <row r="28" spans="1:20" x14ac:dyDescent="0.2">
      <c r="A28" s="83">
        <v>7.2499999999999911</v>
      </c>
      <c r="B28" s="84">
        <v>36.5</v>
      </c>
      <c r="C28" s="85">
        <v>67.25</v>
      </c>
      <c r="D28" s="91">
        <v>126.75000000000001</v>
      </c>
      <c r="F28" s="83">
        <f>MAX(IF('Fee Calculator'!D$41*100&lt;$A28,0,IF('Fee Calculator'!D$41*100&gt;$A29,$A29-$A28-SUM(G28:$H28),'Fee Calculator'!D$41*100-$A28-SUM(G28:$H28))),0)</f>
        <v>0</v>
      </c>
      <c r="G28" s="85">
        <f>MAX(IF('Fee Calculator'!E$41*100&lt;$A28,0,IF('Fee Calculator'!E$41*100&gt;$A29,$A29-$A28-SUM(H28:$H28),'Fee Calculator'!E$41*100-$A28-SUM(H28:$H28))),0)</f>
        <v>0</v>
      </c>
      <c r="H28" s="91">
        <f>IF('Fee Calculator'!F$41*100&lt;$A28,0,IF('Fee Calculator'!F$41*100&gt;$A29,$A29-$A28,'Fee Calculator'!F$41*100-$A28))</f>
        <v>0</v>
      </c>
      <c r="J28" s="87">
        <f>F28*'Fee Calculator'!$D$11/100</f>
        <v>0</v>
      </c>
      <c r="K28" s="88">
        <f>G28*'Fee Calculator'!$D$11/100</f>
        <v>0</v>
      </c>
      <c r="L28" s="92">
        <f>H28*'Fee Calculator'!$D$11/100</f>
        <v>0</v>
      </c>
      <c r="N28" s="89">
        <f t="shared" si="4"/>
        <v>0</v>
      </c>
      <c r="O28" s="90">
        <f t="shared" si="5"/>
        <v>0</v>
      </c>
      <c r="P28" s="93">
        <f t="shared" si="0"/>
        <v>0</v>
      </c>
      <c r="R28" s="89">
        <f t="shared" si="1"/>
        <v>0</v>
      </c>
      <c r="S28" s="90">
        <f t="shared" si="2"/>
        <v>0</v>
      </c>
      <c r="T28" s="93">
        <f t="shared" si="3"/>
        <v>0</v>
      </c>
    </row>
    <row r="29" spans="1:20" x14ac:dyDescent="0.2">
      <c r="A29" s="83">
        <v>7.3499999999999908</v>
      </c>
      <c r="B29" s="84">
        <v>37</v>
      </c>
      <c r="C29" s="85">
        <v>68</v>
      </c>
      <c r="D29" s="91">
        <v>129.00000000000003</v>
      </c>
      <c r="F29" s="83">
        <f>MAX(IF('Fee Calculator'!D$41*100&lt;$A29,0,IF('Fee Calculator'!D$41*100&gt;$A30,$A30-$A29-SUM(G29:$H29),'Fee Calculator'!D$41*100-$A29-SUM(G29:$H29))),0)</f>
        <v>0</v>
      </c>
      <c r="G29" s="85">
        <f>MAX(IF('Fee Calculator'!E$41*100&lt;$A29,0,IF('Fee Calculator'!E$41*100&gt;$A30,$A30-$A29-SUM(H29:$H29),'Fee Calculator'!E$41*100-$A29-SUM(H29:$H29))),0)</f>
        <v>0</v>
      </c>
      <c r="H29" s="91">
        <f>IF('Fee Calculator'!F$41*100&lt;$A29,0,IF('Fee Calculator'!F$41*100&gt;$A30,$A30-$A29,'Fee Calculator'!F$41*100-$A29))</f>
        <v>0</v>
      </c>
      <c r="J29" s="87">
        <f>F29*'Fee Calculator'!$D$11/100</f>
        <v>0</v>
      </c>
      <c r="K29" s="88">
        <f>G29*'Fee Calculator'!$D$11/100</f>
        <v>0</v>
      </c>
      <c r="L29" s="92">
        <f>H29*'Fee Calculator'!$D$11/100</f>
        <v>0</v>
      </c>
      <c r="N29" s="89">
        <f t="shared" si="4"/>
        <v>0</v>
      </c>
      <c r="O29" s="90">
        <f t="shared" si="5"/>
        <v>0</v>
      </c>
      <c r="P29" s="93">
        <f t="shared" si="0"/>
        <v>0</v>
      </c>
      <c r="R29" s="89">
        <f t="shared" si="1"/>
        <v>0</v>
      </c>
      <c r="S29" s="90">
        <f t="shared" si="2"/>
        <v>0</v>
      </c>
      <c r="T29" s="93">
        <f t="shared" si="3"/>
        <v>0</v>
      </c>
    </row>
    <row r="30" spans="1:20" x14ac:dyDescent="0.2">
      <c r="A30" s="83">
        <v>7.4499999999999904</v>
      </c>
      <c r="B30" s="84">
        <v>37.5</v>
      </c>
      <c r="C30" s="85">
        <v>68.75</v>
      </c>
      <c r="D30" s="91">
        <v>131.25</v>
      </c>
      <c r="F30" s="83">
        <f>MAX(IF('Fee Calculator'!D$41*100&lt;$A30,0,IF('Fee Calculator'!D$41*100&gt;$A31,$A31-$A30-SUM(G30:$H30),'Fee Calculator'!D$41*100-$A30-SUM(G30:$H30))),0)</f>
        <v>0</v>
      </c>
      <c r="G30" s="85">
        <f>MAX(IF('Fee Calculator'!E$41*100&lt;$A30,0,IF('Fee Calculator'!E$41*100&gt;$A31,$A31-$A30-SUM(H30:$H30),'Fee Calculator'!E$41*100-$A30-SUM(H30:$H30))),0)</f>
        <v>0</v>
      </c>
      <c r="H30" s="91">
        <f>IF('Fee Calculator'!F$41*100&lt;$A30,0,IF('Fee Calculator'!F$41*100&gt;$A31,$A31-$A30,'Fee Calculator'!F$41*100-$A30))</f>
        <v>0</v>
      </c>
      <c r="J30" s="87">
        <f>F30*'Fee Calculator'!$D$11/100</f>
        <v>0</v>
      </c>
      <c r="K30" s="88">
        <f>G30*'Fee Calculator'!$D$11/100</f>
        <v>0</v>
      </c>
      <c r="L30" s="92">
        <f>H30*'Fee Calculator'!$D$11/100</f>
        <v>0</v>
      </c>
      <c r="N30" s="89">
        <f t="shared" si="4"/>
        <v>0</v>
      </c>
      <c r="O30" s="90">
        <f t="shared" si="5"/>
        <v>0</v>
      </c>
      <c r="P30" s="93">
        <f t="shared" si="0"/>
        <v>0</v>
      </c>
      <c r="R30" s="89">
        <f t="shared" si="1"/>
        <v>0</v>
      </c>
      <c r="S30" s="90">
        <f t="shared" si="2"/>
        <v>0</v>
      </c>
      <c r="T30" s="93">
        <f t="shared" si="3"/>
        <v>0</v>
      </c>
    </row>
    <row r="31" spans="1:20" x14ac:dyDescent="0.2">
      <c r="A31" s="83">
        <v>7.5499999999999901</v>
      </c>
      <c r="B31" s="84">
        <v>38</v>
      </c>
      <c r="C31" s="85">
        <v>69.499999999999986</v>
      </c>
      <c r="D31" s="91">
        <v>133.5</v>
      </c>
      <c r="F31" s="83">
        <f>MAX(IF('Fee Calculator'!D$41*100&lt;$A31,0,IF('Fee Calculator'!D$41*100&gt;$A32,$A32-$A31-SUM(G31:$H31),'Fee Calculator'!D$41*100-$A31-SUM(G31:$H31))),0)</f>
        <v>0</v>
      </c>
      <c r="G31" s="85">
        <f>MAX(IF('Fee Calculator'!E$41*100&lt;$A31,0,IF('Fee Calculator'!E$41*100&gt;$A32,$A32-$A31-SUM(H31:$H31),'Fee Calculator'!E$41*100-$A31-SUM(H31:$H31))),0)</f>
        <v>0</v>
      </c>
      <c r="H31" s="91">
        <f>IF('Fee Calculator'!F$41*100&lt;$A31,0,IF('Fee Calculator'!F$41*100&gt;$A32,$A32-$A31,'Fee Calculator'!F$41*100-$A31))</f>
        <v>0</v>
      </c>
      <c r="J31" s="87">
        <f>F31*'Fee Calculator'!$D$11/100</f>
        <v>0</v>
      </c>
      <c r="K31" s="88">
        <f>G31*'Fee Calculator'!$D$11/100</f>
        <v>0</v>
      </c>
      <c r="L31" s="92">
        <f>H31*'Fee Calculator'!$D$11/100</f>
        <v>0</v>
      </c>
      <c r="N31" s="89">
        <f t="shared" si="4"/>
        <v>0</v>
      </c>
      <c r="O31" s="90">
        <f t="shared" si="5"/>
        <v>0</v>
      </c>
      <c r="P31" s="93">
        <f t="shared" si="0"/>
        <v>0</v>
      </c>
      <c r="R31" s="89">
        <f t="shared" si="1"/>
        <v>0</v>
      </c>
      <c r="S31" s="90">
        <f t="shared" si="2"/>
        <v>0</v>
      </c>
      <c r="T31" s="93">
        <f t="shared" si="3"/>
        <v>0</v>
      </c>
    </row>
    <row r="32" spans="1:20" x14ac:dyDescent="0.2">
      <c r="A32" s="83">
        <v>7.6499999999999897</v>
      </c>
      <c r="B32" s="84">
        <v>38.5</v>
      </c>
      <c r="C32" s="85">
        <v>70.25</v>
      </c>
      <c r="D32" s="91">
        <v>135.75000000000003</v>
      </c>
      <c r="F32" s="83">
        <f>MAX(IF('Fee Calculator'!D$41*100&lt;$A32,0,IF('Fee Calculator'!D$41*100&gt;$A33,$A33-$A32-SUM(G32:$H32),'Fee Calculator'!D$41*100-$A32-SUM(G32:$H32))),0)</f>
        <v>0</v>
      </c>
      <c r="G32" s="85">
        <f>MAX(IF('Fee Calculator'!E$41*100&lt;$A32,0,IF('Fee Calculator'!E$41*100&gt;$A33,$A33-$A32-SUM(H32:$H32),'Fee Calculator'!E$41*100-$A32-SUM(H32:$H32))),0)</f>
        <v>0</v>
      </c>
      <c r="H32" s="91">
        <f>IF('Fee Calculator'!F$41*100&lt;$A32,0,IF('Fee Calculator'!F$41*100&gt;$A33,$A33-$A32,'Fee Calculator'!F$41*100-$A32))</f>
        <v>0</v>
      </c>
      <c r="J32" s="87">
        <f>F32*'Fee Calculator'!$D$11/100</f>
        <v>0</v>
      </c>
      <c r="K32" s="88">
        <f>G32*'Fee Calculator'!$D$11/100</f>
        <v>0</v>
      </c>
      <c r="L32" s="92">
        <f>H32*'Fee Calculator'!$D$11/100</f>
        <v>0</v>
      </c>
      <c r="N32" s="89">
        <f t="shared" si="4"/>
        <v>0</v>
      </c>
      <c r="O32" s="90">
        <f t="shared" si="5"/>
        <v>0</v>
      </c>
      <c r="P32" s="93">
        <f t="shared" si="0"/>
        <v>0</v>
      </c>
      <c r="R32" s="89">
        <f t="shared" si="1"/>
        <v>0</v>
      </c>
      <c r="S32" s="90">
        <f t="shared" si="2"/>
        <v>0</v>
      </c>
      <c r="T32" s="93">
        <f t="shared" si="3"/>
        <v>0</v>
      </c>
    </row>
    <row r="33" spans="1:20" x14ac:dyDescent="0.2">
      <c r="A33" s="83">
        <v>7.7499999999999893</v>
      </c>
      <c r="B33" s="84">
        <v>39</v>
      </c>
      <c r="C33" s="85">
        <v>71</v>
      </c>
      <c r="D33" s="91">
        <v>138</v>
      </c>
      <c r="F33" s="83">
        <f>MAX(IF('Fee Calculator'!D$41*100&lt;$A33,0,IF('Fee Calculator'!D$41*100&gt;$A34,$A34-$A33-SUM(G33:$H33),'Fee Calculator'!D$41*100-$A33-SUM(G33:$H33))),0)</f>
        <v>0</v>
      </c>
      <c r="G33" s="85">
        <f>MAX(IF('Fee Calculator'!E$41*100&lt;$A33,0,IF('Fee Calculator'!E$41*100&gt;$A34,$A34-$A33-SUM(H33:$H33),'Fee Calculator'!E$41*100-$A33-SUM(H33:$H33))),0)</f>
        <v>0</v>
      </c>
      <c r="H33" s="91">
        <f>IF('Fee Calculator'!F$41*100&lt;$A33,0,IF('Fee Calculator'!F$41*100&gt;$A34,$A34-$A33,'Fee Calculator'!F$41*100-$A33))</f>
        <v>0</v>
      </c>
      <c r="J33" s="87">
        <f>F33*'Fee Calculator'!$D$11/100</f>
        <v>0</v>
      </c>
      <c r="K33" s="88">
        <f>G33*'Fee Calculator'!$D$11/100</f>
        <v>0</v>
      </c>
      <c r="L33" s="92">
        <f>H33*'Fee Calculator'!$D$11/100</f>
        <v>0</v>
      </c>
      <c r="N33" s="89">
        <f t="shared" si="4"/>
        <v>0</v>
      </c>
      <c r="O33" s="90">
        <f t="shared" si="5"/>
        <v>0</v>
      </c>
      <c r="P33" s="93">
        <f t="shared" si="0"/>
        <v>0</v>
      </c>
      <c r="R33" s="89">
        <f t="shared" si="1"/>
        <v>0</v>
      </c>
      <c r="S33" s="90">
        <f t="shared" si="2"/>
        <v>0</v>
      </c>
      <c r="T33" s="93">
        <f t="shared" si="3"/>
        <v>0</v>
      </c>
    </row>
    <row r="34" spans="1:20" x14ac:dyDescent="0.2">
      <c r="A34" s="83">
        <v>7.849999999999989</v>
      </c>
      <c r="B34" s="84">
        <v>39.5</v>
      </c>
      <c r="C34" s="85">
        <v>71.75</v>
      </c>
      <c r="D34" s="91">
        <v>140.25000000000003</v>
      </c>
      <c r="F34" s="83">
        <f>MAX(IF('Fee Calculator'!D$41*100&lt;$A34,0,IF('Fee Calculator'!D$41*100&gt;$A35,$A35-$A34-SUM(G34:$H34),'Fee Calculator'!D$41*100-$A34-SUM(G34:$H34))),0)</f>
        <v>0</v>
      </c>
      <c r="G34" s="85">
        <f>MAX(IF('Fee Calculator'!E$41*100&lt;$A34,0,IF('Fee Calculator'!E$41*100&gt;$A35,$A35-$A34-SUM(H34:$H34),'Fee Calculator'!E$41*100-$A34-SUM(H34:$H34))),0)</f>
        <v>0</v>
      </c>
      <c r="H34" s="91">
        <f>IF('Fee Calculator'!F$41*100&lt;$A34,0,IF('Fee Calculator'!F$41*100&gt;$A35,$A35-$A34,'Fee Calculator'!F$41*100-$A34))</f>
        <v>0</v>
      </c>
      <c r="J34" s="87">
        <f>F34*'Fee Calculator'!$D$11/100</f>
        <v>0</v>
      </c>
      <c r="K34" s="88">
        <f>G34*'Fee Calculator'!$D$11/100</f>
        <v>0</v>
      </c>
      <c r="L34" s="92">
        <f>H34*'Fee Calculator'!$D$11/100</f>
        <v>0</v>
      </c>
      <c r="N34" s="89">
        <f t="shared" si="4"/>
        <v>0</v>
      </c>
      <c r="O34" s="90">
        <f t="shared" si="5"/>
        <v>0</v>
      </c>
      <c r="P34" s="93">
        <f t="shared" si="0"/>
        <v>0</v>
      </c>
      <c r="R34" s="89">
        <f t="shared" si="1"/>
        <v>0</v>
      </c>
      <c r="S34" s="90">
        <f t="shared" si="2"/>
        <v>0</v>
      </c>
      <c r="T34" s="93">
        <f t="shared" si="3"/>
        <v>0</v>
      </c>
    </row>
    <row r="35" spans="1:20" x14ac:dyDescent="0.2">
      <c r="A35" s="83">
        <v>7.9499999999999886</v>
      </c>
      <c r="B35" s="84">
        <v>40</v>
      </c>
      <c r="C35" s="85">
        <v>72.5</v>
      </c>
      <c r="D35" s="91">
        <v>142.50000000000003</v>
      </c>
      <c r="F35" s="83">
        <f>MAX(IF('Fee Calculator'!D$41*100&lt;$A35,0,IF('Fee Calculator'!D$41*100&gt;$A36,$A36-$A35-SUM(G35:$H35),'Fee Calculator'!D$41*100-$A35-SUM(G35:$H35))),0)</f>
        <v>0</v>
      </c>
      <c r="G35" s="85">
        <f>MAX(IF('Fee Calculator'!E$41*100&lt;$A35,0,IF('Fee Calculator'!E$41*100&gt;$A36,$A36-$A35-SUM(H35:$H35),'Fee Calculator'!E$41*100-$A35-SUM(H35:$H35))),0)</f>
        <v>0</v>
      </c>
      <c r="H35" s="91">
        <f>IF('Fee Calculator'!F$41*100&lt;$A35,0,IF('Fee Calculator'!F$41*100&gt;$A36,$A36-$A35,'Fee Calculator'!F$41*100-$A35))</f>
        <v>0</v>
      </c>
      <c r="J35" s="87">
        <f>F35*'Fee Calculator'!$D$11/100</f>
        <v>0</v>
      </c>
      <c r="K35" s="88">
        <f>G35*'Fee Calculator'!$D$11/100</f>
        <v>0</v>
      </c>
      <c r="L35" s="92">
        <f>H35*'Fee Calculator'!$D$11/100</f>
        <v>0</v>
      </c>
      <c r="N35" s="89">
        <f t="shared" si="4"/>
        <v>0</v>
      </c>
      <c r="O35" s="90">
        <f t="shared" si="5"/>
        <v>0</v>
      </c>
      <c r="P35" s="93">
        <f t="shared" si="0"/>
        <v>0</v>
      </c>
      <c r="R35" s="89">
        <f t="shared" si="1"/>
        <v>0</v>
      </c>
      <c r="S35" s="90">
        <f t="shared" si="2"/>
        <v>0</v>
      </c>
      <c r="T35" s="93">
        <f t="shared" si="3"/>
        <v>0</v>
      </c>
    </row>
    <row r="36" spans="1:20" x14ac:dyDescent="0.2">
      <c r="A36" s="83">
        <v>8.0499999999999883</v>
      </c>
      <c r="B36" s="84">
        <v>40.499999999999993</v>
      </c>
      <c r="C36" s="85">
        <v>73.249999999999986</v>
      </c>
      <c r="D36" s="91">
        <v>144.75</v>
      </c>
      <c r="F36" s="83">
        <f>MAX(IF('Fee Calculator'!D$41*100&lt;$A36,0,IF('Fee Calculator'!D$41*100&gt;$A37,$A37-$A36-SUM(G36:$H36),'Fee Calculator'!D$41*100-$A36-SUM(G36:$H36))),0)</f>
        <v>0</v>
      </c>
      <c r="G36" s="85">
        <f>MAX(IF('Fee Calculator'!E$41*100&lt;$A36,0,IF('Fee Calculator'!E$41*100&gt;$A37,$A37-$A36-SUM(H36:$H36),'Fee Calculator'!E$41*100-$A36-SUM(H36:$H36))),0)</f>
        <v>0</v>
      </c>
      <c r="H36" s="91">
        <f>IF('Fee Calculator'!F$41*100&lt;$A36,0,IF('Fee Calculator'!F$41*100&gt;$A37,$A37-$A36,'Fee Calculator'!F$41*100-$A36))</f>
        <v>0</v>
      </c>
      <c r="J36" s="87">
        <f>F36*'Fee Calculator'!$D$11/100</f>
        <v>0</v>
      </c>
      <c r="K36" s="88">
        <f>G36*'Fee Calculator'!$D$11/100</f>
        <v>0</v>
      </c>
      <c r="L36" s="92">
        <f>H36*'Fee Calculator'!$D$11/100</f>
        <v>0</v>
      </c>
      <c r="N36" s="89">
        <f t="shared" si="4"/>
        <v>0</v>
      </c>
      <c r="O36" s="90">
        <f t="shared" si="5"/>
        <v>0</v>
      </c>
      <c r="P36" s="93">
        <f t="shared" si="0"/>
        <v>0</v>
      </c>
      <c r="R36" s="89">
        <f t="shared" si="1"/>
        <v>0</v>
      </c>
      <c r="S36" s="90">
        <f t="shared" si="2"/>
        <v>0</v>
      </c>
      <c r="T36" s="93">
        <f t="shared" si="3"/>
        <v>0</v>
      </c>
    </row>
    <row r="37" spans="1:20" x14ac:dyDescent="0.2">
      <c r="A37" s="83">
        <v>8.1499999999999879</v>
      </c>
      <c r="B37" s="84">
        <v>40.999999999999993</v>
      </c>
      <c r="C37" s="85">
        <v>73.999999999999986</v>
      </c>
      <c r="D37" s="91">
        <v>147</v>
      </c>
      <c r="F37" s="83">
        <f>MAX(IF('Fee Calculator'!D$41*100&lt;$A37,0,IF('Fee Calculator'!D$41*100&gt;$A38,$A38-$A37-SUM(G37:$H37),'Fee Calculator'!D$41*100-$A37-SUM(G37:$H37))),0)</f>
        <v>0</v>
      </c>
      <c r="G37" s="85">
        <f>MAX(IF('Fee Calculator'!E$41*100&lt;$A37,0,IF('Fee Calculator'!E$41*100&gt;$A38,$A38-$A37-SUM(H37:$H37),'Fee Calculator'!E$41*100-$A37-SUM(H37:$H37))),0)</f>
        <v>0</v>
      </c>
      <c r="H37" s="91">
        <f>IF('Fee Calculator'!F$41*100&lt;$A37,0,IF('Fee Calculator'!F$41*100&gt;$A38,$A38-$A37,'Fee Calculator'!F$41*100-$A37))</f>
        <v>0</v>
      </c>
      <c r="J37" s="87">
        <f>F37*'Fee Calculator'!$D$11/100</f>
        <v>0</v>
      </c>
      <c r="K37" s="88">
        <f>G37*'Fee Calculator'!$D$11/100</f>
        <v>0</v>
      </c>
      <c r="L37" s="92">
        <f>H37*'Fee Calculator'!$D$11/100</f>
        <v>0</v>
      </c>
      <c r="N37" s="89">
        <f t="shared" ref="N37:N68" si="6">ROUND(J37*B37/365/100/100*1,2)</f>
        <v>0</v>
      </c>
      <c r="O37" s="90">
        <f t="shared" si="5"/>
        <v>0</v>
      </c>
      <c r="P37" s="93">
        <f t="shared" ref="P37:P68" si="7">ROUND(L37*D37/365/100/100*1,2)</f>
        <v>0</v>
      </c>
      <c r="R37" s="89">
        <f t="shared" ref="R37:R68" si="8">J37*B37/365/100/100*1</f>
        <v>0</v>
      </c>
      <c r="S37" s="90">
        <f t="shared" ref="S37:S68" si="9">K37*C37/365/100/100*1</f>
        <v>0</v>
      </c>
      <c r="T37" s="93">
        <f t="shared" ref="T37:T68" si="10">L37*D37/365/100/100*1</f>
        <v>0</v>
      </c>
    </row>
    <row r="38" spans="1:20" x14ac:dyDescent="0.2">
      <c r="A38" s="83">
        <v>8.2499999999999876</v>
      </c>
      <c r="B38" s="84">
        <v>41.5</v>
      </c>
      <c r="C38" s="85">
        <v>74.75</v>
      </c>
      <c r="D38" s="91">
        <v>149.25000000000006</v>
      </c>
      <c r="F38" s="83">
        <f>MAX(IF('Fee Calculator'!D$41*100&lt;$A38,0,IF('Fee Calculator'!D$41*100&gt;$A39,$A39-$A38-SUM(G38:$H38),'Fee Calculator'!D$41*100-$A38-SUM(G38:$H38))),0)</f>
        <v>0</v>
      </c>
      <c r="G38" s="85">
        <f>MAX(IF('Fee Calculator'!E$41*100&lt;$A38,0,IF('Fee Calculator'!E$41*100&gt;$A39,$A39-$A38-SUM(H38:$H38),'Fee Calculator'!E$41*100-$A38-SUM(H38:$H38))),0)</f>
        <v>0</v>
      </c>
      <c r="H38" s="91">
        <f>IF('Fee Calculator'!F$41*100&lt;$A38,0,IF('Fee Calculator'!F$41*100&gt;$A39,$A39-$A38,'Fee Calculator'!F$41*100-$A38))</f>
        <v>0</v>
      </c>
      <c r="J38" s="87">
        <f>F38*'Fee Calculator'!$D$11/100</f>
        <v>0</v>
      </c>
      <c r="K38" s="88">
        <f>G38*'Fee Calculator'!$D$11/100</f>
        <v>0</v>
      </c>
      <c r="L38" s="92">
        <f>H38*'Fee Calculator'!$D$11/100</f>
        <v>0</v>
      </c>
      <c r="N38" s="89">
        <f t="shared" si="6"/>
        <v>0</v>
      </c>
      <c r="O38" s="90">
        <f t="shared" si="5"/>
        <v>0</v>
      </c>
      <c r="P38" s="93">
        <f t="shared" si="7"/>
        <v>0</v>
      </c>
      <c r="R38" s="89">
        <f t="shared" si="8"/>
        <v>0</v>
      </c>
      <c r="S38" s="90">
        <f t="shared" si="9"/>
        <v>0</v>
      </c>
      <c r="T38" s="93">
        <f t="shared" si="10"/>
        <v>0</v>
      </c>
    </row>
    <row r="39" spans="1:20" x14ac:dyDescent="0.2">
      <c r="A39" s="83">
        <v>8.3499999999999872</v>
      </c>
      <c r="B39" s="84">
        <v>42</v>
      </c>
      <c r="C39" s="85">
        <v>75.5</v>
      </c>
      <c r="D39" s="91">
        <v>151.50000000000003</v>
      </c>
      <c r="F39" s="83">
        <f>MAX(IF('Fee Calculator'!D$41*100&lt;$A39,0,IF('Fee Calculator'!D$41*100&gt;$A40,$A40-$A39-SUM(G39:$H39),'Fee Calculator'!D$41*100-$A39-SUM(G39:$H39))),0)</f>
        <v>0</v>
      </c>
      <c r="G39" s="85">
        <f>MAX(IF('Fee Calculator'!E$41*100&lt;$A39,0,IF('Fee Calculator'!E$41*100&gt;$A40,$A40-$A39-SUM(H39:$H39),'Fee Calculator'!E$41*100-$A39-SUM(H39:$H39))),0)</f>
        <v>0</v>
      </c>
      <c r="H39" s="91">
        <f>IF('Fee Calculator'!F$41*100&lt;$A39,0,IF('Fee Calculator'!F$41*100&gt;$A40,$A40-$A39,'Fee Calculator'!F$41*100-$A39))</f>
        <v>0</v>
      </c>
      <c r="J39" s="87">
        <f>F39*'Fee Calculator'!$D$11/100</f>
        <v>0</v>
      </c>
      <c r="K39" s="88">
        <f>G39*'Fee Calculator'!$D$11/100</f>
        <v>0</v>
      </c>
      <c r="L39" s="92">
        <f>H39*'Fee Calculator'!$D$11/100</f>
        <v>0</v>
      </c>
      <c r="N39" s="89">
        <f t="shared" si="6"/>
        <v>0</v>
      </c>
      <c r="O39" s="90">
        <f t="shared" si="5"/>
        <v>0</v>
      </c>
      <c r="P39" s="93">
        <f t="shared" si="7"/>
        <v>0</v>
      </c>
      <c r="R39" s="89">
        <f t="shared" si="8"/>
        <v>0</v>
      </c>
      <c r="S39" s="90">
        <f t="shared" si="9"/>
        <v>0</v>
      </c>
      <c r="T39" s="93">
        <f t="shared" si="10"/>
        <v>0</v>
      </c>
    </row>
    <row r="40" spans="1:20" x14ac:dyDescent="0.2">
      <c r="A40" s="83">
        <v>8.4499999999999869</v>
      </c>
      <c r="B40" s="84">
        <v>42.5</v>
      </c>
      <c r="C40" s="85">
        <v>76.249999999999986</v>
      </c>
      <c r="D40" s="91">
        <v>153.75000000000003</v>
      </c>
      <c r="F40" s="83">
        <f>MAX(IF('Fee Calculator'!D$41*100&lt;$A40,0,IF('Fee Calculator'!D$41*100&gt;$A41,$A41-$A40-SUM(G40:$H40),'Fee Calculator'!D$41*100-$A40-SUM(G40:$H40))),0)</f>
        <v>0</v>
      </c>
      <c r="G40" s="85">
        <f>MAX(IF('Fee Calculator'!E$41*100&lt;$A40,0,IF('Fee Calculator'!E$41*100&gt;$A41,$A41-$A40-SUM(H40:$H40),'Fee Calculator'!E$41*100-$A40-SUM(H40:$H40))),0)</f>
        <v>0</v>
      </c>
      <c r="H40" s="91">
        <f>IF('Fee Calculator'!F$41*100&lt;$A40,0,IF('Fee Calculator'!F$41*100&gt;$A41,$A41-$A40,'Fee Calculator'!F$41*100-$A40))</f>
        <v>0</v>
      </c>
      <c r="J40" s="87">
        <f>F40*'Fee Calculator'!$D$11/100</f>
        <v>0</v>
      </c>
      <c r="K40" s="88">
        <f>G40*'Fee Calculator'!$D$11/100</f>
        <v>0</v>
      </c>
      <c r="L40" s="92">
        <f>H40*'Fee Calculator'!$D$11/100</f>
        <v>0</v>
      </c>
      <c r="N40" s="89">
        <f t="shared" si="6"/>
        <v>0</v>
      </c>
      <c r="O40" s="90">
        <f t="shared" si="5"/>
        <v>0</v>
      </c>
      <c r="P40" s="93">
        <f t="shared" si="7"/>
        <v>0</v>
      </c>
      <c r="R40" s="89">
        <f t="shared" si="8"/>
        <v>0</v>
      </c>
      <c r="S40" s="90">
        <f t="shared" si="9"/>
        <v>0</v>
      </c>
      <c r="T40" s="93">
        <f t="shared" si="10"/>
        <v>0</v>
      </c>
    </row>
    <row r="41" spans="1:20" x14ac:dyDescent="0.2">
      <c r="A41" s="83">
        <v>8.5499999999999865</v>
      </c>
      <c r="B41" s="84">
        <v>43</v>
      </c>
      <c r="C41" s="85">
        <v>76.999999999999986</v>
      </c>
      <c r="D41" s="91">
        <v>156</v>
      </c>
      <c r="F41" s="83">
        <f>MAX(IF('Fee Calculator'!D$41*100&lt;$A41,0,IF('Fee Calculator'!D$41*100&gt;$A42,$A42-$A41-SUM(G41:$H41),'Fee Calculator'!D$41*100-$A41-SUM(G41:$H41))),0)</f>
        <v>0</v>
      </c>
      <c r="G41" s="85">
        <f>MAX(IF('Fee Calculator'!E$41*100&lt;$A41,0,IF('Fee Calculator'!E$41*100&gt;$A42,$A42-$A41-SUM(H41:$H41),'Fee Calculator'!E$41*100-$A41-SUM(H41:$H41))),0)</f>
        <v>0</v>
      </c>
      <c r="H41" s="91">
        <f>IF('Fee Calculator'!F$41*100&lt;$A41,0,IF('Fee Calculator'!F$41*100&gt;$A42,$A42-$A41,'Fee Calculator'!F$41*100-$A41))</f>
        <v>0</v>
      </c>
      <c r="J41" s="87">
        <f>F41*'Fee Calculator'!$D$11/100</f>
        <v>0</v>
      </c>
      <c r="K41" s="88">
        <f>G41*'Fee Calculator'!$D$11/100</f>
        <v>0</v>
      </c>
      <c r="L41" s="92">
        <f>H41*'Fee Calculator'!$D$11/100</f>
        <v>0</v>
      </c>
      <c r="N41" s="89">
        <f t="shared" si="6"/>
        <v>0</v>
      </c>
      <c r="O41" s="90">
        <f t="shared" si="5"/>
        <v>0</v>
      </c>
      <c r="P41" s="93">
        <f t="shared" si="7"/>
        <v>0</v>
      </c>
      <c r="R41" s="89">
        <f t="shared" si="8"/>
        <v>0</v>
      </c>
      <c r="S41" s="90">
        <f t="shared" si="9"/>
        <v>0</v>
      </c>
      <c r="T41" s="93">
        <f t="shared" si="10"/>
        <v>0</v>
      </c>
    </row>
    <row r="42" spans="1:20" x14ac:dyDescent="0.2">
      <c r="A42" s="83">
        <v>8.6499999999999861</v>
      </c>
      <c r="B42" s="84">
        <v>43.499999999999993</v>
      </c>
      <c r="C42" s="85">
        <v>77.749999999999986</v>
      </c>
      <c r="D42" s="91">
        <v>158.25</v>
      </c>
      <c r="F42" s="83">
        <f>MAX(IF('Fee Calculator'!D$41*100&lt;$A42,0,IF('Fee Calculator'!D$41*100&gt;$A43,$A43-$A42-SUM(G42:$H42),'Fee Calculator'!D$41*100-$A42-SUM(G42:$H42))),0)</f>
        <v>0</v>
      </c>
      <c r="G42" s="85">
        <f>MAX(IF('Fee Calculator'!E$41*100&lt;$A42,0,IF('Fee Calculator'!E$41*100&gt;$A43,$A43-$A42-SUM(H42:$H42),'Fee Calculator'!E$41*100-$A42-SUM(H42:$H42))),0)</f>
        <v>0</v>
      </c>
      <c r="H42" s="91">
        <f>IF('Fee Calculator'!F$41*100&lt;$A42,0,IF('Fee Calculator'!F$41*100&gt;$A43,$A43-$A42,'Fee Calculator'!F$41*100-$A42))</f>
        <v>0</v>
      </c>
      <c r="J42" s="87">
        <f>F42*'Fee Calculator'!$D$11/100</f>
        <v>0</v>
      </c>
      <c r="K42" s="88">
        <f>G42*'Fee Calculator'!$D$11/100</f>
        <v>0</v>
      </c>
      <c r="L42" s="92">
        <f>H42*'Fee Calculator'!$D$11/100</f>
        <v>0</v>
      </c>
      <c r="N42" s="89">
        <f t="shared" si="6"/>
        <v>0</v>
      </c>
      <c r="O42" s="90">
        <f t="shared" si="5"/>
        <v>0</v>
      </c>
      <c r="P42" s="93">
        <f t="shared" si="7"/>
        <v>0</v>
      </c>
      <c r="R42" s="89">
        <f t="shared" si="8"/>
        <v>0</v>
      </c>
      <c r="S42" s="90">
        <f t="shared" si="9"/>
        <v>0</v>
      </c>
      <c r="T42" s="93">
        <f t="shared" si="10"/>
        <v>0</v>
      </c>
    </row>
    <row r="43" spans="1:20" x14ac:dyDescent="0.2">
      <c r="A43" s="83">
        <v>8.7499999999999858</v>
      </c>
      <c r="B43" s="84">
        <v>44</v>
      </c>
      <c r="C43" s="85">
        <v>78.5</v>
      </c>
      <c r="D43" s="91">
        <v>160.50000000000006</v>
      </c>
      <c r="F43" s="83">
        <f>MAX(IF('Fee Calculator'!D$41*100&lt;$A43,0,IF('Fee Calculator'!D$41*100&gt;$A44,$A44-$A43-SUM(G43:$H43),'Fee Calculator'!D$41*100-$A43-SUM(G43:$H43))),0)</f>
        <v>0</v>
      </c>
      <c r="G43" s="85">
        <f>MAX(IF('Fee Calculator'!E$41*100&lt;$A43,0,IF('Fee Calculator'!E$41*100&gt;$A44,$A44-$A43-SUM(H43:$H43),'Fee Calculator'!E$41*100-$A43-SUM(H43:$H43))),0)</f>
        <v>0</v>
      </c>
      <c r="H43" s="91">
        <f>IF('Fee Calculator'!F$41*100&lt;$A43,0,IF('Fee Calculator'!F$41*100&gt;$A44,$A44-$A43,'Fee Calculator'!F$41*100-$A43))</f>
        <v>0</v>
      </c>
      <c r="J43" s="87">
        <f>F43*'Fee Calculator'!$D$11/100</f>
        <v>0</v>
      </c>
      <c r="K43" s="88">
        <f>G43*'Fee Calculator'!$D$11/100</f>
        <v>0</v>
      </c>
      <c r="L43" s="92">
        <f>H43*'Fee Calculator'!$D$11/100</f>
        <v>0</v>
      </c>
      <c r="N43" s="89">
        <f t="shared" si="6"/>
        <v>0</v>
      </c>
      <c r="O43" s="90">
        <f t="shared" si="5"/>
        <v>0</v>
      </c>
      <c r="P43" s="93">
        <f t="shared" si="7"/>
        <v>0</v>
      </c>
      <c r="R43" s="89">
        <f t="shared" si="8"/>
        <v>0</v>
      </c>
      <c r="S43" s="90">
        <f t="shared" si="9"/>
        <v>0</v>
      </c>
      <c r="T43" s="93">
        <f t="shared" si="10"/>
        <v>0</v>
      </c>
    </row>
    <row r="44" spans="1:20" x14ac:dyDescent="0.2">
      <c r="A44" s="83">
        <v>8.8499999999999854</v>
      </c>
      <c r="B44" s="84">
        <v>44.5</v>
      </c>
      <c r="C44" s="85">
        <v>79.25</v>
      </c>
      <c r="D44" s="91">
        <v>162.75000000000006</v>
      </c>
      <c r="F44" s="83">
        <f>MAX(IF('Fee Calculator'!D$41*100&lt;$A44,0,IF('Fee Calculator'!D$41*100&gt;$A45,$A45-$A44-SUM(G44:$H44),'Fee Calculator'!D$41*100-$A44-SUM(G44:$H44))),0)</f>
        <v>0</v>
      </c>
      <c r="G44" s="85">
        <f>MAX(IF('Fee Calculator'!E$41*100&lt;$A44,0,IF('Fee Calculator'!E$41*100&gt;$A45,$A45-$A44-SUM(H44:$H44),'Fee Calculator'!E$41*100-$A44-SUM(H44:$H44))),0)</f>
        <v>0</v>
      </c>
      <c r="H44" s="91">
        <f>IF('Fee Calculator'!F$41*100&lt;$A44,0,IF('Fee Calculator'!F$41*100&gt;$A45,$A45-$A44,'Fee Calculator'!F$41*100-$A44))</f>
        <v>0</v>
      </c>
      <c r="J44" s="87">
        <f>F44*'Fee Calculator'!$D$11/100</f>
        <v>0</v>
      </c>
      <c r="K44" s="88">
        <f>G44*'Fee Calculator'!$D$11/100</f>
        <v>0</v>
      </c>
      <c r="L44" s="92">
        <f>H44*'Fee Calculator'!$D$11/100</f>
        <v>0</v>
      </c>
      <c r="N44" s="89">
        <f t="shared" si="6"/>
        <v>0</v>
      </c>
      <c r="O44" s="90">
        <f t="shared" si="5"/>
        <v>0</v>
      </c>
      <c r="P44" s="93">
        <f t="shared" si="7"/>
        <v>0</v>
      </c>
      <c r="R44" s="89">
        <f t="shared" si="8"/>
        <v>0</v>
      </c>
      <c r="S44" s="90">
        <f t="shared" si="9"/>
        <v>0</v>
      </c>
      <c r="T44" s="93">
        <f t="shared" si="10"/>
        <v>0</v>
      </c>
    </row>
    <row r="45" spans="1:20" x14ac:dyDescent="0.2">
      <c r="A45" s="83">
        <v>8.9499999999999851</v>
      </c>
      <c r="B45" s="84">
        <v>45</v>
      </c>
      <c r="C45" s="85">
        <v>79.999999999999986</v>
      </c>
      <c r="D45" s="91">
        <v>165.00000000000003</v>
      </c>
      <c r="F45" s="83">
        <f>MAX(IF('Fee Calculator'!D$41*100&lt;$A45,0,IF('Fee Calculator'!D$41*100&gt;$A46,$A46-$A45-SUM(G45:$H45),'Fee Calculator'!D$41*100-$A45-SUM(G45:$H45))),0)</f>
        <v>0</v>
      </c>
      <c r="G45" s="85">
        <f>MAX(IF('Fee Calculator'!E$41*100&lt;$A45,0,IF('Fee Calculator'!E$41*100&gt;$A46,$A46-$A45-SUM(H45:$H45),'Fee Calculator'!E$41*100-$A45-SUM(H45:$H45))),0)</f>
        <v>0</v>
      </c>
      <c r="H45" s="91">
        <f>IF('Fee Calculator'!F$41*100&lt;$A45,0,IF('Fee Calculator'!F$41*100&gt;$A46,$A46-$A45,'Fee Calculator'!F$41*100-$A45))</f>
        <v>0</v>
      </c>
      <c r="J45" s="87">
        <f>F45*'Fee Calculator'!$D$11/100</f>
        <v>0</v>
      </c>
      <c r="K45" s="88">
        <f>G45*'Fee Calculator'!$D$11/100</f>
        <v>0</v>
      </c>
      <c r="L45" s="92">
        <f>H45*'Fee Calculator'!$D$11/100</f>
        <v>0</v>
      </c>
      <c r="N45" s="89">
        <f t="shared" si="6"/>
        <v>0</v>
      </c>
      <c r="O45" s="90">
        <f t="shared" si="5"/>
        <v>0</v>
      </c>
      <c r="P45" s="93">
        <f t="shared" si="7"/>
        <v>0</v>
      </c>
      <c r="R45" s="89">
        <f t="shared" si="8"/>
        <v>0</v>
      </c>
      <c r="S45" s="90">
        <f t="shared" si="9"/>
        <v>0</v>
      </c>
      <c r="T45" s="93">
        <f t="shared" si="10"/>
        <v>0</v>
      </c>
    </row>
    <row r="46" spans="1:20" x14ac:dyDescent="0.2">
      <c r="A46" s="83">
        <v>9.0499999999999847</v>
      </c>
      <c r="B46" s="84">
        <v>45.499999999999993</v>
      </c>
      <c r="C46" s="85">
        <v>80.749999999999986</v>
      </c>
      <c r="D46" s="91">
        <v>167.25</v>
      </c>
      <c r="F46" s="83">
        <f>MAX(IF('Fee Calculator'!D$41*100&lt;$A46,0,IF('Fee Calculator'!D$41*100&gt;$A47,$A47-$A46-SUM(G46:$H46),'Fee Calculator'!D$41*100-$A46-SUM(G46:$H46))),0)</f>
        <v>0</v>
      </c>
      <c r="G46" s="85">
        <f>MAX(IF('Fee Calculator'!E$41*100&lt;$A46,0,IF('Fee Calculator'!E$41*100&gt;$A47,$A47-$A46-SUM(H46:$H46),'Fee Calculator'!E$41*100-$A46-SUM(H46:$H46))),0)</f>
        <v>0</v>
      </c>
      <c r="H46" s="91">
        <f>IF('Fee Calculator'!F$41*100&lt;$A46,0,IF('Fee Calculator'!F$41*100&gt;$A47,$A47-$A46,'Fee Calculator'!F$41*100-$A46))</f>
        <v>0</v>
      </c>
      <c r="J46" s="87">
        <f>F46*'Fee Calculator'!$D$11/100</f>
        <v>0</v>
      </c>
      <c r="K46" s="88">
        <f>G46*'Fee Calculator'!$D$11/100</f>
        <v>0</v>
      </c>
      <c r="L46" s="92">
        <f>H46*'Fee Calculator'!$D$11/100</f>
        <v>0</v>
      </c>
      <c r="N46" s="89">
        <f t="shared" si="6"/>
        <v>0</v>
      </c>
      <c r="O46" s="90">
        <f t="shared" si="5"/>
        <v>0</v>
      </c>
      <c r="P46" s="93">
        <f t="shared" si="7"/>
        <v>0</v>
      </c>
      <c r="R46" s="89">
        <f t="shared" si="8"/>
        <v>0</v>
      </c>
      <c r="S46" s="90">
        <f t="shared" si="9"/>
        <v>0</v>
      </c>
      <c r="T46" s="93">
        <f t="shared" si="10"/>
        <v>0</v>
      </c>
    </row>
    <row r="47" spans="1:20" x14ac:dyDescent="0.2">
      <c r="A47" s="83">
        <v>9.1499999999999844</v>
      </c>
      <c r="B47" s="84">
        <v>45.999999999999993</v>
      </c>
      <c r="C47" s="85">
        <v>81.499999999999986</v>
      </c>
      <c r="D47" s="91">
        <v>169.5</v>
      </c>
      <c r="F47" s="83">
        <f>MAX(IF('Fee Calculator'!D$41*100&lt;$A47,0,IF('Fee Calculator'!D$41*100&gt;$A48,$A48-$A47-SUM(G47:$H47),'Fee Calculator'!D$41*100-$A47-SUM(G47:$H47))),0)</f>
        <v>0</v>
      </c>
      <c r="G47" s="85">
        <f>MAX(IF('Fee Calculator'!E$41*100&lt;$A47,0,IF('Fee Calculator'!E$41*100&gt;$A48,$A48-$A47-SUM(H47:$H47),'Fee Calculator'!E$41*100-$A47-SUM(H47:$H47))),0)</f>
        <v>0</v>
      </c>
      <c r="H47" s="91">
        <f>IF('Fee Calculator'!F$41*100&lt;$A47,0,IF('Fee Calculator'!F$41*100&gt;$A48,$A48-$A47,'Fee Calculator'!F$41*100-$A47))</f>
        <v>0</v>
      </c>
      <c r="J47" s="87">
        <f>F47*'Fee Calculator'!$D$11/100</f>
        <v>0</v>
      </c>
      <c r="K47" s="88">
        <f>G47*'Fee Calculator'!$D$11/100</f>
        <v>0</v>
      </c>
      <c r="L47" s="92">
        <f>H47*'Fee Calculator'!$D$11/100</f>
        <v>0</v>
      </c>
      <c r="N47" s="89">
        <f t="shared" si="6"/>
        <v>0</v>
      </c>
      <c r="O47" s="90">
        <f t="shared" si="5"/>
        <v>0</v>
      </c>
      <c r="P47" s="93">
        <f t="shared" si="7"/>
        <v>0</v>
      </c>
      <c r="R47" s="89">
        <f t="shared" si="8"/>
        <v>0</v>
      </c>
      <c r="S47" s="90">
        <f t="shared" si="9"/>
        <v>0</v>
      </c>
      <c r="T47" s="93">
        <f t="shared" si="10"/>
        <v>0</v>
      </c>
    </row>
    <row r="48" spans="1:20" x14ac:dyDescent="0.2">
      <c r="A48" s="83">
        <v>9.249999999999984</v>
      </c>
      <c r="B48" s="84">
        <v>46.5</v>
      </c>
      <c r="C48" s="85">
        <v>82.25</v>
      </c>
      <c r="D48" s="91">
        <v>171.75000000000006</v>
      </c>
      <c r="F48" s="83">
        <f>MAX(IF('Fee Calculator'!D$41*100&lt;$A48,0,IF('Fee Calculator'!D$41*100&gt;$A49,$A49-$A48-SUM(G48:$H48),'Fee Calculator'!D$41*100-$A48-SUM(G48:$H48))),0)</f>
        <v>0</v>
      </c>
      <c r="G48" s="85">
        <f>MAX(IF('Fee Calculator'!E$41*100&lt;$A48,0,IF('Fee Calculator'!E$41*100&gt;$A49,$A49-$A48-SUM(H48:$H48),'Fee Calculator'!E$41*100-$A48-SUM(H48:$H48))),0)</f>
        <v>0</v>
      </c>
      <c r="H48" s="91">
        <f>IF('Fee Calculator'!F$41*100&lt;$A48,0,IF('Fee Calculator'!F$41*100&gt;$A49,$A49-$A48,'Fee Calculator'!F$41*100-$A48))</f>
        <v>0</v>
      </c>
      <c r="J48" s="87">
        <f>F48*'Fee Calculator'!$D$11/100</f>
        <v>0</v>
      </c>
      <c r="K48" s="88">
        <f>G48*'Fee Calculator'!$D$11/100</f>
        <v>0</v>
      </c>
      <c r="L48" s="92">
        <f>H48*'Fee Calculator'!$D$11/100</f>
        <v>0</v>
      </c>
      <c r="N48" s="89">
        <f t="shared" si="6"/>
        <v>0</v>
      </c>
      <c r="O48" s="90">
        <f t="shared" si="5"/>
        <v>0</v>
      </c>
      <c r="P48" s="93">
        <f t="shared" si="7"/>
        <v>0</v>
      </c>
      <c r="R48" s="89">
        <f t="shared" si="8"/>
        <v>0</v>
      </c>
      <c r="S48" s="90">
        <f t="shared" si="9"/>
        <v>0</v>
      </c>
      <c r="T48" s="93">
        <f t="shared" si="10"/>
        <v>0</v>
      </c>
    </row>
    <row r="49" spans="1:20" x14ac:dyDescent="0.2">
      <c r="A49" s="83">
        <v>9.3499999999999837</v>
      </c>
      <c r="B49" s="84">
        <v>47</v>
      </c>
      <c r="C49" s="85">
        <v>83</v>
      </c>
      <c r="D49" s="91">
        <v>174.00000000000006</v>
      </c>
      <c r="F49" s="83">
        <f>MAX(IF('Fee Calculator'!D$41*100&lt;$A49,0,IF('Fee Calculator'!D$41*100&gt;$A50,$A50-$A49-SUM(G49:$H49),'Fee Calculator'!D$41*100-$A49-SUM(G49:$H49))),0)</f>
        <v>0</v>
      </c>
      <c r="G49" s="85">
        <f>MAX(IF('Fee Calculator'!E$41*100&lt;$A49,0,IF('Fee Calculator'!E$41*100&gt;$A50,$A50-$A49-SUM(H49:$H49),'Fee Calculator'!E$41*100-$A49-SUM(H49:$H49))),0)</f>
        <v>0</v>
      </c>
      <c r="H49" s="91">
        <f>IF('Fee Calculator'!F$41*100&lt;$A49,0,IF('Fee Calculator'!F$41*100&gt;$A50,$A50-$A49,'Fee Calculator'!F$41*100-$A49))</f>
        <v>0</v>
      </c>
      <c r="J49" s="87">
        <f>F49*'Fee Calculator'!$D$11/100</f>
        <v>0</v>
      </c>
      <c r="K49" s="88">
        <f>G49*'Fee Calculator'!$D$11/100</f>
        <v>0</v>
      </c>
      <c r="L49" s="92">
        <f>H49*'Fee Calculator'!$D$11/100</f>
        <v>0</v>
      </c>
      <c r="N49" s="89">
        <f t="shared" si="6"/>
        <v>0</v>
      </c>
      <c r="O49" s="90">
        <f t="shared" si="5"/>
        <v>0</v>
      </c>
      <c r="P49" s="93">
        <f t="shared" si="7"/>
        <v>0</v>
      </c>
      <c r="R49" s="89">
        <f t="shared" si="8"/>
        <v>0</v>
      </c>
      <c r="S49" s="90">
        <f t="shared" si="9"/>
        <v>0</v>
      </c>
      <c r="T49" s="93">
        <f t="shared" si="10"/>
        <v>0</v>
      </c>
    </row>
    <row r="50" spans="1:20" x14ac:dyDescent="0.2">
      <c r="A50" s="83">
        <v>9.4499999999999833</v>
      </c>
      <c r="B50" s="84">
        <v>47.5</v>
      </c>
      <c r="C50" s="85">
        <v>83.749999999999986</v>
      </c>
      <c r="D50" s="91">
        <v>176.25000000000003</v>
      </c>
      <c r="F50" s="83">
        <f>MAX(IF('Fee Calculator'!D$41*100&lt;$A50,0,IF('Fee Calculator'!D$41*100&gt;$A51,$A51-$A50-SUM(G50:$H50),'Fee Calculator'!D$41*100-$A50-SUM(G50:$H50))),0)</f>
        <v>0</v>
      </c>
      <c r="G50" s="85">
        <f>MAX(IF('Fee Calculator'!E$41*100&lt;$A50,0,IF('Fee Calculator'!E$41*100&gt;$A51,$A51-$A50-SUM(H50:$H50),'Fee Calculator'!E$41*100-$A50-SUM(H50:$H50))),0)</f>
        <v>0</v>
      </c>
      <c r="H50" s="91">
        <f>IF('Fee Calculator'!F$41*100&lt;$A50,0,IF('Fee Calculator'!F$41*100&gt;$A51,$A51-$A50,'Fee Calculator'!F$41*100-$A50))</f>
        <v>0</v>
      </c>
      <c r="J50" s="87">
        <f>F50*'Fee Calculator'!$D$11/100</f>
        <v>0</v>
      </c>
      <c r="K50" s="88">
        <f>G50*'Fee Calculator'!$D$11/100</f>
        <v>0</v>
      </c>
      <c r="L50" s="92">
        <f>H50*'Fee Calculator'!$D$11/100</f>
        <v>0</v>
      </c>
      <c r="N50" s="89">
        <f t="shared" si="6"/>
        <v>0</v>
      </c>
      <c r="O50" s="90">
        <f t="shared" si="5"/>
        <v>0</v>
      </c>
      <c r="P50" s="93">
        <f t="shared" si="7"/>
        <v>0</v>
      </c>
      <c r="R50" s="89">
        <f t="shared" si="8"/>
        <v>0</v>
      </c>
      <c r="S50" s="90">
        <f t="shared" si="9"/>
        <v>0</v>
      </c>
      <c r="T50" s="93">
        <f t="shared" si="10"/>
        <v>0</v>
      </c>
    </row>
    <row r="51" spans="1:20" x14ac:dyDescent="0.2">
      <c r="A51" s="83">
        <v>9.5499999999999829</v>
      </c>
      <c r="B51" s="84">
        <v>47.999999999999993</v>
      </c>
      <c r="C51" s="85">
        <v>84.499999999999986</v>
      </c>
      <c r="D51" s="91">
        <v>178.50000000000003</v>
      </c>
      <c r="F51" s="83">
        <f>MAX(IF('Fee Calculator'!D$41*100&lt;$A51,0,IF('Fee Calculator'!D$41*100&gt;$A52,$A52-$A51-SUM(G51:$H51),'Fee Calculator'!D$41*100-$A51-SUM(G51:$H51))),0)</f>
        <v>0</v>
      </c>
      <c r="G51" s="85">
        <f>MAX(IF('Fee Calculator'!E$41*100&lt;$A51,0,IF('Fee Calculator'!E$41*100&gt;$A52,$A52-$A51-SUM(H51:$H51),'Fee Calculator'!E$41*100-$A51-SUM(H51:$H51))),0)</f>
        <v>0</v>
      </c>
      <c r="H51" s="91">
        <f>IF('Fee Calculator'!F$41*100&lt;$A51,0,IF('Fee Calculator'!F$41*100&gt;$A52,$A52-$A51,'Fee Calculator'!F$41*100-$A51))</f>
        <v>0</v>
      </c>
      <c r="J51" s="87">
        <f>F51*'Fee Calculator'!$D$11/100</f>
        <v>0</v>
      </c>
      <c r="K51" s="88">
        <f>G51*'Fee Calculator'!$D$11/100</f>
        <v>0</v>
      </c>
      <c r="L51" s="92">
        <f>H51*'Fee Calculator'!$D$11/100</f>
        <v>0</v>
      </c>
      <c r="N51" s="89">
        <f t="shared" si="6"/>
        <v>0</v>
      </c>
      <c r="O51" s="90">
        <f t="shared" si="5"/>
        <v>0</v>
      </c>
      <c r="P51" s="93">
        <f t="shared" si="7"/>
        <v>0</v>
      </c>
      <c r="R51" s="89">
        <f t="shared" si="8"/>
        <v>0</v>
      </c>
      <c r="S51" s="90">
        <f t="shared" si="9"/>
        <v>0</v>
      </c>
      <c r="T51" s="93">
        <f t="shared" si="10"/>
        <v>0</v>
      </c>
    </row>
    <row r="52" spans="1:20" x14ac:dyDescent="0.2">
      <c r="A52" s="83">
        <v>9.6499999999999826</v>
      </c>
      <c r="B52" s="84">
        <v>48.499999999999993</v>
      </c>
      <c r="C52" s="85">
        <v>85.249999999999972</v>
      </c>
      <c r="D52" s="91">
        <v>180.75</v>
      </c>
      <c r="F52" s="83">
        <f>MAX(IF('Fee Calculator'!D$41*100&lt;$A52,0,IF('Fee Calculator'!D$41*100&gt;$A53,$A53-$A52-SUM(G52:$H52),'Fee Calculator'!D$41*100-$A52-SUM(G52:$H52))),0)</f>
        <v>0</v>
      </c>
      <c r="G52" s="85">
        <f>MAX(IF('Fee Calculator'!E$41*100&lt;$A52,0,IF('Fee Calculator'!E$41*100&gt;$A53,$A53-$A52-SUM(H52:$H52),'Fee Calculator'!E$41*100-$A52-SUM(H52:$H52))),0)</f>
        <v>0</v>
      </c>
      <c r="H52" s="91">
        <f>IF('Fee Calculator'!F$41*100&lt;$A52,0,IF('Fee Calculator'!F$41*100&gt;$A53,$A53-$A52,'Fee Calculator'!F$41*100-$A52))</f>
        <v>0</v>
      </c>
      <c r="J52" s="87">
        <f>F52*'Fee Calculator'!$D$11/100</f>
        <v>0</v>
      </c>
      <c r="K52" s="88">
        <f>G52*'Fee Calculator'!$D$11/100</f>
        <v>0</v>
      </c>
      <c r="L52" s="92">
        <f>H52*'Fee Calculator'!$D$11/100</f>
        <v>0</v>
      </c>
      <c r="N52" s="89">
        <f t="shared" si="6"/>
        <v>0</v>
      </c>
      <c r="O52" s="90">
        <f t="shared" si="5"/>
        <v>0</v>
      </c>
      <c r="P52" s="93">
        <f t="shared" si="7"/>
        <v>0</v>
      </c>
      <c r="R52" s="89">
        <f t="shared" si="8"/>
        <v>0</v>
      </c>
      <c r="S52" s="90">
        <f t="shared" si="9"/>
        <v>0</v>
      </c>
      <c r="T52" s="93">
        <f t="shared" si="10"/>
        <v>0</v>
      </c>
    </row>
    <row r="53" spans="1:20" x14ac:dyDescent="0.2">
      <c r="A53" s="83">
        <v>9.7499999999999822</v>
      </c>
      <c r="B53" s="84">
        <v>49</v>
      </c>
      <c r="C53" s="85">
        <v>86</v>
      </c>
      <c r="D53" s="91">
        <v>183.00000000000006</v>
      </c>
      <c r="F53" s="83">
        <f>MAX(IF('Fee Calculator'!D$41*100&lt;$A53,0,IF('Fee Calculator'!D$41*100&gt;$A54,$A54-$A53-SUM(G53:$H53),'Fee Calculator'!D$41*100-$A53-SUM(G53:$H53))),0)</f>
        <v>0</v>
      </c>
      <c r="G53" s="85">
        <f>MAX(IF('Fee Calculator'!E$41*100&lt;$A53,0,IF('Fee Calculator'!E$41*100&gt;$A54,$A54-$A53-SUM(H53:$H53),'Fee Calculator'!E$41*100-$A53-SUM(H53:$H53))),0)</f>
        <v>0</v>
      </c>
      <c r="H53" s="91">
        <f>IF('Fee Calculator'!F$41*100&lt;$A53,0,IF('Fee Calculator'!F$41*100&gt;$A54,$A54-$A53,'Fee Calculator'!F$41*100-$A53))</f>
        <v>0</v>
      </c>
      <c r="J53" s="87">
        <f>F53*'Fee Calculator'!$D$11/100</f>
        <v>0</v>
      </c>
      <c r="K53" s="88">
        <f>G53*'Fee Calculator'!$D$11/100</f>
        <v>0</v>
      </c>
      <c r="L53" s="92">
        <f>H53*'Fee Calculator'!$D$11/100</f>
        <v>0</v>
      </c>
      <c r="N53" s="89">
        <f t="shared" si="6"/>
        <v>0</v>
      </c>
      <c r="O53" s="90">
        <f t="shared" si="5"/>
        <v>0</v>
      </c>
      <c r="P53" s="93">
        <f t="shared" si="7"/>
        <v>0</v>
      </c>
      <c r="R53" s="89">
        <f t="shared" si="8"/>
        <v>0</v>
      </c>
      <c r="S53" s="90">
        <f t="shared" si="9"/>
        <v>0</v>
      </c>
      <c r="T53" s="93">
        <f t="shared" si="10"/>
        <v>0</v>
      </c>
    </row>
    <row r="54" spans="1:20" x14ac:dyDescent="0.2">
      <c r="A54" s="83">
        <v>9.8499999999999819</v>
      </c>
      <c r="B54" s="84">
        <v>49.5</v>
      </c>
      <c r="C54" s="85">
        <v>86.75</v>
      </c>
      <c r="D54" s="91">
        <v>185.25000000000006</v>
      </c>
      <c r="F54" s="83">
        <f>MAX(IF('Fee Calculator'!D$41*100&lt;$A54,0,IF('Fee Calculator'!D$41*100&gt;$A55,$A55-$A54-SUM(G54:$H54),'Fee Calculator'!D$41*100-$A54-SUM(G54:$H54))),0)</f>
        <v>0</v>
      </c>
      <c r="G54" s="85">
        <f>MAX(IF('Fee Calculator'!E$41*100&lt;$A54,0,IF('Fee Calculator'!E$41*100&gt;$A55,$A55-$A54-SUM(H54:$H54),'Fee Calculator'!E$41*100-$A54-SUM(H54:$H54))),0)</f>
        <v>0</v>
      </c>
      <c r="H54" s="91">
        <f>IF('Fee Calculator'!F$41*100&lt;$A54,0,IF('Fee Calculator'!F$41*100&gt;$A55,$A55-$A54,'Fee Calculator'!F$41*100-$A54))</f>
        <v>0</v>
      </c>
      <c r="J54" s="87">
        <f>F54*'Fee Calculator'!$D$11/100</f>
        <v>0</v>
      </c>
      <c r="K54" s="88">
        <f>G54*'Fee Calculator'!$D$11/100</f>
        <v>0</v>
      </c>
      <c r="L54" s="92">
        <f>H54*'Fee Calculator'!$D$11/100</f>
        <v>0</v>
      </c>
      <c r="N54" s="89">
        <f t="shared" si="6"/>
        <v>0</v>
      </c>
      <c r="O54" s="90">
        <f t="shared" si="5"/>
        <v>0</v>
      </c>
      <c r="P54" s="93">
        <f t="shared" si="7"/>
        <v>0</v>
      </c>
      <c r="R54" s="89">
        <f t="shared" si="8"/>
        <v>0</v>
      </c>
      <c r="S54" s="90">
        <f t="shared" si="9"/>
        <v>0</v>
      </c>
      <c r="T54" s="93">
        <f t="shared" si="10"/>
        <v>0</v>
      </c>
    </row>
    <row r="55" spans="1:20" x14ac:dyDescent="0.2">
      <c r="A55" s="83">
        <v>9.9499999999999815</v>
      </c>
      <c r="B55" s="84">
        <v>50</v>
      </c>
      <c r="C55" s="85">
        <v>87.499999999999986</v>
      </c>
      <c r="D55" s="91">
        <v>187.50000000000003</v>
      </c>
      <c r="F55" s="83">
        <f>MAX(IF('Fee Calculator'!D$41*100&lt;$A55,0,IF('Fee Calculator'!D$41*100&gt;$A56,$A56-$A55-SUM(G55:$H55),'Fee Calculator'!D$41*100-$A55-SUM(G55:$H55))),0)</f>
        <v>0</v>
      </c>
      <c r="G55" s="85">
        <f>MAX(IF('Fee Calculator'!E$41*100&lt;$A55,0,IF('Fee Calculator'!E$41*100&gt;$A56,$A56-$A55-SUM(H55:$H55),'Fee Calculator'!E$41*100-$A55-SUM(H55:$H55))),0)</f>
        <v>0</v>
      </c>
      <c r="H55" s="91">
        <f>IF('Fee Calculator'!F$41*100&lt;$A55,0,IF('Fee Calculator'!F$41*100&gt;$A56,$A56-$A55,'Fee Calculator'!F$41*100-$A55))</f>
        <v>0</v>
      </c>
      <c r="J55" s="87">
        <f>F55*'Fee Calculator'!$D$11/100</f>
        <v>0</v>
      </c>
      <c r="K55" s="88">
        <f>G55*'Fee Calculator'!$D$11/100</f>
        <v>0</v>
      </c>
      <c r="L55" s="92">
        <f>H55*'Fee Calculator'!$D$11/100</f>
        <v>0</v>
      </c>
      <c r="N55" s="89">
        <f t="shared" si="6"/>
        <v>0</v>
      </c>
      <c r="O55" s="90">
        <f t="shared" si="5"/>
        <v>0</v>
      </c>
      <c r="P55" s="93">
        <f t="shared" si="7"/>
        <v>0</v>
      </c>
      <c r="R55" s="89">
        <f t="shared" si="8"/>
        <v>0</v>
      </c>
      <c r="S55" s="90">
        <f t="shared" si="9"/>
        <v>0</v>
      </c>
      <c r="T55" s="93">
        <f t="shared" si="10"/>
        <v>0</v>
      </c>
    </row>
    <row r="56" spans="1:20" x14ac:dyDescent="0.2">
      <c r="A56" s="83">
        <v>10.049999999999981</v>
      </c>
      <c r="B56" s="84">
        <v>50.499999999999993</v>
      </c>
      <c r="C56" s="85">
        <v>88.249999999999986</v>
      </c>
      <c r="D56" s="91">
        <v>189.75000000000003</v>
      </c>
      <c r="F56" s="83">
        <f>MAX(IF('Fee Calculator'!D$41*100&lt;$A56,0,IF('Fee Calculator'!D$41*100&gt;$A57,$A57-$A56-SUM(G56:$H56),'Fee Calculator'!D$41*100-$A56-SUM(G56:$H56))),0)</f>
        <v>0</v>
      </c>
      <c r="G56" s="85">
        <f>MAX(IF('Fee Calculator'!E$41*100&lt;$A56,0,IF('Fee Calculator'!E$41*100&gt;$A57,$A57-$A56-SUM(H56:$H56),'Fee Calculator'!E$41*100-$A56-SUM(H56:$H56))),0)</f>
        <v>0</v>
      </c>
      <c r="H56" s="91">
        <f>IF('Fee Calculator'!F$41*100&lt;$A56,0,IF('Fee Calculator'!F$41*100&gt;$A57,$A57-$A56,'Fee Calculator'!F$41*100-$A56))</f>
        <v>0</v>
      </c>
      <c r="J56" s="87">
        <f>F56*'Fee Calculator'!$D$11/100</f>
        <v>0</v>
      </c>
      <c r="K56" s="88">
        <f>G56*'Fee Calculator'!$D$11/100</f>
        <v>0</v>
      </c>
      <c r="L56" s="92">
        <f>H56*'Fee Calculator'!$D$11/100</f>
        <v>0</v>
      </c>
      <c r="N56" s="89">
        <f t="shared" si="6"/>
        <v>0</v>
      </c>
      <c r="O56" s="90">
        <f t="shared" si="5"/>
        <v>0</v>
      </c>
      <c r="P56" s="93">
        <f t="shared" si="7"/>
        <v>0</v>
      </c>
      <c r="R56" s="89">
        <f t="shared" si="8"/>
        <v>0</v>
      </c>
      <c r="S56" s="90">
        <f t="shared" si="9"/>
        <v>0</v>
      </c>
      <c r="T56" s="93">
        <f t="shared" si="10"/>
        <v>0</v>
      </c>
    </row>
    <row r="57" spans="1:20" x14ac:dyDescent="0.2">
      <c r="A57" s="83">
        <v>10.149999999999981</v>
      </c>
      <c r="B57" s="84">
        <v>50.999999999999993</v>
      </c>
      <c r="C57" s="85">
        <v>88.999999999999972</v>
      </c>
      <c r="D57" s="91">
        <v>192</v>
      </c>
      <c r="F57" s="83">
        <f>MAX(IF('Fee Calculator'!D$41*100&lt;$A57,0,IF('Fee Calculator'!D$41*100&gt;$A58,$A58-$A57-SUM(G57:$H57),'Fee Calculator'!D$41*100-$A57-SUM(G57:$H57))),0)</f>
        <v>0</v>
      </c>
      <c r="G57" s="85">
        <f>MAX(IF('Fee Calculator'!E$41*100&lt;$A57,0,IF('Fee Calculator'!E$41*100&gt;$A58,$A58-$A57-SUM(H57:$H57),'Fee Calculator'!E$41*100-$A57-SUM(H57:$H57))),0)</f>
        <v>0</v>
      </c>
      <c r="H57" s="91">
        <f>IF('Fee Calculator'!F$41*100&lt;$A57,0,IF('Fee Calculator'!F$41*100&gt;$A58,$A58-$A57,'Fee Calculator'!F$41*100-$A57))</f>
        <v>0</v>
      </c>
      <c r="J57" s="87">
        <f>F57*'Fee Calculator'!$D$11/100</f>
        <v>0</v>
      </c>
      <c r="K57" s="88">
        <f>G57*'Fee Calculator'!$D$11/100</f>
        <v>0</v>
      </c>
      <c r="L57" s="92">
        <f>H57*'Fee Calculator'!$D$11/100</f>
        <v>0</v>
      </c>
      <c r="N57" s="89">
        <f t="shared" si="6"/>
        <v>0</v>
      </c>
      <c r="O57" s="90">
        <f t="shared" si="5"/>
        <v>0</v>
      </c>
      <c r="P57" s="93">
        <f t="shared" si="7"/>
        <v>0</v>
      </c>
      <c r="R57" s="89">
        <f t="shared" si="8"/>
        <v>0</v>
      </c>
      <c r="S57" s="90">
        <f t="shared" si="9"/>
        <v>0</v>
      </c>
      <c r="T57" s="93">
        <f t="shared" si="10"/>
        <v>0</v>
      </c>
    </row>
    <row r="58" spans="1:20" x14ac:dyDescent="0.2">
      <c r="A58" s="83">
        <v>10.24999999999998</v>
      </c>
      <c r="B58" s="84">
        <v>51.5</v>
      </c>
      <c r="C58" s="85">
        <v>89.75</v>
      </c>
      <c r="D58" s="91">
        <v>194.25000000000006</v>
      </c>
      <c r="F58" s="83">
        <f>MAX(IF('Fee Calculator'!D$41*100&lt;$A58,0,IF('Fee Calculator'!D$41*100&gt;$A59,$A59-$A58-SUM(G58:$H58),'Fee Calculator'!D$41*100-$A58-SUM(G58:$H58))),0)</f>
        <v>0</v>
      </c>
      <c r="G58" s="85">
        <f>MAX(IF('Fee Calculator'!E$41*100&lt;$A58,0,IF('Fee Calculator'!E$41*100&gt;$A59,$A59-$A58-SUM(H58:$H58),'Fee Calculator'!E$41*100-$A58-SUM(H58:$H58))),0)</f>
        <v>0</v>
      </c>
      <c r="H58" s="91">
        <f>IF('Fee Calculator'!F$41*100&lt;$A58,0,IF('Fee Calculator'!F$41*100&gt;$A59,$A59-$A58,'Fee Calculator'!F$41*100-$A58))</f>
        <v>0</v>
      </c>
      <c r="J58" s="87">
        <f>F58*'Fee Calculator'!$D$11/100</f>
        <v>0</v>
      </c>
      <c r="K58" s="88">
        <f>G58*'Fee Calculator'!$D$11/100</f>
        <v>0</v>
      </c>
      <c r="L58" s="92">
        <f>H58*'Fee Calculator'!$D$11/100</f>
        <v>0</v>
      </c>
      <c r="N58" s="89">
        <f t="shared" si="6"/>
        <v>0</v>
      </c>
      <c r="O58" s="90">
        <f t="shared" si="5"/>
        <v>0</v>
      </c>
      <c r="P58" s="93">
        <f t="shared" si="7"/>
        <v>0</v>
      </c>
      <c r="R58" s="89">
        <f t="shared" si="8"/>
        <v>0</v>
      </c>
      <c r="S58" s="90">
        <f t="shared" si="9"/>
        <v>0</v>
      </c>
      <c r="T58" s="93">
        <f t="shared" si="10"/>
        <v>0</v>
      </c>
    </row>
    <row r="59" spans="1:20" x14ac:dyDescent="0.2">
      <c r="A59" s="83">
        <v>10.34999999999998</v>
      </c>
      <c r="B59" s="84">
        <v>52</v>
      </c>
      <c r="C59" s="85">
        <v>90.499999999999986</v>
      </c>
      <c r="D59" s="91">
        <v>196.50000000000006</v>
      </c>
      <c r="F59" s="83">
        <f>MAX(IF('Fee Calculator'!D$41*100&lt;$A59,0,IF('Fee Calculator'!D$41*100&gt;$A60,$A60-$A59-SUM(G59:$H59),'Fee Calculator'!D$41*100-$A59-SUM(G59:$H59))),0)</f>
        <v>0</v>
      </c>
      <c r="G59" s="85">
        <f>MAX(IF('Fee Calculator'!E$41*100&lt;$A59,0,IF('Fee Calculator'!E$41*100&gt;$A60,$A60-$A59-SUM(H59:$H59),'Fee Calculator'!E$41*100-$A59-SUM(H59:$H59))),0)</f>
        <v>0</v>
      </c>
      <c r="H59" s="91">
        <f>IF('Fee Calculator'!F$41*100&lt;$A59,0,IF('Fee Calculator'!F$41*100&gt;$A60,$A60-$A59,'Fee Calculator'!F$41*100-$A59))</f>
        <v>0</v>
      </c>
      <c r="J59" s="87">
        <f>F59*'Fee Calculator'!$D$11/100</f>
        <v>0</v>
      </c>
      <c r="K59" s="88">
        <f>G59*'Fee Calculator'!$D$11/100</f>
        <v>0</v>
      </c>
      <c r="L59" s="92">
        <f>H59*'Fee Calculator'!$D$11/100</f>
        <v>0</v>
      </c>
      <c r="N59" s="89">
        <f t="shared" si="6"/>
        <v>0</v>
      </c>
      <c r="O59" s="90">
        <f t="shared" si="5"/>
        <v>0</v>
      </c>
      <c r="P59" s="93">
        <f t="shared" si="7"/>
        <v>0</v>
      </c>
      <c r="R59" s="89">
        <f t="shared" si="8"/>
        <v>0</v>
      </c>
      <c r="S59" s="90">
        <f t="shared" si="9"/>
        <v>0</v>
      </c>
      <c r="T59" s="93">
        <f t="shared" si="10"/>
        <v>0</v>
      </c>
    </row>
    <row r="60" spans="1:20" x14ac:dyDescent="0.2">
      <c r="A60" s="83">
        <v>10.44999999999998</v>
      </c>
      <c r="B60" s="84">
        <v>52.5</v>
      </c>
      <c r="C60" s="85">
        <v>91.249999999999986</v>
      </c>
      <c r="D60" s="91">
        <v>198.75000000000006</v>
      </c>
      <c r="F60" s="83">
        <f>MAX(IF('Fee Calculator'!D$41*100&lt;$A60,0,IF('Fee Calculator'!D$41*100&gt;$A61,$A61-$A60-SUM(G60:$H60),'Fee Calculator'!D$41*100-$A60-SUM(G60:$H60))),0)</f>
        <v>0</v>
      </c>
      <c r="G60" s="85">
        <f>MAX(IF('Fee Calculator'!E$41*100&lt;$A60,0,IF('Fee Calculator'!E$41*100&gt;$A61,$A61-$A60-SUM(H60:$H60),'Fee Calculator'!E$41*100-$A60-SUM(H60:$H60))),0)</f>
        <v>0</v>
      </c>
      <c r="H60" s="91">
        <f>IF('Fee Calculator'!F$41*100&lt;$A60,0,IF('Fee Calculator'!F$41*100&gt;$A61,$A61-$A60,'Fee Calculator'!F$41*100-$A60))</f>
        <v>0</v>
      </c>
      <c r="J60" s="87">
        <f>F60*'Fee Calculator'!$D$11/100</f>
        <v>0</v>
      </c>
      <c r="K60" s="88">
        <f>G60*'Fee Calculator'!$D$11/100</f>
        <v>0</v>
      </c>
      <c r="L60" s="92">
        <f>H60*'Fee Calculator'!$D$11/100</f>
        <v>0</v>
      </c>
      <c r="N60" s="89">
        <f t="shared" si="6"/>
        <v>0</v>
      </c>
      <c r="O60" s="90">
        <f t="shared" si="5"/>
        <v>0</v>
      </c>
      <c r="P60" s="93">
        <f t="shared" si="7"/>
        <v>0</v>
      </c>
      <c r="R60" s="89">
        <f t="shared" si="8"/>
        <v>0</v>
      </c>
      <c r="S60" s="90">
        <f t="shared" si="9"/>
        <v>0</v>
      </c>
      <c r="T60" s="93">
        <f t="shared" si="10"/>
        <v>0</v>
      </c>
    </row>
    <row r="61" spans="1:20" x14ac:dyDescent="0.2">
      <c r="A61" s="83">
        <v>10.549999999999979</v>
      </c>
      <c r="B61" s="84">
        <v>52.999999999999993</v>
      </c>
      <c r="C61" s="85">
        <v>91.999999999999986</v>
      </c>
      <c r="D61" s="91">
        <v>201.00000000000003</v>
      </c>
      <c r="F61" s="83">
        <f>MAX(IF('Fee Calculator'!D$41*100&lt;$A61,0,IF('Fee Calculator'!D$41*100&gt;$A62,$A62-$A61-SUM(G61:$H61),'Fee Calculator'!D$41*100-$A61-SUM(G61:$H61))),0)</f>
        <v>0</v>
      </c>
      <c r="G61" s="85">
        <f>MAX(IF('Fee Calculator'!E$41*100&lt;$A61,0,IF('Fee Calculator'!E$41*100&gt;$A62,$A62-$A61-SUM(H61:$H61),'Fee Calculator'!E$41*100-$A61-SUM(H61:$H61))),0)</f>
        <v>0</v>
      </c>
      <c r="H61" s="91">
        <f>IF('Fee Calculator'!F$41*100&lt;$A61,0,IF('Fee Calculator'!F$41*100&gt;$A62,$A62-$A61,'Fee Calculator'!F$41*100-$A61))</f>
        <v>0</v>
      </c>
      <c r="J61" s="87">
        <f>F61*'Fee Calculator'!$D$11/100</f>
        <v>0</v>
      </c>
      <c r="K61" s="88">
        <f>G61*'Fee Calculator'!$D$11/100</f>
        <v>0</v>
      </c>
      <c r="L61" s="92">
        <f>H61*'Fee Calculator'!$D$11/100</f>
        <v>0</v>
      </c>
      <c r="N61" s="89">
        <f t="shared" si="6"/>
        <v>0</v>
      </c>
      <c r="O61" s="90">
        <f t="shared" si="5"/>
        <v>0</v>
      </c>
      <c r="P61" s="93">
        <f t="shared" si="7"/>
        <v>0</v>
      </c>
      <c r="R61" s="89">
        <f t="shared" si="8"/>
        <v>0</v>
      </c>
      <c r="S61" s="90">
        <f t="shared" si="9"/>
        <v>0</v>
      </c>
      <c r="T61" s="93">
        <f t="shared" si="10"/>
        <v>0</v>
      </c>
    </row>
    <row r="62" spans="1:20" x14ac:dyDescent="0.2">
      <c r="A62" s="83">
        <v>10.649999999999979</v>
      </c>
      <c r="B62" s="84">
        <v>53.499999999999993</v>
      </c>
      <c r="C62" s="85">
        <v>92.749999999999972</v>
      </c>
      <c r="D62" s="91">
        <v>203.25000000000003</v>
      </c>
      <c r="F62" s="83">
        <f>MAX(IF('Fee Calculator'!D$41*100&lt;$A62,0,IF('Fee Calculator'!D$41*100&gt;$A63,$A63-$A62-SUM(G62:$H62),'Fee Calculator'!D$41*100-$A62-SUM(G62:$H62))),0)</f>
        <v>0</v>
      </c>
      <c r="G62" s="85">
        <f>MAX(IF('Fee Calculator'!E$41*100&lt;$A62,0,IF('Fee Calculator'!E$41*100&gt;$A63,$A63-$A62-SUM(H62:$H62),'Fee Calculator'!E$41*100-$A62-SUM(H62:$H62))),0)</f>
        <v>0</v>
      </c>
      <c r="H62" s="91">
        <f>IF('Fee Calculator'!F$41*100&lt;$A62,0,IF('Fee Calculator'!F$41*100&gt;$A63,$A63-$A62,'Fee Calculator'!F$41*100-$A62))</f>
        <v>0</v>
      </c>
      <c r="J62" s="87">
        <f>F62*'Fee Calculator'!$D$11/100</f>
        <v>0</v>
      </c>
      <c r="K62" s="88">
        <f>G62*'Fee Calculator'!$D$11/100</f>
        <v>0</v>
      </c>
      <c r="L62" s="92">
        <f>H62*'Fee Calculator'!$D$11/100</f>
        <v>0</v>
      </c>
      <c r="N62" s="89">
        <f t="shared" si="6"/>
        <v>0</v>
      </c>
      <c r="O62" s="90">
        <f t="shared" si="5"/>
        <v>0</v>
      </c>
      <c r="P62" s="93">
        <f t="shared" si="7"/>
        <v>0</v>
      </c>
      <c r="R62" s="89">
        <f t="shared" si="8"/>
        <v>0</v>
      </c>
      <c r="S62" s="90">
        <f t="shared" si="9"/>
        <v>0</v>
      </c>
      <c r="T62" s="93">
        <f t="shared" si="10"/>
        <v>0</v>
      </c>
    </row>
    <row r="63" spans="1:20" x14ac:dyDescent="0.2">
      <c r="A63" s="83">
        <v>10.749999999999979</v>
      </c>
      <c r="B63" s="84">
        <v>54</v>
      </c>
      <c r="C63" s="85">
        <v>93.5</v>
      </c>
      <c r="D63" s="91">
        <v>205.50000000000006</v>
      </c>
      <c r="F63" s="83">
        <f>MAX(IF('Fee Calculator'!D$41*100&lt;$A63,0,IF('Fee Calculator'!D$41*100&gt;$A64,$A64-$A63-SUM(G63:$H63),'Fee Calculator'!D$41*100-$A63-SUM(G63:$H63))),0)</f>
        <v>0</v>
      </c>
      <c r="G63" s="85">
        <f>MAX(IF('Fee Calculator'!E$41*100&lt;$A63,0,IF('Fee Calculator'!E$41*100&gt;$A64,$A64-$A63-SUM(H63:$H63),'Fee Calculator'!E$41*100-$A63-SUM(H63:$H63))),0)</f>
        <v>0</v>
      </c>
      <c r="H63" s="91">
        <f>IF('Fee Calculator'!F$41*100&lt;$A63,0,IF('Fee Calculator'!F$41*100&gt;$A64,$A64-$A63,'Fee Calculator'!F$41*100-$A63))</f>
        <v>0</v>
      </c>
      <c r="J63" s="87">
        <f>F63*'Fee Calculator'!$D$11/100</f>
        <v>0</v>
      </c>
      <c r="K63" s="88">
        <f>G63*'Fee Calculator'!$D$11/100</f>
        <v>0</v>
      </c>
      <c r="L63" s="92">
        <f>H63*'Fee Calculator'!$D$11/100</f>
        <v>0</v>
      </c>
      <c r="N63" s="89">
        <f t="shared" si="6"/>
        <v>0</v>
      </c>
      <c r="O63" s="90">
        <f t="shared" si="5"/>
        <v>0</v>
      </c>
      <c r="P63" s="93">
        <f t="shared" si="7"/>
        <v>0</v>
      </c>
      <c r="R63" s="89">
        <f t="shared" si="8"/>
        <v>0</v>
      </c>
      <c r="S63" s="90">
        <f t="shared" si="9"/>
        <v>0</v>
      </c>
      <c r="T63" s="93">
        <f t="shared" si="10"/>
        <v>0</v>
      </c>
    </row>
    <row r="64" spans="1:20" x14ac:dyDescent="0.2">
      <c r="A64" s="83">
        <v>10.849999999999978</v>
      </c>
      <c r="B64" s="84">
        <v>54.5</v>
      </c>
      <c r="C64" s="85">
        <v>94.249999999999986</v>
      </c>
      <c r="D64" s="91">
        <v>207.75000000000006</v>
      </c>
      <c r="F64" s="83">
        <f>MAX(IF('Fee Calculator'!D$41*100&lt;$A64,0,IF('Fee Calculator'!D$41*100&gt;$A65,$A65-$A64-SUM(G64:$H64),'Fee Calculator'!D$41*100-$A64-SUM(G64:$H64))),0)</f>
        <v>0</v>
      </c>
      <c r="G64" s="85">
        <f>MAX(IF('Fee Calculator'!E$41*100&lt;$A64,0,IF('Fee Calculator'!E$41*100&gt;$A65,$A65-$A64-SUM(H64:$H64),'Fee Calculator'!E$41*100-$A64-SUM(H64:$H64))),0)</f>
        <v>0</v>
      </c>
      <c r="H64" s="91">
        <f>IF('Fee Calculator'!F$41*100&lt;$A64,0,IF('Fee Calculator'!F$41*100&gt;$A65,$A65-$A64,'Fee Calculator'!F$41*100-$A64))</f>
        <v>0</v>
      </c>
      <c r="J64" s="87">
        <f>F64*'Fee Calculator'!$D$11/100</f>
        <v>0</v>
      </c>
      <c r="K64" s="88">
        <f>G64*'Fee Calculator'!$D$11/100</f>
        <v>0</v>
      </c>
      <c r="L64" s="92">
        <f>H64*'Fee Calculator'!$D$11/100</f>
        <v>0</v>
      </c>
      <c r="N64" s="89">
        <f t="shared" si="6"/>
        <v>0</v>
      </c>
      <c r="O64" s="90">
        <f t="shared" si="5"/>
        <v>0</v>
      </c>
      <c r="P64" s="93">
        <f t="shared" si="7"/>
        <v>0</v>
      </c>
      <c r="R64" s="89">
        <f t="shared" si="8"/>
        <v>0</v>
      </c>
      <c r="S64" s="90">
        <f t="shared" si="9"/>
        <v>0</v>
      </c>
      <c r="T64" s="93">
        <f t="shared" si="10"/>
        <v>0</v>
      </c>
    </row>
    <row r="65" spans="1:20" x14ac:dyDescent="0.2">
      <c r="A65" s="83">
        <v>10.949999999999978</v>
      </c>
      <c r="B65" s="84">
        <v>54.999999999999993</v>
      </c>
      <c r="C65" s="85">
        <v>94.999999999999986</v>
      </c>
      <c r="D65" s="91">
        <v>210.00000000000006</v>
      </c>
      <c r="F65" s="83">
        <f>MAX(IF('Fee Calculator'!D$41*100&lt;$A65,0,IF('Fee Calculator'!D$41*100&gt;$A66,$A66-$A65-SUM(G65:$H65),'Fee Calculator'!D$41*100-$A65-SUM(G65:$H65))),0)</f>
        <v>0</v>
      </c>
      <c r="G65" s="85">
        <f>MAX(IF('Fee Calculator'!E$41*100&lt;$A65,0,IF('Fee Calculator'!E$41*100&gt;$A66,$A66-$A65-SUM(H65:$H65),'Fee Calculator'!E$41*100-$A65-SUM(H65:$H65))),0)</f>
        <v>0</v>
      </c>
      <c r="H65" s="91">
        <f>IF('Fee Calculator'!F$41*100&lt;$A65,0,IF('Fee Calculator'!F$41*100&gt;$A66,$A66-$A65,'Fee Calculator'!F$41*100-$A65))</f>
        <v>0</v>
      </c>
      <c r="J65" s="87">
        <f>F65*'Fee Calculator'!$D$11/100</f>
        <v>0</v>
      </c>
      <c r="K65" s="88">
        <f>G65*'Fee Calculator'!$D$11/100</f>
        <v>0</v>
      </c>
      <c r="L65" s="92">
        <f>H65*'Fee Calculator'!$D$11/100</f>
        <v>0</v>
      </c>
      <c r="N65" s="89">
        <f t="shared" si="6"/>
        <v>0</v>
      </c>
      <c r="O65" s="90">
        <f t="shared" si="5"/>
        <v>0</v>
      </c>
      <c r="P65" s="93">
        <f t="shared" si="7"/>
        <v>0</v>
      </c>
      <c r="R65" s="89">
        <f t="shared" si="8"/>
        <v>0</v>
      </c>
      <c r="S65" s="90">
        <f t="shared" si="9"/>
        <v>0</v>
      </c>
      <c r="T65" s="93">
        <f t="shared" si="10"/>
        <v>0</v>
      </c>
    </row>
    <row r="66" spans="1:20" x14ac:dyDescent="0.2">
      <c r="A66" s="83">
        <v>11.049999999999978</v>
      </c>
      <c r="B66" s="84">
        <v>55.499999999999993</v>
      </c>
      <c r="C66" s="85">
        <v>95.749999999999972</v>
      </c>
      <c r="D66" s="91">
        <v>212.25000000000003</v>
      </c>
      <c r="F66" s="83">
        <f>MAX(IF('Fee Calculator'!D$41*100&lt;$A66,0,IF('Fee Calculator'!D$41*100&gt;$A67,$A67-$A66-SUM(G66:$H66),'Fee Calculator'!D$41*100-$A66-SUM(G66:$H66))),0)</f>
        <v>0</v>
      </c>
      <c r="G66" s="85">
        <f>MAX(IF('Fee Calculator'!E$41*100&lt;$A66,0,IF('Fee Calculator'!E$41*100&gt;$A67,$A67-$A66-SUM(H66:$H66),'Fee Calculator'!E$41*100-$A66-SUM(H66:$H66))),0)</f>
        <v>0</v>
      </c>
      <c r="H66" s="91">
        <f>IF('Fee Calculator'!F$41*100&lt;$A66,0,IF('Fee Calculator'!F$41*100&gt;$A67,$A67-$A66,'Fee Calculator'!F$41*100-$A66))</f>
        <v>0</v>
      </c>
      <c r="J66" s="87">
        <f>F66*'Fee Calculator'!$D$11/100</f>
        <v>0</v>
      </c>
      <c r="K66" s="88">
        <f>G66*'Fee Calculator'!$D$11/100</f>
        <v>0</v>
      </c>
      <c r="L66" s="92">
        <f>H66*'Fee Calculator'!$D$11/100</f>
        <v>0</v>
      </c>
      <c r="N66" s="89">
        <f t="shared" si="6"/>
        <v>0</v>
      </c>
      <c r="O66" s="90">
        <f t="shared" si="5"/>
        <v>0</v>
      </c>
      <c r="P66" s="93">
        <f t="shared" si="7"/>
        <v>0</v>
      </c>
      <c r="R66" s="89">
        <f t="shared" si="8"/>
        <v>0</v>
      </c>
      <c r="S66" s="90">
        <f t="shared" si="9"/>
        <v>0</v>
      </c>
      <c r="T66" s="93">
        <f t="shared" si="10"/>
        <v>0</v>
      </c>
    </row>
    <row r="67" spans="1:20" x14ac:dyDescent="0.2">
      <c r="A67" s="83">
        <v>11.149999999999977</v>
      </c>
      <c r="B67" s="84">
        <v>55.999999999999986</v>
      </c>
      <c r="C67" s="85">
        <v>96.499999999999972</v>
      </c>
      <c r="D67" s="91">
        <v>214.50000000000003</v>
      </c>
      <c r="F67" s="83">
        <f>MAX(IF('Fee Calculator'!D$41*100&lt;$A67,0,IF('Fee Calculator'!D$41*100&gt;$A68,$A68-$A67-SUM(G67:$H67),'Fee Calculator'!D$41*100-$A67-SUM(G67:$H67))),0)</f>
        <v>0</v>
      </c>
      <c r="G67" s="85">
        <f>MAX(IF('Fee Calculator'!E$41*100&lt;$A67,0,IF('Fee Calculator'!E$41*100&gt;$A68,$A68-$A67-SUM(H67:$H67),'Fee Calculator'!E$41*100-$A67-SUM(H67:$H67))),0)</f>
        <v>0</v>
      </c>
      <c r="H67" s="91">
        <f>IF('Fee Calculator'!F$41*100&lt;$A67,0,IF('Fee Calculator'!F$41*100&gt;$A68,$A68-$A67,'Fee Calculator'!F$41*100-$A67))</f>
        <v>0</v>
      </c>
      <c r="J67" s="87">
        <f>F67*'Fee Calculator'!$D$11/100</f>
        <v>0</v>
      </c>
      <c r="K67" s="88">
        <f>G67*'Fee Calculator'!$D$11/100</f>
        <v>0</v>
      </c>
      <c r="L67" s="92">
        <f>H67*'Fee Calculator'!$D$11/100</f>
        <v>0</v>
      </c>
      <c r="N67" s="89">
        <f t="shared" si="6"/>
        <v>0</v>
      </c>
      <c r="O67" s="90">
        <f t="shared" si="5"/>
        <v>0</v>
      </c>
      <c r="P67" s="93">
        <f t="shared" si="7"/>
        <v>0</v>
      </c>
      <c r="R67" s="89">
        <f t="shared" si="8"/>
        <v>0</v>
      </c>
      <c r="S67" s="90">
        <f t="shared" si="9"/>
        <v>0</v>
      </c>
      <c r="T67" s="93">
        <f t="shared" si="10"/>
        <v>0</v>
      </c>
    </row>
    <row r="68" spans="1:20" x14ac:dyDescent="0.2">
      <c r="A68" s="83">
        <v>11.249999999999977</v>
      </c>
      <c r="B68" s="84">
        <v>56.5</v>
      </c>
      <c r="C68" s="85">
        <v>97.249999999999986</v>
      </c>
      <c r="D68" s="91">
        <v>216.75000000000006</v>
      </c>
      <c r="F68" s="83">
        <f>MAX(IF('Fee Calculator'!D$41*100&lt;$A68,0,IF('Fee Calculator'!D$41*100&gt;$A69,$A69-$A68-SUM(G68:$H68),'Fee Calculator'!D$41*100-$A68-SUM(G68:$H68))),0)</f>
        <v>0</v>
      </c>
      <c r="G68" s="85">
        <f>MAX(IF('Fee Calculator'!E$41*100&lt;$A68,0,IF('Fee Calculator'!E$41*100&gt;$A69,$A69-$A68-SUM(H68:$H68),'Fee Calculator'!E$41*100-$A68-SUM(H68:$H68))),0)</f>
        <v>0</v>
      </c>
      <c r="H68" s="91">
        <f>IF('Fee Calculator'!F$41*100&lt;$A68,0,IF('Fee Calculator'!F$41*100&gt;$A69,$A69-$A68,'Fee Calculator'!F$41*100-$A68))</f>
        <v>0</v>
      </c>
      <c r="J68" s="87">
        <f>F68*'Fee Calculator'!$D$11/100</f>
        <v>0</v>
      </c>
      <c r="K68" s="88">
        <f>G68*'Fee Calculator'!$D$11/100</f>
        <v>0</v>
      </c>
      <c r="L68" s="92">
        <f>H68*'Fee Calculator'!$D$11/100</f>
        <v>0</v>
      </c>
      <c r="N68" s="89">
        <f t="shared" si="6"/>
        <v>0</v>
      </c>
      <c r="O68" s="90">
        <f t="shared" si="5"/>
        <v>0</v>
      </c>
      <c r="P68" s="93">
        <f t="shared" si="7"/>
        <v>0</v>
      </c>
      <c r="R68" s="89">
        <f t="shared" si="8"/>
        <v>0</v>
      </c>
      <c r="S68" s="90">
        <f t="shared" si="9"/>
        <v>0</v>
      </c>
      <c r="T68" s="93">
        <f t="shared" si="10"/>
        <v>0</v>
      </c>
    </row>
    <row r="69" spans="1:20" x14ac:dyDescent="0.2">
      <c r="A69" s="83">
        <v>11.349999999999977</v>
      </c>
      <c r="B69" s="84">
        <v>57</v>
      </c>
      <c r="C69" s="85">
        <v>97.999999999999986</v>
      </c>
      <c r="D69" s="91">
        <v>219.00000000000006</v>
      </c>
      <c r="F69" s="83">
        <f>MAX(IF('Fee Calculator'!D$41*100&lt;$A69,0,IF('Fee Calculator'!D$41*100&gt;$A70,$A70-$A69-SUM(G69:$H69),'Fee Calculator'!D$41*100-$A69-SUM(G69:$H69))),0)</f>
        <v>0</v>
      </c>
      <c r="G69" s="85">
        <f>MAX(IF('Fee Calculator'!E$41*100&lt;$A69,0,IF('Fee Calculator'!E$41*100&gt;$A70,$A70-$A69-SUM(H69:$H69),'Fee Calculator'!E$41*100-$A69-SUM(H69:$H69))),0)</f>
        <v>0</v>
      </c>
      <c r="H69" s="91">
        <f>IF('Fee Calculator'!F$41*100&lt;$A69,0,IF('Fee Calculator'!F$41*100&gt;$A70,$A70-$A69,'Fee Calculator'!F$41*100-$A69))</f>
        <v>0</v>
      </c>
      <c r="J69" s="87">
        <f>F69*'Fee Calculator'!$D$11/100</f>
        <v>0</v>
      </c>
      <c r="K69" s="88">
        <f>G69*'Fee Calculator'!$D$11/100</f>
        <v>0</v>
      </c>
      <c r="L69" s="92">
        <f>H69*'Fee Calculator'!$D$11/100</f>
        <v>0</v>
      </c>
      <c r="N69" s="89">
        <f t="shared" ref="N69:N105" si="11">ROUND(J69*B69/365/100/100*1,2)</f>
        <v>0</v>
      </c>
      <c r="O69" s="90">
        <f t="shared" si="5"/>
        <v>0</v>
      </c>
      <c r="P69" s="93">
        <f t="shared" ref="P69:P104" si="12">ROUND(L69*D69/365/100/100*1,2)</f>
        <v>0</v>
      </c>
      <c r="R69" s="89">
        <f t="shared" ref="R69:R105" si="13">J69*B69/365/100/100*1</f>
        <v>0</v>
      </c>
      <c r="S69" s="90">
        <f t="shared" ref="S69:S105" si="14">K69*C69/365/100/100*1</f>
        <v>0</v>
      </c>
      <c r="T69" s="93">
        <f t="shared" ref="T69:T105" si="15">L69*D69/365/100/100*1</f>
        <v>0</v>
      </c>
    </row>
    <row r="70" spans="1:20" x14ac:dyDescent="0.2">
      <c r="A70" s="83">
        <v>11.449999999999976</v>
      </c>
      <c r="B70" s="84">
        <v>57.499999999999993</v>
      </c>
      <c r="C70" s="85">
        <v>98.749999999999986</v>
      </c>
      <c r="D70" s="91">
        <v>221.25000000000006</v>
      </c>
      <c r="F70" s="83">
        <f>MAX(IF('Fee Calculator'!D$41*100&lt;$A70,0,IF('Fee Calculator'!D$41*100&gt;$A71,$A71-$A70-SUM(G70:$H70),'Fee Calculator'!D$41*100-$A70-SUM(G70:$H70))),0)</f>
        <v>0</v>
      </c>
      <c r="G70" s="85">
        <f>MAX(IF('Fee Calculator'!E$41*100&lt;$A70,0,IF('Fee Calculator'!E$41*100&gt;$A71,$A71-$A70-SUM(H70:$H70),'Fee Calculator'!E$41*100-$A70-SUM(H70:$H70))),0)</f>
        <v>0</v>
      </c>
      <c r="H70" s="91">
        <f>IF('Fee Calculator'!F$41*100&lt;$A70,0,IF('Fee Calculator'!F$41*100&gt;$A71,$A71-$A70,'Fee Calculator'!F$41*100-$A70))</f>
        <v>0</v>
      </c>
      <c r="J70" s="87">
        <f>F70*'Fee Calculator'!$D$11/100</f>
        <v>0</v>
      </c>
      <c r="K70" s="88">
        <f>G70*'Fee Calculator'!$D$11/100</f>
        <v>0</v>
      </c>
      <c r="L70" s="92">
        <f>H70*'Fee Calculator'!$D$11/100</f>
        <v>0</v>
      </c>
      <c r="N70" s="89">
        <f t="shared" si="11"/>
        <v>0</v>
      </c>
      <c r="O70" s="90">
        <f t="shared" si="5"/>
        <v>0</v>
      </c>
      <c r="P70" s="93">
        <f t="shared" si="12"/>
        <v>0</v>
      </c>
      <c r="R70" s="89">
        <f t="shared" si="13"/>
        <v>0</v>
      </c>
      <c r="S70" s="90">
        <f t="shared" si="14"/>
        <v>0</v>
      </c>
      <c r="T70" s="93">
        <f t="shared" si="15"/>
        <v>0</v>
      </c>
    </row>
    <row r="71" spans="1:20" x14ac:dyDescent="0.2">
      <c r="A71" s="83">
        <v>11.549999999999976</v>
      </c>
      <c r="B71" s="84">
        <v>57.999999999999993</v>
      </c>
      <c r="C71" s="85">
        <v>99.499999999999972</v>
      </c>
      <c r="D71" s="91">
        <v>223.50000000000003</v>
      </c>
      <c r="F71" s="83">
        <f>MAX(IF('Fee Calculator'!D$41*100&lt;$A71,0,IF('Fee Calculator'!D$41*100&gt;$A72,$A72-$A71-SUM(G71:$H71),'Fee Calculator'!D$41*100-$A71-SUM(G71:$H71))),0)</f>
        <v>0</v>
      </c>
      <c r="G71" s="85">
        <f>MAX(IF('Fee Calculator'!E$41*100&lt;$A71,0,IF('Fee Calculator'!E$41*100&gt;$A72,$A72-$A71-SUM(H71:$H71),'Fee Calculator'!E$41*100-$A71-SUM(H71:$H71))),0)</f>
        <v>0</v>
      </c>
      <c r="H71" s="91">
        <f>IF('Fee Calculator'!F$41*100&lt;$A71,0,IF('Fee Calculator'!F$41*100&gt;$A72,$A72-$A71,'Fee Calculator'!F$41*100-$A71))</f>
        <v>0</v>
      </c>
      <c r="J71" s="87">
        <f>F71*'Fee Calculator'!$D$11/100</f>
        <v>0</v>
      </c>
      <c r="K71" s="88">
        <f>G71*'Fee Calculator'!$D$11/100</f>
        <v>0</v>
      </c>
      <c r="L71" s="92">
        <f>H71*'Fee Calculator'!$D$11/100</f>
        <v>0</v>
      </c>
      <c r="N71" s="89">
        <f t="shared" si="11"/>
        <v>0</v>
      </c>
      <c r="O71" s="90">
        <f t="shared" ref="O71:O105" si="16">ROUND(K71*C71/365/100/100*1,2)</f>
        <v>0</v>
      </c>
      <c r="P71" s="93">
        <f t="shared" si="12"/>
        <v>0</v>
      </c>
      <c r="R71" s="89">
        <f t="shared" si="13"/>
        <v>0</v>
      </c>
      <c r="S71" s="90">
        <f t="shared" si="14"/>
        <v>0</v>
      </c>
      <c r="T71" s="93">
        <f t="shared" si="15"/>
        <v>0</v>
      </c>
    </row>
    <row r="72" spans="1:20" x14ac:dyDescent="0.2">
      <c r="A72" s="83">
        <v>11.649999999999975</v>
      </c>
      <c r="B72" s="84">
        <v>58.499999999999993</v>
      </c>
      <c r="C72" s="85">
        <v>100.24999999999997</v>
      </c>
      <c r="D72" s="91">
        <v>225.75000000000003</v>
      </c>
      <c r="F72" s="83">
        <f>MAX(IF('Fee Calculator'!D$41*100&lt;$A72,0,IF('Fee Calculator'!D$41*100&gt;$A73,$A73-$A72-SUM(G72:$H72),'Fee Calculator'!D$41*100-$A72-SUM(G72:$H72))),0)</f>
        <v>0</v>
      </c>
      <c r="G72" s="85">
        <f>MAX(IF('Fee Calculator'!E$41*100&lt;$A72,0,IF('Fee Calculator'!E$41*100&gt;$A73,$A73-$A72-SUM(H72:$H72),'Fee Calculator'!E$41*100-$A72-SUM(H72:$H72))),0)</f>
        <v>0</v>
      </c>
      <c r="H72" s="91">
        <f>IF('Fee Calculator'!F$41*100&lt;$A72,0,IF('Fee Calculator'!F$41*100&gt;$A73,$A73-$A72,'Fee Calculator'!F$41*100-$A72))</f>
        <v>0</v>
      </c>
      <c r="J72" s="87">
        <f>F72*'Fee Calculator'!$D$11/100</f>
        <v>0</v>
      </c>
      <c r="K72" s="88">
        <f>G72*'Fee Calculator'!$D$11/100</f>
        <v>0</v>
      </c>
      <c r="L72" s="92">
        <f>H72*'Fee Calculator'!$D$11/100</f>
        <v>0</v>
      </c>
      <c r="N72" s="89">
        <f t="shared" si="11"/>
        <v>0</v>
      </c>
      <c r="O72" s="90">
        <f t="shared" si="16"/>
        <v>0</v>
      </c>
      <c r="P72" s="93">
        <f t="shared" si="12"/>
        <v>0</v>
      </c>
      <c r="R72" s="89">
        <f t="shared" si="13"/>
        <v>0</v>
      </c>
      <c r="S72" s="90">
        <f t="shared" si="14"/>
        <v>0</v>
      </c>
      <c r="T72" s="93">
        <f t="shared" si="15"/>
        <v>0</v>
      </c>
    </row>
    <row r="73" spans="1:20" x14ac:dyDescent="0.2">
      <c r="A73" s="83">
        <v>11.749999999999975</v>
      </c>
      <c r="B73" s="84">
        <v>59</v>
      </c>
      <c r="C73" s="85">
        <v>100.99999999999999</v>
      </c>
      <c r="D73" s="91">
        <v>228.00000000000006</v>
      </c>
      <c r="F73" s="83">
        <f>MAX(IF('Fee Calculator'!D$41*100&lt;$A73,0,IF('Fee Calculator'!D$41*100&gt;$A74,$A74-$A73-SUM(G73:$H73),'Fee Calculator'!D$41*100-$A73-SUM(G73:$H73))),0)</f>
        <v>0</v>
      </c>
      <c r="G73" s="85">
        <f>MAX(IF('Fee Calculator'!E$41*100&lt;$A73,0,IF('Fee Calculator'!E$41*100&gt;$A74,$A74-$A73-SUM(H73:$H73),'Fee Calculator'!E$41*100-$A73-SUM(H73:$H73))),0)</f>
        <v>0</v>
      </c>
      <c r="H73" s="91">
        <f>IF('Fee Calculator'!F$41*100&lt;$A73,0,IF('Fee Calculator'!F$41*100&gt;$A74,$A74-$A73,'Fee Calculator'!F$41*100-$A73))</f>
        <v>0</v>
      </c>
      <c r="J73" s="87">
        <f>F73*'Fee Calculator'!$D$11/100</f>
        <v>0</v>
      </c>
      <c r="K73" s="88">
        <f>G73*'Fee Calculator'!$D$11/100</f>
        <v>0</v>
      </c>
      <c r="L73" s="92">
        <f>H73*'Fee Calculator'!$D$11/100</f>
        <v>0</v>
      </c>
      <c r="N73" s="89">
        <f t="shared" si="11"/>
        <v>0</v>
      </c>
      <c r="O73" s="90">
        <f t="shared" si="16"/>
        <v>0</v>
      </c>
      <c r="P73" s="93">
        <f t="shared" si="12"/>
        <v>0</v>
      </c>
      <c r="R73" s="89">
        <f t="shared" si="13"/>
        <v>0</v>
      </c>
      <c r="S73" s="90">
        <f t="shared" si="14"/>
        <v>0</v>
      </c>
      <c r="T73" s="93">
        <f t="shared" si="15"/>
        <v>0</v>
      </c>
    </row>
    <row r="74" spans="1:20" x14ac:dyDescent="0.2">
      <c r="A74" s="83">
        <v>11.849999999999975</v>
      </c>
      <c r="B74" s="84">
        <v>59.499999999999993</v>
      </c>
      <c r="C74" s="85">
        <v>101.74999999999999</v>
      </c>
      <c r="D74" s="91">
        <v>230.25000000000006</v>
      </c>
      <c r="F74" s="83">
        <f>MAX(IF('Fee Calculator'!D$41*100&lt;$A74,0,IF('Fee Calculator'!D$41*100&gt;$A75,$A75-$A74-SUM(G74:$H74),'Fee Calculator'!D$41*100-$A74-SUM(G74:$H74))),0)</f>
        <v>0</v>
      </c>
      <c r="G74" s="85">
        <f>MAX(IF('Fee Calculator'!E$41*100&lt;$A74,0,IF('Fee Calculator'!E$41*100&gt;$A75,$A75-$A74-SUM(H74:$H74),'Fee Calculator'!E$41*100-$A74-SUM(H74:$H74))),0)</f>
        <v>0</v>
      </c>
      <c r="H74" s="91">
        <f>IF('Fee Calculator'!F$41*100&lt;$A74,0,IF('Fee Calculator'!F$41*100&gt;$A75,$A75-$A74,'Fee Calculator'!F$41*100-$A74))</f>
        <v>0</v>
      </c>
      <c r="J74" s="87">
        <f>F74*'Fee Calculator'!$D$11/100</f>
        <v>0</v>
      </c>
      <c r="K74" s="88">
        <f>G74*'Fee Calculator'!$D$11/100</f>
        <v>0</v>
      </c>
      <c r="L74" s="92">
        <f>H74*'Fee Calculator'!$D$11/100</f>
        <v>0</v>
      </c>
      <c r="N74" s="89">
        <f t="shared" si="11"/>
        <v>0</v>
      </c>
      <c r="O74" s="90">
        <f t="shared" si="16"/>
        <v>0</v>
      </c>
      <c r="P74" s="93">
        <f t="shared" si="12"/>
        <v>0</v>
      </c>
      <c r="R74" s="89">
        <f t="shared" si="13"/>
        <v>0</v>
      </c>
      <c r="S74" s="90">
        <f t="shared" si="14"/>
        <v>0</v>
      </c>
      <c r="T74" s="93">
        <f t="shared" si="15"/>
        <v>0</v>
      </c>
    </row>
    <row r="75" spans="1:20" x14ac:dyDescent="0.2">
      <c r="A75" s="83">
        <v>11.949999999999974</v>
      </c>
      <c r="B75" s="84">
        <v>59.999999999999993</v>
      </c>
      <c r="C75" s="85">
        <v>102.49999999999997</v>
      </c>
      <c r="D75" s="91">
        <v>232.50000000000006</v>
      </c>
      <c r="F75" s="83">
        <f>MAX(IF('Fee Calculator'!D$41*100&lt;$A75,0,IF('Fee Calculator'!D$41*100&gt;$A76,$A76-$A75-SUM(G75:$H75),'Fee Calculator'!D$41*100-$A75-SUM(G75:$H75))),0)</f>
        <v>0</v>
      </c>
      <c r="G75" s="85">
        <f>MAX(IF('Fee Calculator'!E$41*100&lt;$A75,0,IF('Fee Calculator'!E$41*100&gt;$A76,$A76-$A75-SUM(H75:$H75),'Fee Calculator'!E$41*100-$A75-SUM(H75:$H75))),0)</f>
        <v>0</v>
      </c>
      <c r="H75" s="91">
        <f>IF('Fee Calculator'!F$41*100&lt;$A75,0,IF('Fee Calculator'!F$41*100&gt;$A76,$A76-$A75,'Fee Calculator'!F$41*100-$A75))</f>
        <v>0</v>
      </c>
      <c r="J75" s="87">
        <f>F75*'Fee Calculator'!$D$11/100</f>
        <v>0</v>
      </c>
      <c r="K75" s="88">
        <f>G75*'Fee Calculator'!$D$11/100</f>
        <v>0</v>
      </c>
      <c r="L75" s="92">
        <f>H75*'Fee Calculator'!$D$11/100</f>
        <v>0</v>
      </c>
      <c r="N75" s="89">
        <f t="shared" si="11"/>
        <v>0</v>
      </c>
      <c r="O75" s="90">
        <f t="shared" si="16"/>
        <v>0</v>
      </c>
      <c r="P75" s="93">
        <f t="shared" si="12"/>
        <v>0</v>
      </c>
      <c r="R75" s="89">
        <f t="shared" si="13"/>
        <v>0</v>
      </c>
      <c r="S75" s="90">
        <f t="shared" si="14"/>
        <v>0</v>
      </c>
      <c r="T75" s="93">
        <f t="shared" si="15"/>
        <v>0</v>
      </c>
    </row>
    <row r="76" spans="1:20" x14ac:dyDescent="0.2">
      <c r="A76" s="83">
        <v>12.049999999999974</v>
      </c>
      <c r="B76" s="84">
        <v>60.499999999999993</v>
      </c>
      <c r="C76" s="85">
        <v>103.24999999999997</v>
      </c>
      <c r="D76" s="91">
        <v>234.75000000000003</v>
      </c>
      <c r="F76" s="83">
        <f>MAX(IF('Fee Calculator'!D$41*100&lt;$A76,0,IF('Fee Calculator'!D$41*100&gt;$A77,$A77-$A76-SUM(G76:$H76),'Fee Calculator'!D$41*100-$A76-SUM(G76:$H76))),0)</f>
        <v>0</v>
      </c>
      <c r="G76" s="85">
        <f>MAX(IF('Fee Calculator'!E$41*100&lt;$A76,0,IF('Fee Calculator'!E$41*100&gt;$A77,$A77-$A76-SUM(H76:$H76),'Fee Calculator'!E$41*100-$A76-SUM(H76:$H76))),0)</f>
        <v>0</v>
      </c>
      <c r="H76" s="91">
        <f>IF('Fee Calculator'!F$41*100&lt;$A76,0,IF('Fee Calculator'!F$41*100&gt;$A77,$A77-$A76,'Fee Calculator'!F$41*100-$A76))</f>
        <v>0</v>
      </c>
      <c r="J76" s="87">
        <f>F76*'Fee Calculator'!$D$11/100</f>
        <v>0</v>
      </c>
      <c r="K76" s="88">
        <f>G76*'Fee Calculator'!$D$11/100</f>
        <v>0</v>
      </c>
      <c r="L76" s="92">
        <f>H76*'Fee Calculator'!$D$11/100</f>
        <v>0</v>
      </c>
      <c r="N76" s="89">
        <f t="shared" si="11"/>
        <v>0</v>
      </c>
      <c r="O76" s="90">
        <f t="shared" si="16"/>
        <v>0</v>
      </c>
      <c r="P76" s="93">
        <f t="shared" si="12"/>
        <v>0</v>
      </c>
      <c r="R76" s="89">
        <f t="shared" si="13"/>
        <v>0</v>
      </c>
      <c r="S76" s="90">
        <f t="shared" si="14"/>
        <v>0</v>
      </c>
      <c r="T76" s="93">
        <f t="shared" si="15"/>
        <v>0</v>
      </c>
    </row>
    <row r="77" spans="1:20" x14ac:dyDescent="0.2">
      <c r="A77" s="83">
        <v>12.149999999999974</v>
      </c>
      <c r="B77" s="84">
        <v>60.999999999999993</v>
      </c>
      <c r="C77" s="85">
        <v>103.99999999999997</v>
      </c>
      <c r="D77" s="91">
        <v>237.00000000000003</v>
      </c>
      <c r="F77" s="83">
        <f>MAX(IF('Fee Calculator'!D$41*100&lt;$A77,0,IF('Fee Calculator'!D$41*100&gt;$A78,$A78-$A77-SUM(G77:$H77),'Fee Calculator'!D$41*100-$A77-SUM(G77:$H77))),0)</f>
        <v>0</v>
      </c>
      <c r="G77" s="85">
        <f>MAX(IF('Fee Calculator'!E$41*100&lt;$A77,0,IF('Fee Calculator'!E$41*100&gt;$A78,$A78-$A77-SUM(H77:$H77),'Fee Calculator'!E$41*100-$A77-SUM(H77:$H77))),0)</f>
        <v>0</v>
      </c>
      <c r="H77" s="91">
        <f>IF('Fee Calculator'!F$41*100&lt;$A77,0,IF('Fee Calculator'!F$41*100&gt;$A78,$A78-$A77,'Fee Calculator'!F$41*100-$A77))</f>
        <v>0</v>
      </c>
      <c r="J77" s="87">
        <f>F77*'Fee Calculator'!$D$11/100</f>
        <v>0</v>
      </c>
      <c r="K77" s="88">
        <f>G77*'Fee Calculator'!$D$11/100</f>
        <v>0</v>
      </c>
      <c r="L77" s="92">
        <f>H77*'Fee Calculator'!$D$11/100</f>
        <v>0</v>
      </c>
      <c r="N77" s="89">
        <f t="shared" si="11"/>
        <v>0</v>
      </c>
      <c r="O77" s="90">
        <f t="shared" si="16"/>
        <v>0</v>
      </c>
      <c r="P77" s="93">
        <f t="shared" si="12"/>
        <v>0</v>
      </c>
      <c r="R77" s="89">
        <f t="shared" si="13"/>
        <v>0</v>
      </c>
      <c r="S77" s="90">
        <f t="shared" si="14"/>
        <v>0</v>
      </c>
      <c r="T77" s="93">
        <f t="shared" si="15"/>
        <v>0</v>
      </c>
    </row>
    <row r="78" spans="1:20" x14ac:dyDescent="0.2">
      <c r="A78" s="83">
        <v>12.249999999999973</v>
      </c>
      <c r="B78" s="84">
        <v>61.5</v>
      </c>
      <c r="C78" s="85">
        <v>104.74999999999999</v>
      </c>
      <c r="D78" s="91">
        <v>239.25000000000006</v>
      </c>
      <c r="F78" s="83">
        <f>MAX(IF('Fee Calculator'!D$41*100&lt;$A78,0,IF('Fee Calculator'!D$41*100&gt;$A79,$A79-$A78-SUM(G78:$H78),'Fee Calculator'!D$41*100-$A78-SUM(G78:$H78))),0)</f>
        <v>0</v>
      </c>
      <c r="G78" s="85">
        <f>MAX(IF('Fee Calculator'!E$41*100&lt;$A78,0,IF('Fee Calculator'!E$41*100&gt;$A79,$A79-$A78-SUM(H78:$H78),'Fee Calculator'!E$41*100-$A78-SUM(H78:$H78))),0)</f>
        <v>0</v>
      </c>
      <c r="H78" s="91">
        <f>IF('Fee Calculator'!F$41*100&lt;$A78,0,IF('Fee Calculator'!F$41*100&gt;$A79,$A79-$A78,'Fee Calculator'!F$41*100-$A78))</f>
        <v>0</v>
      </c>
      <c r="J78" s="87">
        <f>F78*'Fee Calculator'!$D$11/100</f>
        <v>0</v>
      </c>
      <c r="K78" s="88">
        <f>G78*'Fee Calculator'!$D$11/100</f>
        <v>0</v>
      </c>
      <c r="L78" s="92">
        <f>H78*'Fee Calculator'!$D$11/100</f>
        <v>0</v>
      </c>
      <c r="N78" s="89">
        <f t="shared" si="11"/>
        <v>0</v>
      </c>
      <c r="O78" s="90">
        <f t="shared" si="16"/>
        <v>0</v>
      </c>
      <c r="P78" s="93">
        <f t="shared" si="12"/>
        <v>0</v>
      </c>
      <c r="R78" s="89">
        <f t="shared" si="13"/>
        <v>0</v>
      </c>
      <c r="S78" s="90">
        <f t="shared" si="14"/>
        <v>0</v>
      </c>
      <c r="T78" s="93">
        <f t="shared" si="15"/>
        <v>0</v>
      </c>
    </row>
    <row r="79" spans="1:20" x14ac:dyDescent="0.2">
      <c r="A79" s="83">
        <v>12.349999999999973</v>
      </c>
      <c r="B79" s="84">
        <v>61.999999999999993</v>
      </c>
      <c r="C79" s="85">
        <v>105.49999999999999</v>
      </c>
      <c r="D79" s="91">
        <v>241.50000000000006</v>
      </c>
      <c r="F79" s="83">
        <f>MAX(IF('Fee Calculator'!D$41*100&lt;$A79,0,IF('Fee Calculator'!D$41*100&gt;$A80,$A80-$A79-SUM(G79:$H79),'Fee Calculator'!D$41*100-$A79-SUM(G79:$H79))),0)</f>
        <v>0</v>
      </c>
      <c r="G79" s="85">
        <f>MAX(IF('Fee Calculator'!E$41*100&lt;$A79,0,IF('Fee Calculator'!E$41*100&gt;$A80,$A80-$A79-SUM(H79:$H79),'Fee Calculator'!E$41*100-$A79-SUM(H79:$H79))),0)</f>
        <v>0</v>
      </c>
      <c r="H79" s="91">
        <f>IF('Fee Calculator'!F$41*100&lt;$A79,0,IF('Fee Calculator'!F$41*100&gt;$A80,$A80-$A79,'Fee Calculator'!F$41*100-$A79))</f>
        <v>0</v>
      </c>
      <c r="J79" s="87">
        <f>F79*'Fee Calculator'!$D$11/100</f>
        <v>0</v>
      </c>
      <c r="K79" s="88">
        <f>G79*'Fee Calculator'!$D$11/100</f>
        <v>0</v>
      </c>
      <c r="L79" s="92">
        <f>H79*'Fee Calculator'!$D$11/100</f>
        <v>0</v>
      </c>
      <c r="N79" s="89">
        <f t="shared" si="11"/>
        <v>0</v>
      </c>
      <c r="O79" s="90">
        <f t="shared" si="16"/>
        <v>0</v>
      </c>
      <c r="P79" s="93">
        <f t="shared" si="12"/>
        <v>0</v>
      </c>
      <c r="R79" s="89">
        <f t="shared" si="13"/>
        <v>0</v>
      </c>
      <c r="S79" s="90">
        <f t="shared" si="14"/>
        <v>0</v>
      </c>
      <c r="T79" s="93">
        <f t="shared" si="15"/>
        <v>0</v>
      </c>
    </row>
    <row r="80" spans="1:20" x14ac:dyDescent="0.2">
      <c r="A80" s="83">
        <v>12.449999999999973</v>
      </c>
      <c r="B80" s="84">
        <v>62.499999999999993</v>
      </c>
      <c r="C80" s="85">
        <v>106.24999999999997</v>
      </c>
      <c r="D80" s="91">
        <v>243.75000000000006</v>
      </c>
      <c r="F80" s="83">
        <f>MAX(IF('Fee Calculator'!D$41*100&lt;$A80,0,IF('Fee Calculator'!D$41*100&gt;$A81,$A81-$A80-SUM(G80:$H80),'Fee Calculator'!D$41*100-$A80-SUM(G80:$H80))),0)</f>
        <v>0</v>
      </c>
      <c r="G80" s="85">
        <f>MAX(IF('Fee Calculator'!E$41*100&lt;$A80,0,IF('Fee Calculator'!E$41*100&gt;$A81,$A81-$A80-SUM(H80:$H80),'Fee Calculator'!E$41*100-$A80-SUM(H80:$H80))),0)</f>
        <v>0</v>
      </c>
      <c r="H80" s="91">
        <f>IF('Fee Calculator'!F$41*100&lt;$A80,0,IF('Fee Calculator'!F$41*100&gt;$A81,$A81-$A80,'Fee Calculator'!F$41*100-$A80))</f>
        <v>0</v>
      </c>
      <c r="J80" s="87">
        <f>F80*'Fee Calculator'!$D$11/100</f>
        <v>0</v>
      </c>
      <c r="K80" s="88">
        <f>G80*'Fee Calculator'!$D$11/100</f>
        <v>0</v>
      </c>
      <c r="L80" s="92">
        <f>H80*'Fee Calculator'!$D$11/100</f>
        <v>0</v>
      </c>
      <c r="N80" s="89">
        <f t="shared" si="11"/>
        <v>0</v>
      </c>
      <c r="O80" s="90">
        <f t="shared" si="16"/>
        <v>0</v>
      </c>
      <c r="P80" s="93">
        <f t="shared" si="12"/>
        <v>0</v>
      </c>
      <c r="R80" s="89">
        <f t="shared" si="13"/>
        <v>0</v>
      </c>
      <c r="S80" s="90">
        <f t="shared" si="14"/>
        <v>0</v>
      </c>
      <c r="T80" s="93">
        <f t="shared" si="15"/>
        <v>0</v>
      </c>
    </row>
    <row r="81" spans="1:20" x14ac:dyDescent="0.2">
      <c r="A81" s="83">
        <v>12.549999999999972</v>
      </c>
      <c r="B81" s="84">
        <v>62.999999999999993</v>
      </c>
      <c r="C81" s="85">
        <v>106.99999999999997</v>
      </c>
      <c r="D81" s="91">
        <v>246.00000000000006</v>
      </c>
      <c r="F81" s="83">
        <f>MAX(IF('Fee Calculator'!D$41*100&lt;$A81,0,IF('Fee Calculator'!D$41*100&gt;$A82,$A82-$A81-SUM(G81:$H81),'Fee Calculator'!D$41*100-$A81-SUM(G81:$H81))),0)</f>
        <v>0</v>
      </c>
      <c r="G81" s="85">
        <f>MAX(IF('Fee Calculator'!E$41*100&lt;$A81,0,IF('Fee Calculator'!E$41*100&gt;$A82,$A82-$A81-SUM(H81:$H81),'Fee Calculator'!E$41*100-$A81-SUM(H81:$H81))),0)</f>
        <v>0</v>
      </c>
      <c r="H81" s="91">
        <f>IF('Fee Calculator'!F$41*100&lt;$A81,0,IF('Fee Calculator'!F$41*100&gt;$A82,$A82-$A81,'Fee Calculator'!F$41*100-$A81))</f>
        <v>0</v>
      </c>
      <c r="J81" s="87">
        <f>F81*'Fee Calculator'!$D$11/100</f>
        <v>0</v>
      </c>
      <c r="K81" s="88">
        <f>G81*'Fee Calculator'!$D$11/100</f>
        <v>0</v>
      </c>
      <c r="L81" s="92">
        <f>H81*'Fee Calculator'!$D$11/100</f>
        <v>0</v>
      </c>
      <c r="N81" s="89">
        <f t="shared" si="11"/>
        <v>0</v>
      </c>
      <c r="O81" s="90">
        <f t="shared" si="16"/>
        <v>0</v>
      </c>
      <c r="P81" s="93">
        <f t="shared" si="12"/>
        <v>0</v>
      </c>
      <c r="R81" s="89">
        <f t="shared" si="13"/>
        <v>0</v>
      </c>
      <c r="S81" s="90">
        <f t="shared" si="14"/>
        <v>0</v>
      </c>
      <c r="T81" s="93">
        <f t="shared" si="15"/>
        <v>0</v>
      </c>
    </row>
    <row r="82" spans="1:20" x14ac:dyDescent="0.2">
      <c r="A82" s="83">
        <v>12.649999999999972</v>
      </c>
      <c r="B82" s="84">
        <v>63.499999999999993</v>
      </c>
      <c r="C82" s="85">
        <v>107.74999999999997</v>
      </c>
      <c r="D82" s="91">
        <v>248.25000000000003</v>
      </c>
      <c r="F82" s="83">
        <f>MAX(IF('Fee Calculator'!D$41*100&lt;$A82,0,IF('Fee Calculator'!D$41*100&gt;$A83,$A83-$A82-SUM(G82:$H82),'Fee Calculator'!D$41*100-$A82-SUM(G82:$H82))),0)</f>
        <v>0</v>
      </c>
      <c r="G82" s="85">
        <f>MAX(IF('Fee Calculator'!E$41*100&lt;$A82,0,IF('Fee Calculator'!E$41*100&gt;$A83,$A83-$A82-SUM(H82:$H82),'Fee Calculator'!E$41*100-$A82-SUM(H82:$H82))),0)</f>
        <v>0</v>
      </c>
      <c r="H82" s="91">
        <f>IF('Fee Calculator'!F$41*100&lt;$A82,0,IF('Fee Calculator'!F$41*100&gt;$A83,$A83-$A82,'Fee Calculator'!F$41*100-$A82))</f>
        <v>0</v>
      </c>
      <c r="J82" s="87">
        <f>F82*'Fee Calculator'!$D$11/100</f>
        <v>0</v>
      </c>
      <c r="K82" s="88">
        <f>G82*'Fee Calculator'!$D$11/100</f>
        <v>0</v>
      </c>
      <c r="L82" s="92">
        <f>H82*'Fee Calculator'!$D$11/100</f>
        <v>0</v>
      </c>
      <c r="N82" s="89">
        <f t="shared" si="11"/>
        <v>0</v>
      </c>
      <c r="O82" s="90">
        <f t="shared" si="16"/>
        <v>0</v>
      </c>
      <c r="P82" s="93">
        <f t="shared" si="12"/>
        <v>0</v>
      </c>
      <c r="R82" s="89">
        <f t="shared" si="13"/>
        <v>0</v>
      </c>
      <c r="S82" s="90">
        <f t="shared" si="14"/>
        <v>0</v>
      </c>
      <c r="T82" s="93">
        <f t="shared" si="15"/>
        <v>0</v>
      </c>
    </row>
    <row r="83" spans="1:20" x14ac:dyDescent="0.2">
      <c r="A83" s="83">
        <v>12.749999999999972</v>
      </c>
      <c r="B83" s="84">
        <v>64</v>
      </c>
      <c r="C83" s="85">
        <v>108.49999999999999</v>
      </c>
      <c r="D83" s="91">
        <v>250.50000000000009</v>
      </c>
      <c r="F83" s="83">
        <f>MAX(IF('Fee Calculator'!D$41*100&lt;$A83,0,IF('Fee Calculator'!D$41*100&gt;$A84,$A84-$A83-SUM(G83:$H83),'Fee Calculator'!D$41*100-$A83-SUM(G83:$H83))),0)</f>
        <v>0</v>
      </c>
      <c r="G83" s="85">
        <f>MAX(IF('Fee Calculator'!E$41*100&lt;$A83,0,IF('Fee Calculator'!E$41*100&gt;$A84,$A84-$A83-SUM(H83:$H83),'Fee Calculator'!E$41*100-$A83-SUM(H83:$H83))),0)</f>
        <v>0</v>
      </c>
      <c r="H83" s="91">
        <f>IF('Fee Calculator'!F$41*100&lt;$A83,0,IF('Fee Calculator'!F$41*100&gt;$A84,$A84-$A83,'Fee Calculator'!F$41*100-$A83))</f>
        <v>0</v>
      </c>
      <c r="J83" s="87">
        <f>F83*'Fee Calculator'!$D$11/100</f>
        <v>0</v>
      </c>
      <c r="K83" s="88">
        <f>G83*'Fee Calculator'!$D$11/100</f>
        <v>0</v>
      </c>
      <c r="L83" s="92">
        <f>H83*'Fee Calculator'!$D$11/100</f>
        <v>0</v>
      </c>
      <c r="N83" s="89">
        <f t="shared" si="11"/>
        <v>0</v>
      </c>
      <c r="O83" s="90">
        <f t="shared" si="16"/>
        <v>0</v>
      </c>
      <c r="P83" s="93">
        <f t="shared" si="12"/>
        <v>0</v>
      </c>
      <c r="R83" s="89">
        <f t="shared" si="13"/>
        <v>0</v>
      </c>
      <c r="S83" s="90">
        <f t="shared" si="14"/>
        <v>0</v>
      </c>
      <c r="T83" s="93">
        <f t="shared" si="15"/>
        <v>0</v>
      </c>
    </row>
    <row r="84" spans="1:20" x14ac:dyDescent="0.2">
      <c r="A84" s="83">
        <v>12.849999999999971</v>
      </c>
      <c r="B84" s="84">
        <v>64.5</v>
      </c>
      <c r="C84" s="85">
        <v>109.24999999999997</v>
      </c>
      <c r="D84" s="91">
        <v>252.75000000000006</v>
      </c>
      <c r="F84" s="83">
        <f>MAX(IF('Fee Calculator'!D$41*100&lt;$A84,0,IF('Fee Calculator'!D$41*100&gt;$A85,$A85-$A84-SUM(G84:$H84),'Fee Calculator'!D$41*100-$A84-SUM(G84:$H84))),0)</f>
        <v>0</v>
      </c>
      <c r="G84" s="85">
        <f>MAX(IF('Fee Calculator'!E$41*100&lt;$A84,0,IF('Fee Calculator'!E$41*100&gt;$A85,$A85-$A84-SUM(H84:$H84),'Fee Calculator'!E$41*100-$A84-SUM(H84:$H84))),0)</f>
        <v>0</v>
      </c>
      <c r="H84" s="91">
        <f>IF('Fee Calculator'!F$41*100&lt;$A84,0,IF('Fee Calculator'!F$41*100&gt;$A85,$A85-$A84,'Fee Calculator'!F$41*100-$A84))</f>
        <v>0</v>
      </c>
      <c r="J84" s="87">
        <f>F84*'Fee Calculator'!$D$11/100</f>
        <v>0</v>
      </c>
      <c r="K84" s="88">
        <f>G84*'Fee Calculator'!$D$11/100</f>
        <v>0</v>
      </c>
      <c r="L84" s="92">
        <f>H84*'Fee Calculator'!$D$11/100</f>
        <v>0</v>
      </c>
      <c r="N84" s="89">
        <f t="shared" si="11"/>
        <v>0</v>
      </c>
      <c r="O84" s="90">
        <f t="shared" si="16"/>
        <v>0</v>
      </c>
      <c r="P84" s="93">
        <f t="shared" si="12"/>
        <v>0</v>
      </c>
      <c r="R84" s="89">
        <f t="shared" si="13"/>
        <v>0</v>
      </c>
      <c r="S84" s="90">
        <f t="shared" si="14"/>
        <v>0</v>
      </c>
      <c r="T84" s="93">
        <f t="shared" si="15"/>
        <v>0</v>
      </c>
    </row>
    <row r="85" spans="1:20" x14ac:dyDescent="0.2">
      <c r="A85" s="83">
        <v>12.949999999999971</v>
      </c>
      <c r="B85" s="84">
        <v>65</v>
      </c>
      <c r="C85" s="85">
        <v>109.99999999999997</v>
      </c>
      <c r="D85" s="91">
        <v>255.00000000000006</v>
      </c>
      <c r="F85" s="83">
        <f>MAX(IF('Fee Calculator'!D$41*100&lt;$A85,0,IF('Fee Calculator'!D$41*100&gt;$A86,$A86-$A85-SUM(G85:$H85),'Fee Calculator'!D$41*100-$A85-SUM(G85:$H85))),0)</f>
        <v>0</v>
      </c>
      <c r="G85" s="85">
        <f>MAX(IF('Fee Calculator'!E$41*100&lt;$A85,0,IF('Fee Calculator'!E$41*100&gt;$A86,$A86-$A85-SUM(H85:$H85),'Fee Calculator'!E$41*100-$A85-SUM(H85:$H85))),0)</f>
        <v>0</v>
      </c>
      <c r="H85" s="91">
        <f>IF('Fee Calculator'!F$41*100&lt;$A85,0,IF('Fee Calculator'!F$41*100&gt;$A86,$A86-$A85,'Fee Calculator'!F$41*100-$A85))</f>
        <v>0</v>
      </c>
      <c r="J85" s="87">
        <f>F85*'Fee Calculator'!$D$11/100</f>
        <v>0</v>
      </c>
      <c r="K85" s="88">
        <f>G85*'Fee Calculator'!$D$11/100</f>
        <v>0</v>
      </c>
      <c r="L85" s="92">
        <f>H85*'Fee Calculator'!$D$11/100</f>
        <v>0</v>
      </c>
      <c r="N85" s="89">
        <f t="shared" si="11"/>
        <v>0</v>
      </c>
      <c r="O85" s="90">
        <f t="shared" si="16"/>
        <v>0</v>
      </c>
      <c r="P85" s="93">
        <f t="shared" si="12"/>
        <v>0</v>
      </c>
      <c r="R85" s="89">
        <f t="shared" si="13"/>
        <v>0</v>
      </c>
      <c r="S85" s="90">
        <f t="shared" si="14"/>
        <v>0</v>
      </c>
      <c r="T85" s="93">
        <f t="shared" si="15"/>
        <v>0</v>
      </c>
    </row>
    <row r="86" spans="1:20" x14ac:dyDescent="0.2">
      <c r="A86" s="83">
        <v>13.049999999999971</v>
      </c>
      <c r="B86" s="84">
        <v>65.5</v>
      </c>
      <c r="C86" s="85">
        <v>110.74999999999997</v>
      </c>
      <c r="D86" s="91">
        <v>257.25000000000006</v>
      </c>
      <c r="F86" s="83">
        <f>MAX(IF('Fee Calculator'!D$41*100&lt;$A86,0,IF('Fee Calculator'!D$41*100&gt;$A87,$A87-$A86-SUM(G86:$H86),'Fee Calculator'!D$41*100-$A86-SUM(G86:$H86))),0)</f>
        <v>0</v>
      </c>
      <c r="G86" s="85">
        <f>MAX(IF('Fee Calculator'!E$41*100&lt;$A86,0,IF('Fee Calculator'!E$41*100&gt;$A87,$A87-$A86-SUM(H86:$H86),'Fee Calculator'!E$41*100-$A86-SUM(H86:$H86))),0)</f>
        <v>0</v>
      </c>
      <c r="H86" s="91">
        <f>IF('Fee Calculator'!F$41*100&lt;$A86,0,IF('Fee Calculator'!F$41*100&gt;$A87,$A87-$A86,'Fee Calculator'!F$41*100-$A86))</f>
        <v>0</v>
      </c>
      <c r="J86" s="87">
        <f>F86*'Fee Calculator'!$D$11/100</f>
        <v>0</v>
      </c>
      <c r="K86" s="88">
        <f>G86*'Fee Calculator'!$D$11/100</f>
        <v>0</v>
      </c>
      <c r="L86" s="92">
        <f>H86*'Fee Calculator'!$D$11/100</f>
        <v>0</v>
      </c>
      <c r="N86" s="89">
        <f t="shared" si="11"/>
        <v>0</v>
      </c>
      <c r="O86" s="90">
        <f t="shared" si="16"/>
        <v>0</v>
      </c>
      <c r="P86" s="93">
        <f t="shared" si="12"/>
        <v>0</v>
      </c>
      <c r="R86" s="89">
        <f t="shared" si="13"/>
        <v>0</v>
      </c>
      <c r="S86" s="90">
        <f t="shared" si="14"/>
        <v>0</v>
      </c>
      <c r="T86" s="93">
        <f t="shared" si="15"/>
        <v>0</v>
      </c>
    </row>
    <row r="87" spans="1:20" x14ac:dyDescent="0.2">
      <c r="A87" s="83">
        <v>13.14999999999997</v>
      </c>
      <c r="B87" s="84">
        <v>65.999999999999986</v>
      </c>
      <c r="C87" s="85">
        <v>111.49999999999997</v>
      </c>
      <c r="D87" s="91">
        <v>259.5</v>
      </c>
      <c r="F87" s="83">
        <f>MAX(IF('Fee Calculator'!D$41*100&lt;$A87,0,IF('Fee Calculator'!D$41*100&gt;$A88,$A88-$A87-SUM(G87:$H87),'Fee Calculator'!D$41*100-$A87-SUM(G87:$H87))),0)</f>
        <v>0</v>
      </c>
      <c r="G87" s="85">
        <f>MAX(IF('Fee Calculator'!E$41*100&lt;$A87,0,IF('Fee Calculator'!E$41*100&gt;$A88,$A88-$A87-SUM(H87:$H87),'Fee Calculator'!E$41*100-$A87-SUM(H87:$H87))),0)</f>
        <v>0</v>
      </c>
      <c r="H87" s="91">
        <f>IF('Fee Calculator'!F$41*100&lt;$A87,0,IF('Fee Calculator'!F$41*100&gt;$A88,$A88-$A87,'Fee Calculator'!F$41*100-$A87))</f>
        <v>0</v>
      </c>
      <c r="J87" s="87">
        <f>F87*'Fee Calculator'!$D$11/100</f>
        <v>0</v>
      </c>
      <c r="K87" s="88">
        <f>G87*'Fee Calculator'!$D$11/100</f>
        <v>0</v>
      </c>
      <c r="L87" s="92">
        <f>H87*'Fee Calculator'!$D$11/100</f>
        <v>0</v>
      </c>
      <c r="N87" s="89">
        <f t="shared" si="11"/>
        <v>0</v>
      </c>
      <c r="O87" s="90">
        <f t="shared" si="16"/>
        <v>0</v>
      </c>
      <c r="P87" s="93">
        <f t="shared" si="12"/>
        <v>0</v>
      </c>
      <c r="R87" s="89">
        <f t="shared" si="13"/>
        <v>0</v>
      </c>
      <c r="S87" s="90">
        <f t="shared" si="14"/>
        <v>0</v>
      </c>
      <c r="T87" s="93">
        <f t="shared" si="15"/>
        <v>0</v>
      </c>
    </row>
    <row r="88" spans="1:20" x14ac:dyDescent="0.2">
      <c r="A88" s="83">
        <v>13.24999999999997</v>
      </c>
      <c r="B88" s="84">
        <v>66.5</v>
      </c>
      <c r="C88" s="85">
        <v>112.24999999999999</v>
      </c>
      <c r="D88" s="91">
        <v>261.75000000000011</v>
      </c>
      <c r="F88" s="83">
        <f>MAX(IF('Fee Calculator'!D$41*100&lt;$A88,0,IF('Fee Calculator'!D$41*100&gt;$A89,$A89-$A88-SUM(G88:$H88),'Fee Calculator'!D$41*100-$A88-SUM(G88:$H88))),0)</f>
        <v>0</v>
      </c>
      <c r="G88" s="85">
        <f>MAX(IF('Fee Calculator'!E$41*100&lt;$A88,0,IF('Fee Calculator'!E$41*100&gt;$A89,$A89-$A88-SUM(H88:$H88),'Fee Calculator'!E$41*100-$A88-SUM(H88:$H88))),0)</f>
        <v>0</v>
      </c>
      <c r="H88" s="91">
        <f>IF('Fee Calculator'!F$41*100&lt;$A88,0,IF('Fee Calculator'!F$41*100&gt;$A89,$A89-$A88,'Fee Calculator'!F$41*100-$A88))</f>
        <v>0</v>
      </c>
      <c r="J88" s="87">
        <f>F88*'Fee Calculator'!$D$11/100</f>
        <v>0</v>
      </c>
      <c r="K88" s="88">
        <f>G88*'Fee Calculator'!$D$11/100</f>
        <v>0</v>
      </c>
      <c r="L88" s="92">
        <f>H88*'Fee Calculator'!$D$11/100</f>
        <v>0</v>
      </c>
      <c r="N88" s="89">
        <f t="shared" si="11"/>
        <v>0</v>
      </c>
      <c r="O88" s="90">
        <f t="shared" si="16"/>
        <v>0</v>
      </c>
      <c r="P88" s="93">
        <f t="shared" si="12"/>
        <v>0</v>
      </c>
      <c r="R88" s="89">
        <f t="shared" si="13"/>
        <v>0</v>
      </c>
      <c r="S88" s="90">
        <f t="shared" si="14"/>
        <v>0</v>
      </c>
      <c r="T88" s="93">
        <f t="shared" si="15"/>
        <v>0</v>
      </c>
    </row>
    <row r="89" spans="1:20" x14ac:dyDescent="0.2">
      <c r="A89" s="83">
        <v>13.349999999999969</v>
      </c>
      <c r="B89" s="84">
        <v>67</v>
      </c>
      <c r="C89" s="85">
        <v>112.99999999999997</v>
      </c>
      <c r="D89" s="91">
        <v>264.00000000000006</v>
      </c>
      <c r="F89" s="83">
        <f>MAX(IF('Fee Calculator'!D$41*100&lt;$A89,0,IF('Fee Calculator'!D$41*100&gt;$A90,$A90-$A89-SUM(G89:$H89),'Fee Calculator'!D$41*100-$A89-SUM(G89:$H89))),0)</f>
        <v>0</v>
      </c>
      <c r="G89" s="85">
        <f>MAX(IF('Fee Calculator'!E$41*100&lt;$A89,0,IF('Fee Calculator'!E$41*100&gt;$A90,$A90-$A89-SUM(H89:$H89),'Fee Calculator'!E$41*100-$A89-SUM(H89:$H89))),0)</f>
        <v>0</v>
      </c>
      <c r="H89" s="91">
        <f>IF('Fee Calculator'!F$41*100&lt;$A89,0,IF('Fee Calculator'!F$41*100&gt;$A90,$A90-$A89,'Fee Calculator'!F$41*100-$A89))</f>
        <v>0</v>
      </c>
      <c r="J89" s="87">
        <f>F89*'Fee Calculator'!$D$11/100</f>
        <v>0</v>
      </c>
      <c r="K89" s="88">
        <f>G89*'Fee Calculator'!$D$11/100</f>
        <v>0</v>
      </c>
      <c r="L89" s="92">
        <f>H89*'Fee Calculator'!$D$11/100</f>
        <v>0</v>
      </c>
      <c r="N89" s="89">
        <f t="shared" si="11"/>
        <v>0</v>
      </c>
      <c r="O89" s="90">
        <f t="shared" si="16"/>
        <v>0</v>
      </c>
      <c r="P89" s="93">
        <f t="shared" si="12"/>
        <v>0</v>
      </c>
      <c r="R89" s="89">
        <f t="shared" si="13"/>
        <v>0</v>
      </c>
      <c r="S89" s="90">
        <f t="shared" si="14"/>
        <v>0</v>
      </c>
      <c r="T89" s="93">
        <f t="shared" si="15"/>
        <v>0</v>
      </c>
    </row>
    <row r="90" spans="1:20" x14ac:dyDescent="0.2">
      <c r="A90" s="83">
        <v>13.449999999999969</v>
      </c>
      <c r="B90" s="84">
        <v>67.5</v>
      </c>
      <c r="C90" s="85">
        <v>113.74999999999997</v>
      </c>
      <c r="D90" s="91">
        <v>266.25000000000006</v>
      </c>
      <c r="F90" s="83">
        <f>MAX(IF('Fee Calculator'!D$41*100&lt;$A90,0,IF('Fee Calculator'!D$41*100&gt;$A91,$A91-$A90-SUM(G90:$H90),'Fee Calculator'!D$41*100-$A90-SUM(G90:$H90))),0)</f>
        <v>0</v>
      </c>
      <c r="G90" s="85">
        <f>MAX(IF('Fee Calculator'!E$41*100&lt;$A90,0,IF('Fee Calculator'!E$41*100&gt;$A91,$A91-$A90-SUM(H90:$H90),'Fee Calculator'!E$41*100-$A90-SUM(H90:$H90))),0)</f>
        <v>0</v>
      </c>
      <c r="H90" s="91">
        <f>IF('Fee Calculator'!F$41*100&lt;$A90,0,IF('Fee Calculator'!F$41*100&gt;$A91,$A91-$A90,'Fee Calculator'!F$41*100-$A90))</f>
        <v>0</v>
      </c>
      <c r="J90" s="87">
        <f>F90*'Fee Calculator'!$D$11/100</f>
        <v>0</v>
      </c>
      <c r="K90" s="88">
        <f>G90*'Fee Calculator'!$D$11/100</f>
        <v>0</v>
      </c>
      <c r="L90" s="92">
        <f>H90*'Fee Calculator'!$D$11/100</f>
        <v>0</v>
      </c>
      <c r="N90" s="89">
        <f t="shared" si="11"/>
        <v>0</v>
      </c>
      <c r="O90" s="90">
        <f t="shared" si="16"/>
        <v>0</v>
      </c>
      <c r="P90" s="93">
        <f t="shared" si="12"/>
        <v>0</v>
      </c>
      <c r="R90" s="89">
        <f t="shared" si="13"/>
        <v>0</v>
      </c>
      <c r="S90" s="90">
        <f t="shared" si="14"/>
        <v>0</v>
      </c>
      <c r="T90" s="93">
        <f t="shared" si="15"/>
        <v>0</v>
      </c>
    </row>
    <row r="91" spans="1:20" x14ac:dyDescent="0.2">
      <c r="A91" s="83">
        <v>13.549999999999969</v>
      </c>
      <c r="B91" s="84">
        <v>68</v>
      </c>
      <c r="C91" s="85">
        <v>114.49999999999997</v>
      </c>
      <c r="D91" s="91">
        <v>268.50000000000006</v>
      </c>
      <c r="F91" s="83">
        <f>MAX(IF('Fee Calculator'!D$41*100&lt;$A91,0,IF('Fee Calculator'!D$41*100&gt;$A92,$A92-$A91-SUM(G91:$H91),'Fee Calculator'!D$41*100-$A91-SUM(G91:$H91))),0)</f>
        <v>0</v>
      </c>
      <c r="G91" s="85">
        <f>MAX(IF('Fee Calculator'!E$41*100&lt;$A91,0,IF('Fee Calculator'!E$41*100&gt;$A92,$A92-$A91-SUM(H91:$H91),'Fee Calculator'!E$41*100-$A91-SUM(H91:$H91))),0)</f>
        <v>0</v>
      </c>
      <c r="H91" s="91">
        <f>IF('Fee Calculator'!F$41*100&lt;$A91,0,IF('Fee Calculator'!F$41*100&gt;$A92,$A92-$A91,'Fee Calculator'!F$41*100-$A91))</f>
        <v>0</v>
      </c>
      <c r="J91" s="87">
        <f>F91*'Fee Calculator'!$D$11/100</f>
        <v>0</v>
      </c>
      <c r="K91" s="88">
        <f>G91*'Fee Calculator'!$D$11/100</f>
        <v>0</v>
      </c>
      <c r="L91" s="92">
        <f>H91*'Fee Calculator'!$D$11/100</f>
        <v>0</v>
      </c>
      <c r="N91" s="89">
        <f t="shared" si="11"/>
        <v>0</v>
      </c>
      <c r="O91" s="90">
        <f t="shared" si="16"/>
        <v>0</v>
      </c>
      <c r="P91" s="93">
        <f t="shared" si="12"/>
        <v>0</v>
      </c>
      <c r="R91" s="89">
        <f t="shared" si="13"/>
        <v>0</v>
      </c>
      <c r="S91" s="90">
        <f t="shared" si="14"/>
        <v>0</v>
      </c>
      <c r="T91" s="93">
        <f t="shared" si="15"/>
        <v>0</v>
      </c>
    </row>
    <row r="92" spans="1:20" x14ac:dyDescent="0.2">
      <c r="A92" s="83">
        <v>13.649999999999968</v>
      </c>
      <c r="B92" s="84">
        <v>68.499999999999986</v>
      </c>
      <c r="C92" s="85">
        <v>115.24999999999997</v>
      </c>
      <c r="D92" s="91">
        <v>270.75000000000006</v>
      </c>
      <c r="F92" s="83">
        <f>MAX(IF('Fee Calculator'!D$41*100&lt;$A92,0,IF('Fee Calculator'!D$41*100&gt;$A93,$A93-$A92-SUM(G92:$H92),'Fee Calculator'!D$41*100-$A92-SUM(G92:$H92))),0)</f>
        <v>0</v>
      </c>
      <c r="G92" s="85">
        <f>MAX(IF('Fee Calculator'!E$41*100&lt;$A92,0,IF('Fee Calculator'!E$41*100&gt;$A93,$A93-$A92-SUM(H92:$H92),'Fee Calculator'!E$41*100-$A92-SUM(H92:$H92))),0)</f>
        <v>0</v>
      </c>
      <c r="H92" s="91">
        <f>IF('Fee Calculator'!F$41*100&lt;$A92,0,IF('Fee Calculator'!F$41*100&gt;$A93,$A93-$A92,'Fee Calculator'!F$41*100-$A92))</f>
        <v>0</v>
      </c>
      <c r="J92" s="87">
        <f>F92*'Fee Calculator'!$D$11/100</f>
        <v>0</v>
      </c>
      <c r="K92" s="88">
        <f>G92*'Fee Calculator'!$D$11/100</f>
        <v>0</v>
      </c>
      <c r="L92" s="92">
        <f>H92*'Fee Calculator'!$D$11/100</f>
        <v>0</v>
      </c>
      <c r="N92" s="89">
        <f t="shared" si="11"/>
        <v>0</v>
      </c>
      <c r="O92" s="90">
        <f t="shared" si="16"/>
        <v>0</v>
      </c>
      <c r="P92" s="93">
        <f t="shared" si="12"/>
        <v>0</v>
      </c>
      <c r="R92" s="89">
        <f t="shared" si="13"/>
        <v>0</v>
      </c>
      <c r="S92" s="90">
        <f t="shared" si="14"/>
        <v>0</v>
      </c>
      <c r="T92" s="93">
        <f t="shared" si="15"/>
        <v>0</v>
      </c>
    </row>
    <row r="93" spans="1:20" x14ac:dyDescent="0.2">
      <c r="A93" s="83">
        <v>13.749999999999968</v>
      </c>
      <c r="B93" s="84">
        <v>69</v>
      </c>
      <c r="C93" s="85">
        <v>115.99999999999999</v>
      </c>
      <c r="D93" s="91">
        <v>273.00000000000011</v>
      </c>
      <c r="F93" s="83">
        <f>MAX(IF('Fee Calculator'!D$41*100&lt;$A93,0,IF('Fee Calculator'!D$41*100&gt;$A94,$A94-$A93-SUM(G93:$H93),'Fee Calculator'!D$41*100-$A93-SUM(G93:$H93))),0)</f>
        <v>0</v>
      </c>
      <c r="G93" s="85">
        <f>MAX(IF('Fee Calculator'!E$41*100&lt;$A93,0,IF('Fee Calculator'!E$41*100&gt;$A94,$A94-$A93-SUM(H93:$H93),'Fee Calculator'!E$41*100-$A93-SUM(H93:$H93))),0)</f>
        <v>0</v>
      </c>
      <c r="H93" s="91">
        <f>IF('Fee Calculator'!F$41*100&lt;$A93,0,IF('Fee Calculator'!F$41*100&gt;$A94,$A94-$A93,'Fee Calculator'!F$41*100-$A93))</f>
        <v>0</v>
      </c>
      <c r="J93" s="87">
        <f>F93*'Fee Calculator'!$D$11/100</f>
        <v>0</v>
      </c>
      <c r="K93" s="88">
        <f>G93*'Fee Calculator'!$D$11/100</f>
        <v>0</v>
      </c>
      <c r="L93" s="92">
        <f>H93*'Fee Calculator'!$D$11/100</f>
        <v>0</v>
      </c>
      <c r="N93" s="89">
        <f t="shared" si="11"/>
        <v>0</v>
      </c>
      <c r="O93" s="90">
        <f t="shared" si="16"/>
        <v>0</v>
      </c>
      <c r="P93" s="93">
        <f t="shared" si="12"/>
        <v>0</v>
      </c>
      <c r="R93" s="89">
        <f t="shared" si="13"/>
        <v>0</v>
      </c>
      <c r="S93" s="90">
        <f t="shared" si="14"/>
        <v>0</v>
      </c>
      <c r="T93" s="93">
        <f t="shared" si="15"/>
        <v>0</v>
      </c>
    </row>
    <row r="94" spans="1:20" x14ac:dyDescent="0.2">
      <c r="A94" s="83">
        <v>13.849999999999968</v>
      </c>
      <c r="B94" s="84">
        <v>69.5</v>
      </c>
      <c r="C94" s="85">
        <v>116.74999999999999</v>
      </c>
      <c r="D94" s="91">
        <v>275.25000000000011</v>
      </c>
      <c r="F94" s="83">
        <f>MAX(IF('Fee Calculator'!D$41*100&lt;$A94,0,IF('Fee Calculator'!D$41*100&gt;$A95,$A95-$A94-SUM(G94:$H94),'Fee Calculator'!D$41*100-$A94-SUM(G94:$H94))),0)</f>
        <v>0</v>
      </c>
      <c r="G94" s="85">
        <f>MAX(IF('Fee Calculator'!E$41*100&lt;$A94,0,IF('Fee Calculator'!E$41*100&gt;$A95,$A95-$A94-SUM(H94:$H94),'Fee Calculator'!E$41*100-$A94-SUM(H94:$H94))),0)</f>
        <v>0</v>
      </c>
      <c r="H94" s="91">
        <f>IF('Fee Calculator'!F$41*100&lt;$A94,0,IF('Fee Calculator'!F$41*100&gt;$A95,$A95-$A94,'Fee Calculator'!F$41*100-$A94))</f>
        <v>0</v>
      </c>
      <c r="J94" s="87">
        <f>F94*'Fee Calculator'!$D$11/100</f>
        <v>0</v>
      </c>
      <c r="K94" s="88">
        <f>G94*'Fee Calculator'!$D$11/100</f>
        <v>0</v>
      </c>
      <c r="L94" s="92">
        <f>H94*'Fee Calculator'!$D$11/100</f>
        <v>0</v>
      </c>
      <c r="N94" s="89">
        <f t="shared" si="11"/>
        <v>0</v>
      </c>
      <c r="O94" s="90">
        <f t="shared" si="16"/>
        <v>0</v>
      </c>
      <c r="P94" s="93">
        <f t="shared" si="12"/>
        <v>0</v>
      </c>
      <c r="R94" s="89">
        <f t="shared" si="13"/>
        <v>0</v>
      </c>
      <c r="S94" s="90">
        <f t="shared" si="14"/>
        <v>0</v>
      </c>
      <c r="T94" s="93">
        <f t="shared" si="15"/>
        <v>0</v>
      </c>
    </row>
    <row r="95" spans="1:20" x14ac:dyDescent="0.2">
      <c r="A95" s="83">
        <v>13.949999999999967</v>
      </c>
      <c r="B95" s="84">
        <v>70</v>
      </c>
      <c r="C95" s="85">
        <v>117.49999999999997</v>
      </c>
      <c r="D95" s="91">
        <v>277.50000000000006</v>
      </c>
      <c r="F95" s="83">
        <f>MAX(IF('Fee Calculator'!D$41*100&lt;$A95,0,IF('Fee Calculator'!D$41*100&gt;$A96,$A96-$A95-SUM(G95:$H95),'Fee Calculator'!D$41*100-$A95-SUM(G95:$H95))),0)</f>
        <v>0</v>
      </c>
      <c r="G95" s="85">
        <f>MAX(IF('Fee Calculator'!E$41*100&lt;$A95,0,IF('Fee Calculator'!E$41*100&gt;$A96,$A96-$A95-SUM(H95:$H95),'Fee Calculator'!E$41*100-$A95-SUM(H95:$H95))),0)</f>
        <v>0</v>
      </c>
      <c r="H95" s="91">
        <f>IF('Fee Calculator'!F$41*100&lt;$A95,0,IF('Fee Calculator'!F$41*100&gt;$A96,$A96-$A95,'Fee Calculator'!F$41*100-$A95))</f>
        <v>0</v>
      </c>
      <c r="J95" s="87">
        <f>F95*'Fee Calculator'!$D$11/100</f>
        <v>0</v>
      </c>
      <c r="K95" s="88">
        <f>G95*'Fee Calculator'!$D$11/100</f>
        <v>0</v>
      </c>
      <c r="L95" s="92">
        <f>H95*'Fee Calculator'!$D$11/100</f>
        <v>0</v>
      </c>
      <c r="N95" s="89">
        <f t="shared" si="11"/>
        <v>0</v>
      </c>
      <c r="O95" s="90">
        <f t="shared" si="16"/>
        <v>0</v>
      </c>
      <c r="P95" s="93">
        <f t="shared" si="12"/>
        <v>0</v>
      </c>
      <c r="R95" s="89">
        <f t="shared" si="13"/>
        <v>0</v>
      </c>
      <c r="S95" s="90">
        <f t="shared" si="14"/>
        <v>0</v>
      </c>
      <c r="T95" s="93">
        <f t="shared" si="15"/>
        <v>0</v>
      </c>
    </row>
    <row r="96" spans="1:20" x14ac:dyDescent="0.2">
      <c r="A96" s="83">
        <v>14.049999999999967</v>
      </c>
      <c r="B96" s="84">
        <v>70.5</v>
      </c>
      <c r="C96" s="85">
        <v>118.24999999999997</v>
      </c>
      <c r="D96" s="91">
        <v>279.75000000000006</v>
      </c>
      <c r="F96" s="83">
        <f>MAX(IF('Fee Calculator'!D$41*100&lt;$A96,0,IF('Fee Calculator'!D$41*100&gt;$A97,$A97-$A96-SUM(G96:$H96),'Fee Calculator'!D$41*100-$A96-SUM(G96:$H96))),0)</f>
        <v>0</v>
      </c>
      <c r="G96" s="85">
        <f>MAX(IF('Fee Calculator'!E$41*100&lt;$A96,0,IF('Fee Calculator'!E$41*100&gt;$A97,$A97-$A96-SUM(H96:$H96),'Fee Calculator'!E$41*100-$A96-SUM(H96:$H96))),0)</f>
        <v>0</v>
      </c>
      <c r="H96" s="91">
        <f>IF('Fee Calculator'!F$41*100&lt;$A96,0,IF('Fee Calculator'!F$41*100&gt;$A97,$A97-$A96,'Fee Calculator'!F$41*100-$A96))</f>
        <v>0</v>
      </c>
      <c r="J96" s="87">
        <f>F96*'Fee Calculator'!$D$11/100</f>
        <v>0</v>
      </c>
      <c r="K96" s="88">
        <f>G96*'Fee Calculator'!$D$11/100</f>
        <v>0</v>
      </c>
      <c r="L96" s="92">
        <f>H96*'Fee Calculator'!$D$11/100</f>
        <v>0</v>
      </c>
      <c r="N96" s="89">
        <f t="shared" si="11"/>
        <v>0</v>
      </c>
      <c r="O96" s="90">
        <f t="shared" si="16"/>
        <v>0</v>
      </c>
      <c r="P96" s="93">
        <f t="shared" si="12"/>
        <v>0</v>
      </c>
      <c r="R96" s="89">
        <f t="shared" si="13"/>
        <v>0</v>
      </c>
      <c r="S96" s="90">
        <f t="shared" si="14"/>
        <v>0</v>
      </c>
      <c r="T96" s="93">
        <f t="shared" si="15"/>
        <v>0</v>
      </c>
    </row>
    <row r="97" spans="1:20" x14ac:dyDescent="0.2">
      <c r="A97" s="83">
        <v>14.149999999999967</v>
      </c>
      <c r="B97" s="84">
        <v>70.999999999999986</v>
      </c>
      <c r="C97" s="85">
        <v>118.99999999999997</v>
      </c>
      <c r="D97" s="91">
        <v>282.00000000000006</v>
      </c>
      <c r="F97" s="83">
        <f>MAX(IF('Fee Calculator'!D$41*100&lt;$A97,0,IF('Fee Calculator'!D$41*100&gt;$A98,$A98-$A97-SUM(G97:$H97),'Fee Calculator'!D$41*100-$A97-SUM(G97:$H97))),0)</f>
        <v>0</v>
      </c>
      <c r="G97" s="85">
        <f>MAX(IF('Fee Calculator'!E$41*100&lt;$A97,0,IF('Fee Calculator'!E$41*100&gt;$A98,$A98-$A97-SUM(H97:$H97),'Fee Calculator'!E$41*100-$A97-SUM(H97:$H97))),0)</f>
        <v>0</v>
      </c>
      <c r="H97" s="91">
        <f>IF('Fee Calculator'!F$41*100&lt;$A97,0,IF('Fee Calculator'!F$41*100&gt;$A98,$A98-$A97,'Fee Calculator'!F$41*100-$A97))</f>
        <v>0</v>
      </c>
      <c r="J97" s="87">
        <f>F97*'Fee Calculator'!$D$11/100</f>
        <v>0</v>
      </c>
      <c r="K97" s="88">
        <f>G97*'Fee Calculator'!$D$11/100</f>
        <v>0</v>
      </c>
      <c r="L97" s="92">
        <f>H97*'Fee Calculator'!$D$11/100</f>
        <v>0</v>
      </c>
      <c r="N97" s="89">
        <f t="shared" si="11"/>
        <v>0</v>
      </c>
      <c r="O97" s="90">
        <f t="shared" si="16"/>
        <v>0</v>
      </c>
      <c r="P97" s="93">
        <f t="shared" si="12"/>
        <v>0</v>
      </c>
      <c r="R97" s="89">
        <f t="shared" si="13"/>
        <v>0</v>
      </c>
      <c r="S97" s="90">
        <f t="shared" si="14"/>
        <v>0</v>
      </c>
      <c r="T97" s="93">
        <f t="shared" si="15"/>
        <v>0</v>
      </c>
    </row>
    <row r="98" spans="1:20" x14ac:dyDescent="0.2">
      <c r="A98" s="83">
        <v>14.249999999999966</v>
      </c>
      <c r="B98" s="84">
        <v>71.5</v>
      </c>
      <c r="C98" s="85">
        <v>119.74999999999999</v>
      </c>
      <c r="D98" s="91">
        <v>284.25000000000011</v>
      </c>
      <c r="F98" s="83">
        <f>MAX(IF('Fee Calculator'!D$41*100&lt;$A98,0,IF('Fee Calculator'!D$41*100&gt;$A99,$A99-$A98-SUM(G98:$H98),'Fee Calculator'!D$41*100-$A98-SUM(G98:$H98))),0)</f>
        <v>0</v>
      </c>
      <c r="G98" s="85">
        <f>MAX(IF('Fee Calculator'!E$41*100&lt;$A98,0,IF('Fee Calculator'!E$41*100&gt;$A99,$A99-$A98-SUM(H98:$H98),'Fee Calculator'!E$41*100-$A98-SUM(H98:$H98))),0)</f>
        <v>0</v>
      </c>
      <c r="H98" s="91">
        <f>IF('Fee Calculator'!F$41*100&lt;$A98,0,IF('Fee Calculator'!F$41*100&gt;$A99,$A99-$A98,'Fee Calculator'!F$41*100-$A98))</f>
        <v>0</v>
      </c>
      <c r="J98" s="87">
        <f>F98*'Fee Calculator'!$D$11/100</f>
        <v>0</v>
      </c>
      <c r="K98" s="88">
        <f>G98*'Fee Calculator'!$D$11/100</f>
        <v>0</v>
      </c>
      <c r="L98" s="92">
        <f>H98*'Fee Calculator'!$D$11/100</f>
        <v>0</v>
      </c>
      <c r="N98" s="89">
        <f t="shared" si="11"/>
        <v>0</v>
      </c>
      <c r="O98" s="90">
        <f t="shared" si="16"/>
        <v>0</v>
      </c>
      <c r="P98" s="93">
        <f t="shared" si="12"/>
        <v>0</v>
      </c>
      <c r="R98" s="89">
        <f t="shared" si="13"/>
        <v>0</v>
      </c>
      <c r="S98" s="90">
        <f t="shared" si="14"/>
        <v>0</v>
      </c>
      <c r="T98" s="93">
        <f t="shared" si="15"/>
        <v>0</v>
      </c>
    </row>
    <row r="99" spans="1:20" x14ac:dyDescent="0.2">
      <c r="A99" s="83">
        <v>14.349999999999966</v>
      </c>
      <c r="B99" s="84">
        <v>72</v>
      </c>
      <c r="C99" s="85">
        <v>120.49999999999997</v>
      </c>
      <c r="D99" s="91">
        <v>286.50000000000011</v>
      </c>
      <c r="F99" s="83">
        <f>MAX(IF('Fee Calculator'!D$41*100&lt;$A99,0,IF('Fee Calculator'!D$41*100&gt;$A100,$A100-$A99-SUM(G99:$H99),'Fee Calculator'!D$41*100-$A99-SUM(G99:$H99))),0)</f>
        <v>0</v>
      </c>
      <c r="G99" s="85">
        <f>MAX(IF('Fee Calculator'!E$41*100&lt;$A99,0,IF('Fee Calculator'!E$41*100&gt;$A100,$A100-$A99-SUM(H99:$H99),'Fee Calculator'!E$41*100-$A99-SUM(H99:$H99))),0)</f>
        <v>0</v>
      </c>
      <c r="H99" s="91">
        <f>IF('Fee Calculator'!F$41*100&lt;$A99,0,IF('Fee Calculator'!F$41*100&gt;$A100,$A100-$A99,'Fee Calculator'!F$41*100-$A99))</f>
        <v>0</v>
      </c>
      <c r="J99" s="87">
        <f>F99*'Fee Calculator'!$D$11/100</f>
        <v>0</v>
      </c>
      <c r="K99" s="88">
        <f>G99*'Fee Calculator'!$D$11/100</f>
        <v>0</v>
      </c>
      <c r="L99" s="92">
        <f>H99*'Fee Calculator'!$D$11/100</f>
        <v>0</v>
      </c>
      <c r="N99" s="89">
        <f t="shared" si="11"/>
        <v>0</v>
      </c>
      <c r="O99" s="90">
        <f t="shared" si="16"/>
        <v>0</v>
      </c>
      <c r="P99" s="93">
        <f t="shared" si="12"/>
        <v>0</v>
      </c>
      <c r="R99" s="89">
        <f t="shared" si="13"/>
        <v>0</v>
      </c>
      <c r="S99" s="90">
        <f t="shared" si="14"/>
        <v>0</v>
      </c>
      <c r="T99" s="93">
        <f t="shared" si="15"/>
        <v>0</v>
      </c>
    </row>
    <row r="100" spans="1:20" x14ac:dyDescent="0.2">
      <c r="A100" s="83">
        <v>14.449999999999966</v>
      </c>
      <c r="B100" s="84">
        <v>72.5</v>
      </c>
      <c r="C100" s="85">
        <v>121.24999999999997</v>
      </c>
      <c r="D100" s="91">
        <v>288.75000000000006</v>
      </c>
      <c r="F100" s="83">
        <f>MAX(IF('Fee Calculator'!D$41*100&lt;$A100,0,IF('Fee Calculator'!D$41*100&gt;$A101,$A101-$A100-SUM(G100:$H100),'Fee Calculator'!D$41*100-$A100-SUM(G100:$H100))),0)</f>
        <v>0</v>
      </c>
      <c r="G100" s="85">
        <f>MAX(IF('Fee Calculator'!E$41*100&lt;$A100,0,IF('Fee Calculator'!E$41*100&gt;$A101,$A101-$A100-SUM(H100:$H100),'Fee Calculator'!E$41*100-$A100-SUM(H100:$H100))),0)</f>
        <v>0</v>
      </c>
      <c r="H100" s="91">
        <f>IF('Fee Calculator'!F$41*100&lt;$A100,0,IF('Fee Calculator'!F$41*100&gt;$A101,$A101-$A100,'Fee Calculator'!F$41*100-$A100))</f>
        <v>0</v>
      </c>
      <c r="J100" s="87">
        <f>F100*'Fee Calculator'!$D$11/100</f>
        <v>0</v>
      </c>
      <c r="K100" s="88">
        <f>G100*'Fee Calculator'!$D$11/100</f>
        <v>0</v>
      </c>
      <c r="L100" s="92">
        <f>H100*'Fee Calculator'!$D$11/100</f>
        <v>0</v>
      </c>
      <c r="N100" s="89">
        <f t="shared" si="11"/>
        <v>0</v>
      </c>
      <c r="O100" s="90">
        <f t="shared" si="16"/>
        <v>0</v>
      </c>
      <c r="P100" s="93">
        <f t="shared" si="12"/>
        <v>0</v>
      </c>
      <c r="R100" s="89">
        <f t="shared" si="13"/>
        <v>0</v>
      </c>
      <c r="S100" s="90">
        <f t="shared" si="14"/>
        <v>0</v>
      </c>
      <c r="T100" s="93">
        <f t="shared" si="15"/>
        <v>0</v>
      </c>
    </row>
    <row r="101" spans="1:20" x14ac:dyDescent="0.2">
      <c r="A101" s="83">
        <v>14.549999999999965</v>
      </c>
      <c r="B101" s="84">
        <v>73</v>
      </c>
      <c r="C101" s="85">
        <v>121.99999999999997</v>
      </c>
      <c r="D101" s="91">
        <v>291.00000000000006</v>
      </c>
      <c r="F101" s="83">
        <f>MAX(IF('Fee Calculator'!D$41*100&lt;$A101,0,IF('Fee Calculator'!D$41*100&gt;$A102,$A102-$A101-SUM(G101:$H101),'Fee Calculator'!D$41*100-$A101-SUM(G101:$H101))),0)</f>
        <v>0</v>
      </c>
      <c r="G101" s="85">
        <f>MAX(IF('Fee Calculator'!E$41*100&lt;$A101,0,IF('Fee Calculator'!E$41*100&gt;$A102,$A102-$A101-SUM(H101:$H101),'Fee Calculator'!E$41*100-$A101-SUM(H101:$H101))),0)</f>
        <v>0</v>
      </c>
      <c r="H101" s="91">
        <f>IF('Fee Calculator'!F$41*100&lt;$A101,0,IF('Fee Calculator'!F$41*100&gt;$A102,$A102-$A101,'Fee Calculator'!F$41*100-$A101))</f>
        <v>0</v>
      </c>
      <c r="J101" s="87">
        <f>F101*'Fee Calculator'!$D$11/100</f>
        <v>0</v>
      </c>
      <c r="K101" s="88">
        <f>G101*'Fee Calculator'!$D$11/100</f>
        <v>0</v>
      </c>
      <c r="L101" s="92">
        <f>H101*'Fee Calculator'!$D$11/100</f>
        <v>0</v>
      </c>
      <c r="N101" s="89">
        <f t="shared" si="11"/>
        <v>0</v>
      </c>
      <c r="O101" s="90">
        <f t="shared" si="16"/>
        <v>0</v>
      </c>
      <c r="P101" s="93">
        <f t="shared" si="12"/>
        <v>0</v>
      </c>
      <c r="R101" s="89">
        <f t="shared" si="13"/>
        <v>0</v>
      </c>
      <c r="S101" s="90">
        <f t="shared" si="14"/>
        <v>0</v>
      </c>
      <c r="T101" s="93">
        <f t="shared" si="15"/>
        <v>0</v>
      </c>
    </row>
    <row r="102" spans="1:20" x14ac:dyDescent="0.2">
      <c r="A102" s="83">
        <v>14.649999999999965</v>
      </c>
      <c r="B102" s="84">
        <v>73.499999999999986</v>
      </c>
      <c r="C102" s="85">
        <v>122.74999999999997</v>
      </c>
      <c r="D102" s="91">
        <v>293.25000000000006</v>
      </c>
      <c r="F102" s="83">
        <f>MAX(IF('Fee Calculator'!D$41*100&lt;$A102,0,IF('Fee Calculator'!D$41*100&gt;$A103,$A103-$A102-SUM(G102:$H102),'Fee Calculator'!D$41*100-$A102-SUM(G102:$H102))),0)</f>
        <v>0</v>
      </c>
      <c r="G102" s="85">
        <f>MAX(IF('Fee Calculator'!E$41*100&lt;$A102,0,IF('Fee Calculator'!E$41*100&gt;$A103,$A103-$A102-SUM(H102:$H102),'Fee Calculator'!E$41*100-$A102-SUM(H102:$H102))),0)</f>
        <v>0</v>
      </c>
      <c r="H102" s="91">
        <f>IF('Fee Calculator'!F$41*100&lt;$A102,0,IF('Fee Calculator'!F$41*100&gt;$A103,$A103-$A102,'Fee Calculator'!F$41*100-$A102))</f>
        <v>0</v>
      </c>
      <c r="J102" s="87">
        <f>F102*'Fee Calculator'!$D$11/100</f>
        <v>0</v>
      </c>
      <c r="K102" s="88">
        <f>G102*'Fee Calculator'!$D$11/100</f>
        <v>0</v>
      </c>
      <c r="L102" s="92">
        <f>H102*'Fee Calculator'!$D$11/100</f>
        <v>0</v>
      </c>
      <c r="N102" s="89">
        <f t="shared" si="11"/>
        <v>0</v>
      </c>
      <c r="O102" s="90">
        <f t="shared" si="16"/>
        <v>0</v>
      </c>
      <c r="P102" s="93">
        <f t="shared" si="12"/>
        <v>0</v>
      </c>
      <c r="R102" s="89">
        <f t="shared" si="13"/>
        <v>0</v>
      </c>
      <c r="S102" s="90">
        <f t="shared" si="14"/>
        <v>0</v>
      </c>
      <c r="T102" s="93">
        <f t="shared" si="15"/>
        <v>0</v>
      </c>
    </row>
    <row r="103" spans="1:20" x14ac:dyDescent="0.2">
      <c r="A103" s="83">
        <v>14.749999999999964</v>
      </c>
      <c r="B103" s="84">
        <v>74</v>
      </c>
      <c r="C103" s="85">
        <v>123.49999999999999</v>
      </c>
      <c r="D103" s="91">
        <v>295.50000000000011</v>
      </c>
      <c r="F103" s="83">
        <f>MAX(IF('Fee Calculator'!D$41*100&lt;$A103,0,IF('Fee Calculator'!D$41*100&gt;$A104,$A104-$A103-SUM(G103:$H103),'Fee Calculator'!D$41*100-$A103-SUM(G103:$H103))),0)</f>
        <v>0</v>
      </c>
      <c r="G103" s="85">
        <f>MAX(IF('Fee Calculator'!E$41*100&lt;$A103,0,IF('Fee Calculator'!E$41*100&gt;$A104,$A104-$A103-SUM(H103:$H103),'Fee Calculator'!E$41*100-$A103-SUM(H103:$H103))),0)</f>
        <v>0</v>
      </c>
      <c r="H103" s="91">
        <f>IF('Fee Calculator'!F$41*100&lt;$A103,0,IF('Fee Calculator'!F$41*100&gt;$A104,$A104-$A103,'Fee Calculator'!F$41*100-$A103))</f>
        <v>0</v>
      </c>
      <c r="J103" s="87">
        <f>F103*'Fee Calculator'!$D$11/100</f>
        <v>0</v>
      </c>
      <c r="K103" s="88">
        <f>G103*'Fee Calculator'!$D$11/100</f>
        <v>0</v>
      </c>
      <c r="L103" s="92">
        <f>H103*'Fee Calculator'!$D$11/100</f>
        <v>0</v>
      </c>
      <c r="N103" s="89">
        <f t="shared" si="11"/>
        <v>0</v>
      </c>
      <c r="O103" s="90">
        <f t="shared" si="16"/>
        <v>0</v>
      </c>
      <c r="P103" s="93">
        <f t="shared" si="12"/>
        <v>0</v>
      </c>
      <c r="R103" s="89">
        <f t="shared" si="13"/>
        <v>0</v>
      </c>
      <c r="S103" s="90">
        <f t="shared" si="14"/>
        <v>0</v>
      </c>
      <c r="T103" s="93">
        <f t="shared" si="15"/>
        <v>0</v>
      </c>
    </row>
    <row r="104" spans="1:20" x14ac:dyDescent="0.2">
      <c r="A104" s="83">
        <v>14.849999999999964</v>
      </c>
      <c r="B104" s="84">
        <v>74.5</v>
      </c>
      <c r="C104" s="85">
        <v>124.24999999999997</v>
      </c>
      <c r="D104" s="91">
        <v>297.75000000000011</v>
      </c>
      <c r="F104" s="83">
        <f>MAX(IF('Fee Calculator'!D$41*100&lt;$A104,0,IF('Fee Calculator'!D$41*100&gt;$A105,$A105-$A104-SUM(G104:$H104),'Fee Calculator'!D$41*100-$A104-SUM(G104:$H104))),0)</f>
        <v>0</v>
      </c>
      <c r="G104" s="85">
        <f>MAX(IF('Fee Calculator'!E$41*100&lt;$A104,0,IF('Fee Calculator'!E$41*100&gt;$A105,$A105-$A104-SUM(H104:$H104),'Fee Calculator'!E$41*100-$A104-SUM(H104:$H104))),0)</f>
        <v>0</v>
      </c>
      <c r="H104" s="91">
        <f>IF('Fee Calculator'!F$41*100&lt;$A104,0,IF('Fee Calculator'!F$41*100&gt;$A105,$A105-$A104,'Fee Calculator'!F$41*100-$A104))</f>
        <v>0</v>
      </c>
      <c r="J104" s="87">
        <f>F104*'Fee Calculator'!$D$11/100</f>
        <v>0</v>
      </c>
      <c r="K104" s="88">
        <f>G104*'Fee Calculator'!$D$11/100</f>
        <v>0</v>
      </c>
      <c r="L104" s="92">
        <f>H104*'Fee Calculator'!$D$11/100</f>
        <v>0</v>
      </c>
      <c r="N104" s="89">
        <f t="shared" si="11"/>
        <v>0</v>
      </c>
      <c r="O104" s="90">
        <f t="shared" si="16"/>
        <v>0</v>
      </c>
      <c r="P104" s="93">
        <f t="shared" si="12"/>
        <v>0</v>
      </c>
      <c r="R104" s="89">
        <f t="shared" si="13"/>
        <v>0</v>
      </c>
      <c r="S104" s="90">
        <f t="shared" si="14"/>
        <v>0</v>
      </c>
      <c r="T104" s="93">
        <f t="shared" si="15"/>
        <v>0</v>
      </c>
    </row>
    <row r="105" spans="1:20" x14ac:dyDescent="0.2">
      <c r="A105" s="72">
        <v>14.95</v>
      </c>
      <c r="B105" s="73">
        <v>75</v>
      </c>
      <c r="C105" s="94">
        <v>124.99999999999997</v>
      </c>
      <c r="D105" s="95">
        <v>300.00000000000006</v>
      </c>
      <c r="F105" s="72">
        <f>MAX(IF('Fee Calculator'!D$41*100&lt;$A105,0,IF('Fee Calculator'!D$41*100&gt;$A106,$A106-$A105-SUM(G105:$H105),'Fee Calculator'!D$41*100-$A105-SUM(G105:$H105))),0)</f>
        <v>0</v>
      </c>
      <c r="G105" s="94">
        <f>MAX(IF('Fee Calculator'!E$41*100&lt;$A105,0,IF('Fee Calculator'!E$41*100&gt;$A106,$A106-$A105-SUM(H105:$H105),'Fee Calculator'!E$41*100-$A105-SUM(H105:$H105))),0)</f>
        <v>0</v>
      </c>
      <c r="H105" s="95">
        <f>IF('Fee Calculator'!F$41*100&lt;$A105,0,IF('Fee Calculator'!F$41*100&gt;$A106,$A106-$A105,'Fee Calculator'!F$41*100-$A105))</f>
        <v>0</v>
      </c>
      <c r="J105" s="96">
        <f>F105*'Fee Calculator'!$D$11/100</f>
        <v>0</v>
      </c>
      <c r="K105" s="97">
        <f>G105*'Fee Calculator'!$D$11/100</f>
        <v>0</v>
      </c>
      <c r="L105" s="98">
        <f>H105*'Fee Calculator'!$D$11/100</f>
        <v>0</v>
      </c>
      <c r="N105" s="99">
        <f t="shared" si="11"/>
        <v>0</v>
      </c>
      <c r="O105" s="100">
        <f t="shared" si="16"/>
        <v>0</v>
      </c>
      <c r="P105" s="101">
        <f>ROUND(L105*D105/365/100/100*1,2)</f>
        <v>0</v>
      </c>
      <c r="R105" s="99">
        <f t="shared" si="13"/>
        <v>0</v>
      </c>
      <c r="S105" s="100">
        <f t="shared" si="14"/>
        <v>0</v>
      </c>
      <c r="T105" s="101">
        <f t="shared" si="15"/>
        <v>0</v>
      </c>
    </row>
    <row r="106" spans="1:20" hidden="1" x14ac:dyDescent="0.2">
      <c r="A106" s="83">
        <v>15.05</v>
      </c>
      <c r="B106" s="84">
        <f t="shared" ref="B106:D121" si="17">(5/0.1*B$5+SUM(B$6:B$105))/(5/0.1+COUNT(B$6:B$105))</f>
        <v>41.833333333333336</v>
      </c>
      <c r="C106" s="85">
        <f t="shared" si="17"/>
        <v>75.25</v>
      </c>
      <c r="D106" s="91">
        <f>(5/0.1*D$5+SUM(D$6:D$105))/(5/0.1+COUNT(D$6:D$105))</f>
        <v>150.75</v>
      </c>
      <c r="F106" s="83">
        <f>MAX(IF('Fee Calculator'!D$41*100&lt;$A106,0,IF('Fee Calculator'!D$41*100&gt;$A107,$A107-$A106-SUM(G106:$H106),'Fee Calculator'!D$41*100-$A106-SUM(G106:$H106))),0)</f>
        <v>0</v>
      </c>
      <c r="G106" s="85">
        <f>MAX(IF('Fee Calculator'!E$41*100&lt;$A106,0,IF('Fee Calculator'!E$41*100&gt;$A107,$A107-$A106-SUM(H106:$H106),'Fee Calculator'!E$41*100-$A106-SUM(H106:$H106))),0)</f>
        <v>0</v>
      </c>
      <c r="H106" s="91">
        <f>IF('Fee Calculator'!F$41*100&lt;$A106,0,IF('Fee Calculator'!F$41*100&gt;$A107,$A107-$A106,'Fee Calculator'!F$41*100-$A106))</f>
        <v>0</v>
      </c>
      <c r="J106" s="118">
        <f>F106*'Fee Calculator'!$D$11/100</f>
        <v>0</v>
      </c>
      <c r="K106" s="119">
        <f>G106*'Fee Calculator'!$D$11/100</f>
        <v>0</v>
      </c>
      <c r="L106" s="92">
        <f>H106*'Fee Calculator'!$D$11/100</f>
        <v>0</v>
      </c>
      <c r="N106" s="89">
        <f t="shared" ref="N106:N169" si="18">ROUND(J106*B106/365/100/100*1,2)</f>
        <v>0</v>
      </c>
      <c r="O106" s="90">
        <f t="shared" ref="O106:O169" si="19">ROUND(K106*C106/365/100/100*1,2)</f>
        <v>0</v>
      </c>
      <c r="P106" s="93">
        <f t="shared" ref="P106:P169" si="20">ROUND(L106*D106/365/100/100*1,2)</f>
        <v>0</v>
      </c>
      <c r="R106" s="89">
        <f t="shared" ref="R106:R169" si="21">J106*B106/365/100/100*1</f>
        <v>0</v>
      </c>
      <c r="S106" s="90">
        <f t="shared" ref="S106:S169" si="22">K106*C106/365/100/100*1</f>
        <v>0</v>
      </c>
      <c r="T106" s="120">
        <f t="shared" ref="T106:T169" si="23">L106*D106/365/100/100*1</f>
        <v>0</v>
      </c>
    </row>
    <row r="107" spans="1:20" hidden="1" x14ac:dyDescent="0.2">
      <c r="A107" s="83">
        <v>15.15</v>
      </c>
      <c r="B107" s="84">
        <f t="shared" si="17"/>
        <v>41.833333333333336</v>
      </c>
      <c r="C107" s="85">
        <f t="shared" si="17"/>
        <v>75.25</v>
      </c>
      <c r="D107" s="91">
        <f t="shared" si="17"/>
        <v>150.75</v>
      </c>
      <c r="F107" s="83">
        <f>MAX(IF('Fee Calculator'!D$41*100&lt;$A107,0,IF('Fee Calculator'!D$41*100&gt;$A108,$A108-$A107-SUM(G107:$H107),'Fee Calculator'!D$41*100-$A107-SUM(G107:$H107))),0)</f>
        <v>0</v>
      </c>
      <c r="G107" s="85">
        <f>MAX(IF('Fee Calculator'!E$41*100&lt;$A107,0,IF('Fee Calculator'!E$41*100&gt;$A108,$A108-$A107-SUM(H107:$H107),'Fee Calculator'!E$41*100-$A107-SUM(H107:$H107))),0)</f>
        <v>0</v>
      </c>
      <c r="H107" s="91">
        <f>IF('Fee Calculator'!F$41*100&lt;$A107,0,IF('Fee Calculator'!F$41*100&gt;$A108,$A108-$A107,'Fee Calculator'!F$41*100-$A107))</f>
        <v>0</v>
      </c>
      <c r="J107" s="87">
        <f>F107*'Fee Calculator'!$D$11/100</f>
        <v>0</v>
      </c>
      <c r="K107" s="88">
        <f>G107*'Fee Calculator'!$D$11/100</f>
        <v>0</v>
      </c>
      <c r="L107" s="92">
        <f>H107*'Fee Calculator'!$D$11/100</f>
        <v>0</v>
      </c>
      <c r="N107" s="89">
        <f t="shared" si="18"/>
        <v>0</v>
      </c>
      <c r="O107" s="90">
        <f t="shared" si="19"/>
        <v>0</v>
      </c>
      <c r="P107" s="93">
        <f t="shared" si="20"/>
        <v>0</v>
      </c>
      <c r="R107" s="89">
        <f t="shared" si="21"/>
        <v>0</v>
      </c>
      <c r="S107" s="90">
        <f t="shared" si="22"/>
        <v>0</v>
      </c>
      <c r="T107" s="93">
        <f t="shared" si="23"/>
        <v>0</v>
      </c>
    </row>
    <row r="108" spans="1:20" hidden="1" x14ac:dyDescent="0.2">
      <c r="A108" s="83">
        <v>15.25</v>
      </c>
      <c r="B108" s="84">
        <f t="shared" si="17"/>
        <v>41.833333333333336</v>
      </c>
      <c r="C108" s="85">
        <f t="shared" si="17"/>
        <v>75.25</v>
      </c>
      <c r="D108" s="91">
        <f t="shared" si="17"/>
        <v>150.75</v>
      </c>
      <c r="F108" s="83">
        <f>MAX(IF('Fee Calculator'!D$41*100&lt;$A108,0,IF('Fee Calculator'!D$41*100&gt;$A109,$A109-$A108-SUM(G108:$H108),'Fee Calculator'!D$41*100-$A108-SUM(G108:$H108))),0)</f>
        <v>0</v>
      </c>
      <c r="G108" s="85">
        <f>MAX(IF('Fee Calculator'!E$41*100&lt;$A108,0,IF('Fee Calculator'!E$41*100&gt;$A109,$A109-$A108-SUM(H108:$H108),'Fee Calculator'!E$41*100-$A108-SUM(H108:$H108))),0)</f>
        <v>0</v>
      </c>
      <c r="H108" s="91">
        <f>IF('Fee Calculator'!F$41*100&lt;$A108,0,IF('Fee Calculator'!F$41*100&gt;$A109,$A109-$A108,'Fee Calculator'!F$41*100-$A108))</f>
        <v>0</v>
      </c>
      <c r="J108" s="87">
        <f>F108*'Fee Calculator'!$D$11/100</f>
        <v>0</v>
      </c>
      <c r="K108" s="88">
        <f>G108*'Fee Calculator'!$D$11/100</f>
        <v>0</v>
      </c>
      <c r="L108" s="92">
        <f>H108*'Fee Calculator'!$D$11/100</f>
        <v>0</v>
      </c>
      <c r="N108" s="89">
        <f t="shared" si="18"/>
        <v>0</v>
      </c>
      <c r="O108" s="90">
        <f t="shared" si="19"/>
        <v>0</v>
      </c>
      <c r="P108" s="93">
        <f t="shared" si="20"/>
        <v>0</v>
      </c>
      <c r="R108" s="89">
        <f t="shared" si="21"/>
        <v>0</v>
      </c>
      <c r="S108" s="90">
        <f t="shared" si="22"/>
        <v>0</v>
      </c>
      <c r="T108" s="93">
        <f t="shared" si="23"/>
        <v>0</v>
      </c>
    </row>
    <row r="109" spans="1:20" hidden="1" x14ac:dyDescent="0.2">
      <c r="A109" s="83">
        <v>15.35</v>
      </c>
      <c r="B109" s="84">
        <f t="shared" si="17"/>
        <v>41.833333333333336</v>
      </c>
      <c r="C109" s="85">
        <f t="shared" si="17"/>
        <v>75.25</v>
      </c>
      <c r="D109" s="91">
        <f t="shared" si="17"/>
        <v>150.75</v>
      </c>
      <c r="F109" s="83">
        <f>MAX(IF('Fee Calculator'!D$41*100&lt;$A109,0,IF('Fee Calculator'!D$41*100&gt;$A110,$A110-$A109-SUM(G109:$H109),'Fee Calculator'!D$41*100-$A109-SUM(G109:$H109))),0)</f>
        <v>0</v>
      </c>
      <c r="G109" s="85">
        <f>MAX(IF('Fee Calculator'!E$41*100&lt;$A109,0,IF('Fee Calculator'!E$41*100&gt;$A110,$A110-$A109-SUM(H109:$H109),'Fee Calculator'!E$41*100-$A109-SUM(H109:$H109))),0)</f>
        <v>0</v>
      </c>
      <c r="H109" s="91">
        <f>IF('Fee Calculator'!F$41*100&lt;$A109,0,IF('Fee Calculator'!F$41*100&gt;$A110,$A110-$A109,'Fee Calculator'!F$41*100-$A109))</f>
        <v>0</v>
      </c>
      <c r="J109" s="87">
        <f>F109*'Fee Calculator'!$D$11/100</f>
        <v>0</v>
      </c>
      <c r="K109" s="88">
        <f>G109*'Fee Calculator'!$D$11/100</f>
        <v>0</v>
      </c>
      <c r="L109" s="92">
        <f>H109*'Fee Calculator'!$D$11/100</f>
        <v>0</v>
      </c>
      <c r="N109" s="89">
        <f t="shared" si="18"/>
        <v>0</v>
      </c>
      <c r="O109" s="90">
        <f t="shared" si="19"/>
        <v>0</v>
      </c>
      <c r="P109" s="93">
        <f t="shared" si="20"/>
        <v>0</v>
      </c>
      <c r="R109" s="89">
        <f t="shared" si="21"/>
        <v>0</v>
      </c>
      <c r="S109" s="90">
        <f t="shared" si="22"/>
        <v>0</v>
      </c>
      <c r="T109" s="93">
        <f t="shared" si="23"/>
        <v>0</v>
      </c>
    </row>
    <row r="110" spans="1:20" hidden="1" x14ac:dyDescent="0.2">
      <c r="A110" s="83">
        <v>15.45</v>
      </c>
      <c r="B110" s="84">
        <f t="shared" si="17"/>
        <v>41.833333333333336</v>
      </c>
      <c r="C110" s="85">
        <f t="shared" si="17"/>
        <v>75.25</v>
      </c>
      <c r="D110" s="91">
        <f t="shared" si="17"/>
        <v>150.75</v>
      </c>
      <c r="F110" s="83">
        <f>MAX(IF('Fee Calculator'!D$41*100&lt;$A110,0,IF('Fee Calculator'!D$41*100&gt;$A111,$A111-$A110-SUM(G110:$H110),'Fee Calculator'!D$41*100-$A110-SUM(G110:$H110))),0)</f>
        <v>0</v>
      </c>
      <c r="G110" s="85">
        <f>MAX(IF('Fee Calculator'!E$41*100&lt;$A110,0,IF('Fee Calculator'!E$41*100&gt;$A111,$A111-$A110-SUM(H110:$H110),'Fee Calculator'!E$41*100-$A110-SUM(H110:$H110))),0)</f>
        <v>0</v>
      </c>
      <c r="H110" s="91">
        <f>IF('Fee Calculator'!F$41*100&lt;$A110,0,IF('Fee Calculator'!F$41*100&gt;$A111,$A111-$A110,'Fee Calculator'!F$41*100-$A110))</f>
        <v>0</v>
      </c>
      <c r="J110" s="87">
        <f>F110*'Fee Calculator'!$D$11/100</f>
        <v>0</v>
      </c>
      <c r="K110" s="88">
        <f>G110*'Fee Calculator'!$D$11/100</f>
        <v>0</v>
      </c>
      <c r="L110" s="92">
        <f>H110*'Fee Calculator'!$D$11/100</f>
        <v>0</v>
      </c>
      <c r="N110" s="89">
        <f t="shared" si="18"/>
        <v>0</v>
      </c>
      <c r="O110" s="90">
        <f t="shared" si="19"/>
        <v>0</v>
      </c>
      <c r="P110" s="93">
        <f t="shared" si="20"/>
        <v>0</v>
      </c>
      <c r="R110" s="89">
        <f t="shared" si="21"/>
        <v>0</v>
      </c>
      <c r="S110" s="90">
        <f t="shared" si="22"/>
        <v>0</v>
      </c>
      <c r="T110" s="93">
        <f t="shared" si="23"/>
        <v>0</v>
      </c>
    </row>
    <row r="111" spans="1:20" hidden="1" x14ac:dyDescent="0.2">
      <c r="A111" s="83">
        <v>15.55</v>
      </c>
      <c r="B111" s="84">
        <f t="shared" si="17"/>
        <v>41.833333333333336</v>
      </c>
      <c r="C111" s="85">
        <f t="shared" si="17"/>
        <v>75.25</v>
      </c>
      <c r="D111" s="91">
        <f t="shared" si="17"/>
        <v>150.75</v>
      </c>
      <c r="F111" s="83">
        <f>MAX(IF('Fee Calculator'!D$41*100&lt;$A111,0,IF('Fee Calculator'!D$41*100&gt;$A112,$A112-$A111-SUM(G111:$H111),'Fee Calculator'!D$41*100-$A111-SUM(G111:$H111))),0)</f>
        <v>0</v>
      </c>
      <c r="G111" s="85">
        <f>MAX(IF('Fee Calculator'!E$41*100&lt;$A111,0,IF('Fee Calculator'!E$41*100&gt;$A112,$A112-$A111-SUM(H111:$H111),'Fee Calculator'!E$41*100-$A111-SUM(H111:$H111))),0)</f>
        <v>0</v>
      </c>
      <c r="H111" s="91">
        <f>IF('Fee Calculator'!F$41*100&lt;$A111,0,IF('Fee Calculator'!F$41*100&gt;$A112,$A112-$A111,'Fee Calculator'!F$41*100-$A111))</f>
        <v>0</v>
      </c>
      <c r="J111" s="87">
        <f>F111*'Fee Calculator'!$D$11/100</f>
        <v>0</v>
      </c>
      <c r="K111" s="88">
        <f>G111*'Fee Calculator'!$D$11/100</f>
        <v>0</v>
      </c>
      <c r="L111" s="92">
        <f>H111*'Fee Calculator'!$D$11/100</f>
        <v>0</v>
      </c>
      <c r="N111" s="89">
        <f t="shared" si="18"/>
        <v>0</v>
      </c>
      <c r="O111" s="90">
        <f t="shared" si="19"/>
        <v>0</v>
      </c>
      <c r="P111" s="93">
        <f t="shared" si="20"/>
        <v>0</v>
      </c>
      <c r="R111" s="89">
        <f t="shared" si="21"/>
        <v>0</v>
      </c>
      <c r="S111" s="90">
        <f t="shared" si="22"/>
        <v>0</v>
      </c>
      <c r="T111" s="93">
        <f t="shared" si="23"/>
        <v>0</v>
      </c>
    </row>
    <row r="112" spans="1:20" hidden="1" x14ac:dyDescent="0.2">
      <c r="A112" s="83">
        <v>15.65</v>
      </c>
      <c r="B112" s="84">
        <f t="shared" si="17"/>
        <v>41.833333333333336</v>
      </c>
      <c r="C112" s="85">
        <f t="shared" si="17"/>
        <v>75.25</v>
      </c>
      <c r="D112" s="91">
        <f t="shared" si="17"/>
        <v>150.75</v>
      </c>
      <c r="F112" s="83">
        <f>MAX(IF('Fee Calculator'!D$41*100&lt;$A112,0,IF('Fee Calculator'!D$41*100&gt;$A113,$A113-$A112-SUM(G112:$H112),'Fee Calculator'!D$41*100-$A112-SUM(G112:$H112))),0)</f>
        <v>0</v>
      </c>
      <c r="G112" s="85">
        <f>MAX(IF('Fee Calculator'!E$41*100&lt;$A112,0,IF('Fee Calculator'!E$41*100&gt;$A113,$A113-$A112-SUM(H112:$H112),'Fee Calculator'!E$41*100-$A112-SUM(H112:$H112))),0)</f>
        <v>0</v>
      </c>
      <c r="H112" s="91">
        <f>IF('Fee Calculator'!F$41*100&lt;$A112,0,IF('Fee Calculator'!F$41*100&gt;$A113,$A113-$A112,'Fee Calculator'!F$41*100-$A112))</f>
        <v>0</v>
      </c>
      <c r="J112" s="87">
        <f>F112*'Fee Calculator'!$D$11/100</f>
        <v>0</v>
      </c>
      <c r="K112" s="88">
        <f>G112*'Fee Calculator'!$D$11/100</f>
        <v>0</v>
      </c>
      <c r="L112" s="92">
        <f>H112*'Fee Calculator'!$D$11/100</f>
        <v>0</v>
      </c>
      <c r="N112" s="89">
        <f t="shared" si="18"/>
        <v>0</v>
      </c>
      <c r="O112" s="90">
        <f t="shared" si="19"/>
        <v>0</v>
      </c>
      <c r="P112" s="93">
        <f t="shared" si="20"/>
        <v>0</v>
      </c>
      <c r="R112" s="89">
        <f t="shared" si="21"/>
        <v>0</v>
      </c>
      <c r="S112" s="90">
        <f t="shared" si="22"/>
        <v>0</v>
      </c>
      <c r="T112" s="93">
        <f t="shared" si="23"/>
        <v>0</v>
      </c>
    </row>
    <row r="113" spans="1:20" hidden="1" x14ac:dyDescent="0.2">
      <c r="A113" s="83">
        <v>15.75</v>
      </c>
      <c r="B113" s="84">
        <f t="shared" si="17"/>
        <v>41.833333333333336</v>
      </c>
      <c r="C113" s="85">
        <f t="shared" si="17"/>
        <v>75.25</v>
      </c>
      <c r="D113" s="91">
        <f t="shared" si="17"/>
        <v>150.75</v>
      </c>
      <c r="F113" s="83">
        <f>MAX(IF('Fee Calculator'!D$41*100&lt;$A113,0,IF('Fee Calculator'!D$41*100&gt;$A114,$A114-$A113-SUM(G113:$H113),'Fee Calculator'!D$41*100-$A113-SUM(G113:$H113))),0)</f>
        <v>0</v>
      </c>
      <c r="G113" s="85">
        <f>MAX(IF('Fee Calculator'!E$41*100&lt;$A113,0,IF('Fee Calculator'!E$41*100&gt;$A114,$A114-$A113-SUM(H113:$H113),'Fee Calculator'!E$41*100-$A113-SUM(H113:$H113))),0)</f>
        <v>0</v>
      </c>
      <c r="H113" s="91">
        <f>IF('Fee Calculator'!F$41*100&lt;$A113,0,IF('Fee Calculator'!F$41*100&gt;$A114,$A114-$A113,'Fee Calculator'!F$41*100-$A113))</f>
        <v>0</v>
      </c>
      <c r="J113" s="87">
        <f>F113*'Fee Calculator'!$D$11/100</f>
        <v>0</v>
      </c>
      <c r="K113" s="88">
        <f>G113*'Fee Calculator'!$D$11/100</f>
        <v>0</v>
      </c>
      <c r="L113" s="92">
        <f>H113*'Fee Calculator'!$D$11/100</f>
        <v>0</v>
      </c>
      <c r="N113" s="89">
        <f t="shared" si="18"/>
        <v>0</v>
      </c>
      <c r="O113" s="90">
        <f t="shared" si="19"/>
        <v>0</v>
      </c>
      <c r="P113" s="93">
        <f t="shared" si="20"/>
        <v>0</v>
      </c>
      <c r="R113" s="89">
        <f t="shared" si="21"/>
        <v>0</v>
      </c>
      <c r="S113" s="90">
        <f t="shared" si="22"/>
        <v>0</v>
      </c>
      <c r="T113" s="93">
        <f t="shared" si="23"/>
        <v>0</v>
      </c>
    </row>
    <row r="114" spans="1:20" hidden="1" x14ac:dyDescent="0.2">
      <c r="A114" s="83">
        <v>15.85</v>
      </c>
      <c r="B114" s="84">
        <f t="shared" si="17"/>
        <v>41.833333333333336</v>
      </c>
      <c r="C114" s="85">
        <f t="shared" si="17"/>
        <v>75.25</v>
      </c>
      <c r="D114" s="91">
        <f t="shared" si="17"/>
        <v>150.75</v>
      </c>
      <c r="F114" s="83">
        <f>MAX(IF('Fee Calculator'!D$41*100&lt;$A114,0,IF('Fee Calculator'!D$41*100&gt;$A115,$A115-$A114-SUM(G114:$H114),'Fee Calculator'!D$41*100-$A114-SUM(G114:$H114))),0)</f>
        <v>0</v>
      </c>
      <c r="G114" s="85">
        <f>MAX(IF('Fee Calculator'!E$41*100&lt;$A114,0,IF('Fee Calculator'!E$41*100&gt;$A115,$A115-$A114-SUM(H114:$H114),'Fee Calculator'!E$41*100-$A114-SUM(H114:$H114))),0)</f>
        <v>0</v>
      </c>
      <c r="H114" s="91">
        <f>IF('Fee Calculator'!F$41*100&lt;$A114,0,IF('Fee Calculator'!F$41*100&gt;$A115,$A115-$A114,'Fee Calculator'!F$41*100-$A114))</f>
        <v>0</v>
      </c>
      <c r="J114" s="87">
        <f>F114*'Fee Calculator'!$D$11/100</f>
        <v>0</v>
      </c>
      <c r="K114" s="88">
        <f>G114*'Fee Calculator'!$D$11/100</f>
        <v>0</v>
      </c>
      <c r="L114" s="92">
        <f>H114*'Fee Calculator'!$D$11/100</f>
        <v>0</v>
      </c>
      <c r="N114" s="89">
        <f t="shared" si="18"/>
        <v>0</v>
      </c>
      <c r="O114" s="90">
        <f t="shared" si="19"/>
        <v>0</v>
      </c>
      <c r="P114" s="93">
        <f t="shared" si="20"/>
        <v>0</v>
      </c>
      <c r="R114" s="89">
        <f t="shared" si="21"/>
        <v>0</v>
      </c>
      <c r="S114" s="90">
        <f t="shared" si="22"/>
        <v>0</v>
      </c>
      <c r="T114" s="93">
        <f t="shared" si="23"/>
        <v>0</v>
      </c>
    </row>
    <row r="115" spans="1:20" hidden="1" x14ac:dyDescent="0.2">
      <c r="A115" s="83">
        <v>15.95</v>
      </c>
      <c r="B115" s="84">
        <f t="shared" si="17"/>
        <v>41.833333333333336</v>
      </c>
      <c r="C115" s="85">
        <f t="shared" si="17"/>
        <v>75.25</v>
      </c>
      <c r="D115" s="91">
        <f t="shared" si="17"/>
        <v>150.75</v>
      </c>
      <c r="F115" s="83">
        <f>MAX(IF('Fee Calculator'!D$41*100&lt;$A115,0,IF('Fee Calculator'!D$41*100&gt;$A116,$A116-$A115-SUM(G115:$H115),'Fee Calculator'!D$41*100-$A115-SUM(G115:$H115))),0)</f>
        <v>0</v>
      </c>
      <c r="G115" s="85">
        <f>MAX(IF('Fee Calculator'!E$41*100&lt;$A115,0,IF('Fee Calculator'!E$41*100&gt;$A116,$A116-$A115-SUM(H115:$H115),'Fee Calculator'!E$41*100-$A115-SUM(H115:$H115))),0)</f>
        <v>0</v>
      </c>
      <c r="H115" s="91">
        <f>IF('Fee Calculator'!F$41*100&lt;$A115,0,IF('Fee Calculator'!F$41*100&gt;$A116,$A116-$A115,'Fee Calculator'!F$41*100-$A115))</f>
        <v>0</v>
      </c>
      <c r="J115" s="87">
        <f>F115*'Fee Calculator'!$D$11/100</f>
        <v>0</v>
      </c>
      <c r="K115" s="88">
        <f>G115*'Fee Calculator'!$D$11/100</f>
        <v>0</v>
      </c>
      <c r="L115" s="92">
        <f>H115*'Fee Calculator'!$D$11/100</f>
        <v>0</v>
      </c>
      <c r="N115" s="89">
        <f t="shared" si="18"/>
        <v>0</v>
      </c>
      <c r="O115" s="90">
        <f t="shared" si="19"/>
        <v>0</v>
      </c>
      <c r="P115" s="93">
        <f t="shared" si="20"/>
        <v>0</v>
      </c>
      <c r="R115" s="89">
        <f t="shared" si="21"/>
        <v>0</v>
      </c>
      <c r="S115" s="90">
        <f t="shared" si="22"/>
        <v>0</v>
      </c>
      <c r="T115" s="93">
        <f t="shared" si="23"/>
        <v>0</v>
      </c>
    </row>
    <row r="116" spans="1:20" hidden="1" x14ac:dyDescent="0.2">
      <c r="A116" s="83">
        <v>16.05</v>
      </c>
      <c r="B116" s="84">
        <f t="shared" si="17"/>
        <v>41.833333333333336</v>
      </c>
      <c r="C116" s="85">
        <f t="shared" si="17"/>
        <v>75.25</v>
      </c>
      <c r="D116" s="91">
        <f t="shared" si="17"/>
        <v>150.75</v>
      </c>
      <c r="F116" s="83">
        <f>MAX(IF('Fee Calculator'!D$41*100&lt;$A116,0,IF('Fee Calculator'!D$41*100&gt;$A117,$A117-$A116-SUM(G116:$H116),'Fee Calculator'!D$41*100-$A116-SUM(G116:$H116))),0)</f>
        <v>0</v>
      </c>
      <c r="G116" s="85">
        <f>MAX(IF('Fee Calculator'!E$41*100&lt;$A116,0,IF('Fee Calculator'!E$41*100&gt;$A117,$A117-$A116-SUM(H116:$H116),'Fee Calculator'!E$41*100-$A116-SUM(H116:$H116))),0)</f>
        <v>0</v>
      </c>
      <c r="H116" s="91">
        <f>IF('Fee Calculator'!F$41*100&lt;$A116,0,IF('Fee Calculator'!F$41*100&gt;$A117,$A117-$A116,'Fee Calculator'!F$41*100-$A116))</f>
        <v>0</v>
      </c>
      <c r="J116" s="87">
        <f>F116*'Fee Calculator'!$D$11/100</f>
        <v>0</v>
      </c>
      <c r="K116" s="88">
        <f>G116*'Fee Calculator'!$D$11/100</f>
        <v>0</v>
      </c>
      <c r="L116" s="92">
        <f>H116*'Fee Calculator'!$D$11/100</f>
        <v>0</v>
      </c>
      <c r="N116" s="89">
        <f t="shared" si="18"/>
        <v>0</v>
      </c>
      <c r="O116" s="90">
        <f t="shared" si="19"/>
        <v>0</v>
      </c>
      <c r="P116" s="93">
        <f t="shared" si="20"/>
        <v>0</v>
      </c>
      <c r="R116" s="89">
        <f t="shared" si="21"/>
        <v>0</v>
      </c>
      <c r="S116" s="90">
        <f t="shared" si="22"/>
        <v>0</v>
      </c>
      <c r="T116" s="93">
        <f t="shared" si="23"/>
        <v>0</v>
      </c>
    </row>
    <row r="117" spans="1:20" hidden="1" x14ac:dyDescent="0.2">
      <c r="A117" s="83">
        <v>16.149999999999999</v>
      </c>
      <c r="B117" s="84">
        <f t="shared" si="17"/>
        <v>41.833333333333336</v>
      </c>
      <c r="C117" s="85">
        <f t="shared" si="17"/>
        <v>75.25</v>
      </c>
      <c r="D117" s="91">
        <f t="shared" si="17"/>
        <v>150.75</v>
      </c>
      <c r="F117" s="83">
        <f>MAX(IF('Fee Calculator'!D$41*100&lt;$A117,0,IF('Fee Calculator'!D$41*100&gt;$A118,$A118-$A117-SUM(G117:$H117),'Fee Calculator'!D$41*100-$A117-SUM(G117:$H117))),0)</f>
        <v>0</v>
      </c>
      <c r="G117" s="85">
        <f>MAX(IF('Fee Calculator'!E$41*100&lt;$A117,0,IF('Fee Calculator'!E$41*100&gt;$A118,$A118-$A117-SUM(H117:$H117),'Fee Calculator'!E$41*100-$A117-SUM(H117:$H117))),0)</f>
        <v>0</v>
      </c>
      <c r="H117" s="91">
        <f>IF('Fee Calculator'!F$41*100&lt;$A117,0,IF('Fee Calculator'!F$41*100&gt;$A118,$A118-$A117,'Fee Calculator'!F$41*100-$A117))</f>
        <v>0</v>
      </c>
      <c r="J117" s="87">
        <f>F117*'Fee Calculator'!$D$11/100</f>
        <v>0</v>
      </c>
      <c r="K117" s="88">
        <f>G117*'Fee Calculator'!$D$11/100</f>
        <v>0</v>
      </c>
      <c r="L117" s="92">
        <f>H117*'Fee Calculator'!$D$11/100</f>
        <v>0</v>
      </c>
      <c r="N117" s="89">
        <f t="shared" si="18"/>
        <v>0</v>
      </c>
      <c r="O117" s="90">
        <f t="shared" si="19"/>
        <v>0</v>
      </c>
      <c r="P117" s="93">
        <f t="shared" si="20"/>
        <v>0</v>
      </c>
      <c r="R117" s="89">
        <f t="shared" si="21"/>
        <v>0</v>
      </c>
      <c r="S117" s="90">
        <f t="shared" si="22"/>
        <v>0</v>
      </c>
      <c r="T117" s="93">
        <f t="shared" si="23"/>
        <v>0</v>
      </c>
    </row>
    <row r="118" spans="1:20" hidden="1" x14ac:dyDescent="0.2">
      <c r="A118" s="83">
        <v>16.25</v>
      </c>
      <c r="B118" s="84">
        <f t="shared" si="17"/>
        <v>41.833333333333336</v>
      </c>
      <c r="C118" s="85">
        <f t="shared" si="17"/>
        <v>75.25</v>
      </c>
      <c r="D118" s="91">
        <f t="shared" si="17"/>
        <v>150.75</v>
      </c>
      <c r="F118" s="83">
        <f>MAX(IF('Fee Calculator'!D$41*100&lt;$A118,0,IF('Fee Calculator'!D$41*100&gt;$A119,$A119-$A118-SUM(G118:$H118),'Fee Calculator'!D$41*100-$A118-SUM(G118:$H118))),0)</f>
        <v>0</v>
      </c>
      <c r="G118" s="85">
        <f>MAX(IF('Fee Calculator'!E$41*100&lt;$A118,0,IF('Fee Calculator'!E$41*100&gt;$A119,$A119-$A118-SUM(H118:$H118),'Fee Calculator'!E$41*100-$A118-SUM(H118:$H118))),0)</f>
        <v>0</v>
      </c>
      <c r="H118" s="91">
        <f>IF('Fee Calculator'!F$41*100&lt;$A118,0,IF('Fee Calculator'!F$41*100&gt;$A119,$A119-$A118,'Fee Calculator'!F$41*100-$A118))</f>
        <v>0</v>
      </c>
      <c r="J118" s="87">
        <f>F118*'Fee Calculator'!$D$11/100</f>
        <v>0</v>
      </c>
      <c r="K118" s="88">
        <f>G118*'Fee Calculator'!$D$11/100</f>
        <v>0</v>
      </c>
      <c r="L118" s="92">
        <f>H118*'Fee Calculator'!$D$11/100</f>
        <v>0</v>
      </c>
      <c r="N118" s="89">
        <f t="shared" si="18"/>
        <v>0</v>
      </c>
      <c r="O118" s="90">
        <f t="shared" si="19"/>
        <v>0</v>
      </c>
      <c r="P118" s="93">
        <f t="shared" si="20"/>
        <v>0</v>
      </c>
      <c r="R118" s="89">
        <f t="shared" si="21"/>
        <v>0</v>
      </c>
      <c r="S118" s="90">
        <f t="shared" si="22"/>
        <v>0</v>
      </c>
      <c r="T118" s="93">
        <f t="shared" si="23"/>
        <v>0</v>
      </c>
    </row>
    <row r="119" spans="1:20" hidden="1" x14ac:dyDescent="0.2">
      <c r="A119" s="83">
        <v>16.350000000000001</v>
      </c>
      <c r="B119" s="84">
        <f t="shared" si="17"/>
        <v>41.833333333333336</v>
      </c>
      <c r="C119" s="85">
        <f t="shared" si="17"/>
        <v>75.25</v>
      </c>
      <c r="D119" s="91">
        <f t="shared" si="17"/>
        <v>150.75</v>
      </c>
      <c r="F119" s="83">
        <f>MAX(IF('Fee Calculator'!D$41*100&lt;$A119,0,IF('Fee Calculator'!D$41*100&gt;$A120,$A120-$A119-SUM(G119:$H119),'Fee Calculator'!D$41*100-$A119-SUM(G119:$H119))),0)</f>
        <v>0</v>
      </c>
      <c r="G119" s="85">
        <f>MAX(IF('Fee Calculator'!E$41*100&lt;$A119,0,IF('Fee Calculator'!E$41*100&gt;$A120,$A120-$A119-SUM(H119:$H119),'Fee Calculator'!E$41*100-$A119-SUM(H119:$H119))),0)</f>
        <v>0</v>
      </c>
      <c r="H119" s="91">
        <f>IF('Fee Calculator'!F$41*100&lt;$A119,0,IF('Fee Calculator'!F$41*100&gt;$A120,$A120-$A119,'Fee Calculator'!F$41*100-$A119))</f>
        <v>0</v>
      </c>
      <c r="J119" s="87">
        <f>F119*'Fee Calculator'!$D$11/100</f>
        <v>0</v>
      </c>
      <c r="K119" s="88">
        <f>G119*'Fee Calculator'!$D$11/100</f>
        <v>0</v>
      </c>
      <c r="L119" s="92">
        <f>H119*'Fee Calculator'!$D$11/100</f>
        <v>0</v>
      </c>
      <c r="N119" s="89">
        <f t="shared" si="18"/>
        <v>0</v>
      </c>
      <c r="O119" s="90">
        <f t="shared" si="19"/>
        <v>0</v>
      </c>
      <c r="P119" s="93">
        <f t="shared" si="20"/>
        <v>0</v>
      </c>
      <c r="R119" s="89">
        <f t="shared" si="21"/>
        <v>0</v>
      </c>
      <c r="S119" s="90">
        <f t="shared" si="22"/>
        <v>0</v>
      </c>
      <c r="T119" s="93">
        <f t="shared" si="23"/>
        <v>0</v>
      </c>
    </row>
    <row r="120" spans="1:20" hidden="1" x14ac:dyDescent="0.2">
      <c r="A120" s="83">
        <v>16.45</v>
      </c>
      <c r="B120" s="84">
        <f t="shared" si="17"/>
        <v>41.833333333333336</v>
      </c>
      <c r="C120" s="85">
        <f t="shared" si="17"/>
        <v>75.25</v>
      </c>
      <c r="D120" s="91">
        <f t="shared" si="17"/>
        <v>150.75</v>
      </c>
      <c r="F120" s="83">
        <f>MAX(IF('Fee Calculator'!D$41*100&lt;$A120,0,IF('Fee Calculator'!D$41*100&gt;$A121,$A121-$A120-SUM(G120:$H120),'Fee Calculator'!D$41*100-$A120-SUM(G120:$H120))),0)</f>
        <v>0</v>
      </c>
      <c r="G120" s="85">
        <f>MAX(IF('Fee Calculator'!E$41*100&lt;$A120,0,IF('Fee Calculator'!E$41*100&gt;$A121,$A121-$A120-SUM(H120:$H120),'Fee Calculator'!E$41*100-$A120-SUM(H120:$H120))),0)</f>
        <v>0</v>
      </c>
      <c r="H120" s="91">
        <f>IF('Fee Calculator'!F$41*100&lt;$A120,0,IF('Fee Calculator'!F$41*100&gt;$A121,$A121-$A120,'Fee Calculator'!F$41*100-$A120))</f>
        <v>0</v>
      </c>
      <c r="J120" s="87">
        <f>F120*'Fee Calculator'!$D$11/100</f>
        <v>0</v>
      </c>
      <c r="K120" s="88">
        <f>G120*'Fee Calculator'!$D$11/100</f>
        <v>0</v>
      </c>
      <c r="L120" s="92">
        <f>H120*'Fee Calculator'!$D$11/100</f>
        <v>0</v>
      </c>
      <c r="N120" s="89">
        <f t="shared" si="18"/>
        <v>0</v>
      </c>
      <c r="O120" s="90">
        <f t="shared" si="19"/>
        <v>0</v>
      </c>
      <c r="P120" s="93">
        <f t="shared" si="20"/>
        <v>0</v>
      </c>
      <c r="R120" s="89">
        <f t="shared" si="21"/>
        <v>0</v>
      </c>
      <c r="S120" s="90">
        <f t="shared" si="22"/>
        <v>0</v>
      </c>
      <c r="T120" s="93">
        <f t="shared" si="23"/>
        <v>0</v>
      </c>
    </row>
    <row r="121" spans="1:20" hidden="1" x14ac:dyDescent="0.2">
      <c r="A121" s="83">
        <v>16.55</v>
      </c>
      <c r="B121" s="84">
        <f t="shared" si="17"/>
        <v>41.833333333333336</v>
      </c>
      <c r="C121" s="85">
        <f t="shared" si="17"/>
        <v>75.25</v>
      </c>
      <c r="D121" s="91">
        <f t="shared" si="17"/>
        <v>150.75</v>
      </c>
      <c r="F121" s="83">
        <f>MAX(IF('Fee Calculator'!D$41*100&lt;$A121,0,IF('Fee Calculator'!D$41*100&gt;$A122,$A122-$A121-SUM(G121:$H121),'Fee Calculator'!D$41*100-$A121-SUM(G121:$H121))),0)</f>
        <v>0</v>
      </c>
      <c r="G121" s="85">
        <f>MAX(IF('Fee Calculator'!E$41*100&lt;$A121,0,IF('Fee Calculator'!E$41*100&gt;$A122,$A122-$A121-SUM(H121:$H121),'Fee Calculator'!E$41*100-$A121-SUM(H121:$H121))),0)</f>
        <v>0</v>
      </c>
      <c r="H121" s="91">
        <f>IF('Fee Calculator'!F$41*100&lt;$A121,0,IF('Fee Calculator'!F$41*100&gt;$A122,$A122-$A121,'Fee Calculator'!F$41*100-$A121))</f>
        <v>0</v>
      </c>
      <c r="J121" s="87">
        <f>F121*'Fee Calculator'!$D$11/100</f>
        <v>0</v>
      </c>
      <c r="K121" s="88">
        <f>G121*'Fee Calculator'!$D$11/100</f>
        <v>0</v>
      </c>
      <c r="L121" s="92">
        <f>H121*'Fee Calculator'!$D$11/100</f>
        <v>0</v>
      </c>
      <c r="N121" s="89">
        <f t="shared" si="18"/>
        <v>0</v>
      </c>
      <c r="O121" s="90">
        <f t="shared" si="19"/>
        <v>0</v>
      </c>
      <c r="P121" s="93">
        <f t="shared" si="20"/>
        <v>0</v>
      </c>
      <c r="R121" s="89">
        <f t="shared" si="21"/>
        <v>0</v>
      </c>
      <c r="S121" s="90">
        <f t="shared" si="22"/>
        <v>0</v>
      </c>
      <c r="T121" s="93">
        <f t="shared" si="23"/>
        <v>0</v>
      </c>
    </row>
    <row r="122" spans="1:20" hidden="1" x14ac:dyDescent="0.2">
      <c r="A122" s="83">
        <v>16.649999999999999</v>
      </c>
      <c r="B122" s="84">
        <f t="shared" ref="B122:D185" si="24">(5/0.1*B$5+SUM(B$6:B$105))/(5/0.1+COUNT(B$6:B$105))</f>
        <v>41.833333333333336</v>
      </c>
      <c r="C122" s="85">
        <f t="shared" si="24"/>
        <v>75.25</v>
      </c>
      <c r="D122" s="91">
        <f t="shared" si="24"/>
        <v>150.75</v>
      </c>
      <c r="F122" s="83">
        <f>MAX(IF('Fee Calculator'!D$41*100&lt;$A122,0,IF('Fee Calculator'!D$41*100&gt;$A123,$A123-$A122-SUM(G122:$H122),'Fee Calculator'!D$41*100-$A122-SUM(G122:$H122))),0)</f>
        <v>0</v>
      </c>
      <c r="G122" s="85">
        <f>MAX(IF('Fee Calculator'!E$41*100&lt;$A122,0,IF('Fee Calculator'!E$41*100&gt;$A123,$A123-$A122-SUM(H122:$H122),'Fee Calculator'!E$41*100-$A122-SUM(H122:$H122))),0)</f>
        <v>0</v>
      </c>
      <c r="H122" s="91">
        <f>IF('Fee Calculator'!F$41*100&lt;$A122,0,IF('Fee Calculator'!F$41*100&gt;$A123,$A123-$A122,'Fee Calculator'!F$41*100-$A122))</f>
        <v>0</v>
      </c>
      <c r="J122" s="87">
        <f>F122*'Fee Calculator'!$D$11/100</f>
        <v>0</v>
      </c>
      <c r="K122" s="88">
        <f>G122*'Fee Calculator'!$D$11/100</f>
        <v>0</v>
      </c>
      <c r="L122" s="92">
        <f>H122*'Fee Calculator'!$D$11/100</f>
        <v>0</v>
      </c>
      <c r="N122" s="89">
        <f t="shared" si="18"/>
        <v>0</v>
      </c>
      <c r="O122" s="90">
        <f t="shared" si="19"/>
        <v>0</v>
      </c>
      <c r="P122" s="93">
        <f t="shared" si="20"/>
        <v>0</v>
      </c>
      <c r="R122" s="89">
        <f t="shared" si="21"/>
        <v>0</v>
      </c>
      <c r="S122" s="90">
        <f t="shared" si="22"/>
        <v>0</v>
      </c>
      <c r="T122" s="93">
        <f t="shared" si="23"/>
        <v>0</v>
      </c>
    </row>
    <row r="123" spans="1:20" hidden="1" x14ac:dyDescent="0.2">
      <c r="A123" s="83">
        <v>16.75</v>
      </c>
      <c r="B123" s="84">
        <f t="shared" si="24"/>
        <v>41.833333333333336</v>
      </c>
      <c r="C123" s="85">
        <f t="shared" si="24"/>
        <v>75.25</v>
      </c>
      <c r="D123" s="91">
        <f t="shared" si="24"/>
        <v>150.75</v>
      </c>
      <c r="F123" s="83">
        <f>MAX(IF('Fee Calculator'!D$41*100&lt;$A123,0,IF('Fee Calculator'!D$41*100&gt;$A124,$A124-$A123-SUM(G123:$H123),'Fee Calculator'!D$41*100-$A123-SUM(G123:$H123))),0)</f>
        <v>0</v>
      </c>
      <c r="G123" s="85">
        <f>MAX(IF('Fee Calculator'!E$41*100&lt;$A123,0,IF('Fee Calculator'!E$41*100&gt;$A124,$A124-$A123-SUM(H123:$H123),'Fee Calculator'!E$41*100-$A123-SUM(H123:$H123))),0)</f>
        <v>0</v>
      </c>
      <c r="H123" s="91">
        <f>IF('Fee Calculator'!F$41*100&lt;$A123,0,IF('Fee Calculator'!F$41*100&gt;$A124,$A124-$A123,'Fee Calculator'!F$41*100-$A123))</f>
        <v>0</v>
      </c>
      <c r="J123" s="87">
        <f>F123*'Fee Calculator'!$D$11/100</f>
        <v>0</v>
      </c>
      <c r="K123" s="88">
        <f>G123*'Fee Calculator'!$D$11/100</f>
        <v>0</v>
      </c>
      <c r="L123" s="92">
        <f>H123*'Fee Calculator'!$D$11/100</f>
        <v>0</v>
      </c>
      <c r="N123" s="89">
        <f t="shared" si="18"/>
        <v>0</v>
      </c>
      <c r="O123" s="90">
        <f t="shared" si="19"/>
        <v>0</v>
      </c>
      <c r="P123" s="93">
        <f t="shared" si="20"/>
        <v>0</v>
      </c>
      <c r="R123" s="89">
        <f t="shared" si="21"/>
        <v>0</v>
      </c>
      <c r="S123" s="90">
        <f t="shared" si="22"/>
        <v>0</v>
      </c>
      <c r="T123" s="93">
        <f t="shared" si="23"/>
        <v>0</v>
      </c>
    </row>
    <row r="124" spans="1:20" hidden="1" x14ac:dyDescent="0.2">
      <c r="A124" s="83">
        <v>16.850000000000001</v>
      </c>
      <c r="B124" s="84">
        <f t="shared" si="24"/>
        <v>41.833333333333336</v>
      </c>
      <c r="C124" s="85">
        <f t="shared" si="24"/>
        <v>75.25</v>
      </c>
      <c r="D124" s="91">
        <f t="shared" si="24"/>
        <v>150.75</v>
      </c>
      <c r="F124" s="83">
        <f>MAX(IF('Fee Calculator'!D$41*100&lt;$A124,0,IF('Fee Calculator'!D$41*100&gt;$A125,$A125-$A124-SUM(G124:$H124),'Fee Calculator'!D$41*100-$A124-SUM(G124:$H124))),0)</f>
        <v>0</v>
      </c>
      <c r="G124" s="85">
        <f>MAX(IF('Fee Calculator'!E$41*100&lt;$A124,0,IF('Fee Calculator'!E$41*100&gt;$A125,$A125-$A124-SUM(H124:$H124),'Fee Calculator'!E$41*100-$A124-SUM(H124:$H124))),0)</f>
        <v>0</v>
      </c>
      <c r="H124" s="91">
        <f>IF('Fee Calculator'!F$41*100&lt;$A124,0,IF('Fee Calculator'!F$41*100&gt;$A125,$A125-$A124,'Fee Calculator'!F$41*100-$A124))</f>
        <v>0</v>
      </c>
      <c r="J124" s="87">
        <f>F124*'Fee Calculator'!$D$11/100</f>
        <v>0</v>
      </c>
      <c r="K124" s="88">
        <f>G124*'Fee Calculator'!$D$11/100</f>
        <v>0</v>
      </c>
      <c r="L124" s="92">
        <f>H124*'Fee Calculator'!$D$11/100</f>
        <v>0</v>
      </c>
      <c r="N124" s="89">
        <f t="shared" si="18"/>
        <v>0</v>
      </c>
      <c r="O124" s="90">
        <f t="shared" si="19"/>
        <v>0</v>
      </c>
      <c r="P124" s="93">
        <f t="shared" si="20"/>
        <v>0</v>
      </c>
      <c r="R124" s="89">
        <f t="shared" si="21"/>
        <v>0</v>
      </c>
      <c r="S124" s="90">
        <f t="shared" si="22"/>
        <v>0</v>
      </c>
      <c r="T124" s="93">
        <f t="shared" si="23"/>
        <v>0</v>
      </c>
    </row>
    <row r="125" spans="1:20" hidden="1" x14ac:dyDescent="0.2">
      <c r="A125" s="83">
        <v>16.95</v>
      </c>
      <c r="B125" s="84">
        <f t="shared" si="24"/>
        <v>41.833333333333336</v>
      </c>
      <c r="C125" s="85">
        <f t="shared" si="24"/>
        <v>75.25</v>
      </c>
      <c r="D125" s="91">
        <f t="shared" si="24"/>
        <v>150.75</v>
      </c>
      <c r="F125" s="83">
        <f>MAX(IF('Fee Calculator'!D$41*100&lt;$A125,0,IF('Fee Calculator'!D$41*100&gt;$A126,$A126-$A125-SUM(G125:$H125),'Fee Calculator'!D$41*100-$A125-SUM(G125:$H125))),0)</f>
        <v>0</v>
      </c>
      <c r="G125" s="85">
        <f>MAX(IF('Fee Calculator'!E$41*100&lt;$A125,0,IF('Fee Calculator'!E$41*100&gt;$A126,$A126-$A125-SUM(H125:$H125),'Fee Calculator'!E$41*100-$A125-SUM(H125:$H125))),0)</f>
        <v>0</v>
      </c>
      <c r="H125" s="91">
        <f>IF('Fee Calculator'!F$41*100&lt;$A125,0,IF('Fee Calculator'!F$41*100&gt;$A126,$A126-$A125,'Fee Calculator'!F$41*100-$A125))</f>
        <v>0</v>
      </c>
      <c r="J125" s="87">
        <f>F125*'Fee Calculator'!$D$11/100</f>
        <v>0</v>
      </c>
      <c r="K125" s="88">
        <f>G125*'Fee Calculator'!$D$11/100</f>
        <v>0</v>
      </c>
      <c r="L125" s="92">
        <f>H125*'Fee Calculator'!$D$11/100</f>
        <v>0</v>
      </c>
      <c r="N125" s="89">
        <f t="shared" si="18"/>
        <v>0</v>
      </c>
      <c r="O125" s="90">
        <f t="shared" si="19"/>
        <v>0</v>
      </c>
      <c r="P125" s="93">
        <f t="shared" si="20"/>
        <v>0</v>
      </c>
      <c r="R125" s="89">
        <f t="shared" si="21"/>
        <v>0</v>
      </c>
      <c r="S125" s="90">
        <f t="shared" si="22"/>
        <v>0</v>
      </c>
      <c r="T125" s="93">
        <f t="shared" si="23"/>
        <v>0</v>
      </c>
    </row>
    <row r="126" spans="1:20" hidden="1" x14ac:dyDescent="0.2">
      <c r="A126" s="83">
        <v>17.05</v>
      </c>
      <c r="B126" s="84">
        <f t="shared" si="24"/>
        <v>41.833333333333336</v>
      </c>
      <c r="C126" s="85">
        <f t="shared" si="24"/>
        <v>75.25</v>
      </c>
      <c r="D126" s="91">
        <f t="shared" si="24"/>
        <v>150.75</v>
      </c>
      <c r="F126" s="83">
        <f>MAX(IF('Fee Calculator'!D$41*100&lt;$A126,0,IF('Fee Calculator'!D$41*100&gt;$A127,$A127-$A126-SUM(G126:$H126),'Fee Calculator'!D$41*100-$A126-SUM(G126:$H126))),0)</f>
        <v>0</v>
      </c>
      <c r="G126" s="85">
        <f>MAX(IF('Fee Calculator'!E$41*100&lt;$A126,0,IF('Fee Calculator'!E$41*100&gt;$A127,$A127-$A126-SUM(H126:$H126),'Fee Calculator'!E$41*100-$A126-SUM(H126:$H126))),0)</f>
        <v>0</v>
      </c>
      <c r="H126" s="91">
        <f>IF('Fee Calculator'!F$41*100&lt;$A126,0,IF('Fee Calculator'!F$41*100&gt;$A127,$A127-$A126,'Fee Calculator'!F$41*100-$A126))</f>
        <v>0</v>
      </c>
      <c r="J126" s="87">
        <f>F126*'Fee Calculator'!$D$11/100</f>
        <v>0</v>
      </c>
      <c r="K126" s="88">
        <f>G126*'Fee Calculator'!$D$11/100</f>
        <v>0</v>
      </c>
      <c r="L126" s="92">
        <f>H126*'Fee Calculator'!$D$11/100</f>
        <v>0</v>
      </c>
      <c r="N126" s="89">
        <f t="shared" si="18"/>
        <v>0</v>
      </c>
      <c r="O126" s="90">
        <f t="shared" si="19"/>
        <v>0</v>
      </c>
      <c r="P126" s="93">
        <f t="shared" si="20"/>
        <v>0</v>
      </c>
      <c r="R126" s="89">
        <f t="shared" si="21"/>
        <v>0</v>
      </c>
      <c r="S126" s="90">
        <f t="shared" si="22"/>
        <v>0</v>
      </c>
      <c r="T126" s="93">
        <f t="shared" si="23"/>
        <v>0</v>
      </c>
    </row>
    <row r="127" spans="1:20" hidden="1" x14ac:dyDescent="0.2">
      <c r="A127" s="83">
        <v>17.149999999999999</v>
      </c>
      <c r="B127" s="84">
        <f t="shared" si="24"/>
        <v>41.833333333333336</v>
      </c>
      <c r="C127" s="85">
        <f t="shared" si="24"/>
        <v>75.25</v>
      </c>
      <c r="D127" s="91">
        <f t="shared" si="24"/>
        <v>150.75</v>
      </c>
      <c r="F127" s="83">
        <f>MAX(IF('Fee Calculator'!D$41*100&lt;$A127,0,IF('Fee Calculator'!D$41*100&gt;$A128,$A128-$A127-SUM(G127:$H127),'Fee Calculator'!D$41*100-$A127-SUM(G127:$H127))),0)</f>
        <v>0</v>
      </c>
      <c r="G127" s="85">
        <f>MAX(IF('Fee Calculator'!E$41*100&lt;$A127,0,IF('Fee Calculator'!E$41*100&gt;$A128,$A128-$A127-SUM(H127:$H127),'Fee Calculator'!E$41*100-$A127-SUM(H127:$H127))),0)</f>
        <v>0</v>
      </c>
      <c r="H127" s="91">
        <f>IF('Fee Calculator'!F$41*100&lt;$A127,0,IF('Fee Calculator'!F$41*100&gt;$A128,$A128-$A127,'Fee Calculator'!F$41*100-$A127))</f>
        <v>0</v>
      </c>
      <c r="J127" s="87">
        <f>F127*'Fee Calculator'!$D$11/100</f>
        <v>0</v>
      </c>
      <c r="K127" s="88">
        <f>G127*'Fee Calculator'!$D$11/100</f>
        <v>0</v>
      </c>
      <c r="L127" s="92">
        <f>H127*'Fee Calculator'!$D$11/100</f>
        <v>0</v>
      </c>
      <c r="N127" s="89">
        <f t="shared" si="18"/>
        <v>0</v>
      </c>
      <c r="O127" s="90">
        <f t="shared" si="19"/>
        <v>0</v>
      </c>
      <c r="P127" s="93">
        <f t="shared" si="20"/>
        <v>0</v>
      </c>
      <c r="R127" s="89">
        <f t="shared" si="21"/>
        <v>0</v>
      </c>
      <c r="S127" s="90">
        <f t="shared" si="22"/>
        <v>0</v>
      </c>
      <c r="T127" s="93">
        <f t="shared" si="23"/>
        <v>0</v>
      </c>
    </row>
    <row r="128" spans="1:20" hidden="1" x14ac:dyDescent="0.2">
      <c r="A128" s="83">
        <v>17.25</v>
      </c>
      <c r="B128" s="84">
        <f t="shared" si="24"/>
        <v>41.833333333333336</v>
      </c>
      <c r="C128" s="85">
        <f t="shared" si="24"/>
        <v>75.25</v>
      </c>
      <c r="D128" s="91">
        <f t="shared" si="24"/>
        <v>150.75</v>
      </c>
      <c r="F128" s="83">
        <f>MAX(IF('Fee Calculator'!D$41*100&lt;$A128,0,IF('Fee Calculator'!D$41*100&gt;$A129,$A129-$A128-SUM(G128:$H128),'Fee Calculator'!D$41*100-$A128-SUM(G128:$H128))),0)</f>
        <v>0</v>
      </c>
      <c r="G128" s="85">
        <f>MAX(IF('Fee Calculator'!E$41*100&lt;$A128,0,IF('Fee Calculator'!E$41*100&gt;$A129,$A129-$A128-SUM(H128:$H128),'Fee Calculator'!E$41*100-$A128-SUM(H128:$H128))),0)</f>
        <v>0</v>
      </c>
      <c r="H128" s="91">
        <f>IF('Fee Calculator'!F$41*100&lt;$A128,0,IF('Fee Calculator'!F$41*100&gt;$A129,$A129-$A128,'Fee Calculator'!F$41*100-$A128))</f>
        <v>0</v>
      </c>
      <c r="J128" s="87">
        <f>F128*'Fee Calculator'!$D$11/100</f>
        <v>0</v>
      </c>
      <c r="K128" s="88">
        <f>G128*'Fee Calculator'!$D$11/100</f>
        <v>0</v>
      </c>
      <c r="L128" s="92">
        <f>H128*'Fee Calculator'!$D$11/100</f>
        <v>0</v>
      </c>
      <c r="N128" s="89">
        <f t="shared" si="18"/>
        <v>0</v>
      </c>
      <c r="O128" s="90">
        <f t="shared" si="19"/>
        <v>0</v>
      </c>
      <c r="P128" s="93">
        <f t="shared" si="20"/>
        <v>0</v>
      </c>
      <c r="R128" s="89">
        <f t="shared" si="21"/>
        <v>0</v>
      </c>
      <c r="S128" s="90">
        <f t="shared" si="22"/>
        <v>0</v>
      </c>
      <c r="T128" s="93">
        <f t="shared" si="23"/>
        <v>0</v>
      </c>
    </row>
    <row r="129" spans="1:20" hidden="1" x14ac:dyDescent="0.2">
      <c r="A129" s="83">
        <v>17.350000000000001</v>
      </c>
      <c r="B129" s="84">
        <f t="shared" si="24"/>
        <v>41.833333333333336</v>
      </c>
      <c r="C129" s="85">
        <f t="shared" si="24"/>
        <v>75.25</v>
      </c>
      <c r="D129" s="91">
        <f t="shared" si="24"/>
        <v>150.75</v>
      </c>
      <c r="F129" s="83">
        <f>MAX(IF('Fee Calculator'!D$41*100&lt;$A129,0,IF('Fee Calculator'!D$41*100&gt;$A130,$A130-$A129-SUM(G129:$H129),'Fee Calculator'!D$41*100-$A129-SUM(G129:$H129))),0)</f>
        <v>0</v>
      </c>
      <c r="G129" s="85">
        <f>MAX(IF('Fee Calculator'!E$41*100&lt;$A129,0,IF('Fee Calculator'!E$41*100&gt;$A130,$A130-$A129-SUM(H129:$H129),'Fee Calculator'!E$41*100-$A129-SUM(H129:$H129))),0)</f>
        <v>0</v>
      </c>
      <c r="H129" s="91">
        <f>IF('Fee Calculator'!F$41*100&lt;$A129,0,IF('Fee Calculator'!F$41*100&gt;$A130,$A130-$A129,'Fee Calculator'!F$41*100-$A129))</f>
        <v>0</v>
      </c>
      <c r="J129" s="87">
        <f>F129*'Fee Calculator'!$D$11/100</f>
        <v>0</v>
      </c>
      <c r="K129" s="88">
        <f>G129*'Fee Calculator'!$D$11/100</f>
        <v>0</v>
      </c>
      <c r="L129" s="92">
        <f>H129*'Fee Calculator'!$D$11/100</f>
        <v>0</v>
      </c>
      <c r="N129" s="89">
        <f t="shared" si="18"/>
        <v>0</v>
      </c>
      <c r="O129" s="90">
        <f t="shared" si="19"/>
        <v>0</v>
      </c>
      <c r="P129" s="93">
        <f t="shared" si="20"/>
        <v>0</v>
      </c>
      <c r="R129" s="89">
        <f t="shared" si="21"/>
        <v>0</v>
      </c>
      <c r="S129" s="90">
        <f t="shared" si="22"/>
        <v>0</v>
      </c>
      <c r="T129" s="93">
        <f t="shared" si="23"/>
        <v>0</v>
      </c>
    </row>
    <row r="130" spans="1:20" hidden="1" x14ac:dyDescent="0.2">
      <c r="A130" s="83">
        <v>17.45</v>
      </c>
      <c r="B130" s="84">
        <f t="shared" si="24"/>
        <v>41.833333333333336</v>
      </c>
      <c r="C130" s="85">
        <f t="shared" si="24"/>
        <v>75.25</v>
      </c>
      <c r="D130" s="91">
        <f t="shared" si="24"/>
        <v>150.75</v>
      </c>
      <c r="F130" s="83">
        <f>MAX(IF('Fee Calculator'!D$41*100&lt;$A130,0,IF('Fee Calculator'!D$41*100&gt;$A131,$A131-$A130-SUM(G130:$H130),'Fee Calculator'!D$41*100-$A130-SUM(G130:$H130))),0)</f>
        <v>0</v>
      </c>
      <c r="G130" s="85">
        <f>MAX(IF('Fee Calculator'!E$41*100&lt;$A130,0,IF('Fee Calculator'!E$41*100&gt;$A131,$A131-$A130-SUM(H130:$H130),'Fee Calculator'!E$41*100-$A130-SUM(H130:$H130))),0)</f>
        <v>0</v>
      </c>
      <c r="H130" s="91">
        <f>IF('Fee Calculator'!F$41*100&lt;$A130,0,IF('Fee Calculator'!F$41*100&gt;$A131,$A131-$A130,'Fee Calculator'!F$41*100-$A130))</f>
        <v>0</v>
      </c>
      <c r="J130" s="87">
        <f>F130*'Fee Calculator'!$D$11/100</f>
        <v>0</v>
      </c>
      <c r="K130" s="88">
        <f>G130*'Fee Calculator'!$D$11/100</f>
        <v>0</v>
      </c>
      <c r="L130" s="92">
        <f>H130*'Fee Calculator'!$D$11/100</f>
        <v>0</v>
      </c>
      <c r="N130" s="89">
        <f t="shared" si="18"/>
        <v>0</v>
      </c>
      <c r="O130" s="90">
        <f t="shared" si="19"/>
        <v>0</v>
      </c>
      <c r="P130" s="93">
        <f t="shared" si="20"/>
        <v>0</v>
      </c>
      <c r="R130" s="89">
        <f t="shared" si="21"/>
        <v>0</v>
      </c>
      <c r="S130" s="90">
        <f t="shared" si="22"/>
        <v>0</v>
      </c>
      <c r="T130" s="93">
        <f t="shared" si="23"/>
        <v>0</v>
      </c>
    </row>
    <row r="131" spans="1:20" hidden="1" x14ac:dyDescent="0.2">
      <c r="A131" s="83">
        <v>17.55</v>
      </c>
      <c r="B131" s="84">
        <f t="shared" si="24"/>
        <v>41.833333333333336</v>
      </c>
      <c r="C131" s="85">
        <f t="shared" si="24"/>
        <v>75.25</v>
      </c>
      <c r="D131" s="91">
        <f t="shared" si="24"/>
        <v>150.75</v>
      </c>
      <c r="F131" s="83">
        <f>MAX(IF('Fee Calculator'!D$41*100&lt;$A131,0,IF('Fee Calculator'!D$41*100&gt;$A132,$A132-$A131-SUM(G131:$H131),'Fee Calculator'!D$41*100-$A131-SUM(G131:$H131))),0)</f>
        <v>0</v>
      </c>
      <c r="G131" s="85">
        <f>MAX(IF('Fee Calculator'!E$41*100&lt;$A131,0,IF('Fee Calculator'!E$41*100&gt;$A132,$A132-$A131-SUM(H131:$H131),'Fee Calculator'!E$41*100-$A131-SUM(H131:$H131))),0)</f>
        <v>0</v>
      </c>
      <c r="H131" s="91">
        <f>IF('Fee Calculator'!F$41*100&lt;$A131,0,IF('Fee Calculator'!F$41*100&gt;$A132,$A132-$A131,'Fee Calculator'!F$41*100-$A131))</f>
        <v>0</v>
      </c>
      <c r="J131" s="87">
        <f>F131*'Fee Calculator'!$D$11/100</f>
        <v>0</v>
      </c>
      <c r="K131" s="88">
        <f>G131*'Fee Calculator'!$D$11/100</f>
        <v>0</v>
      </c>
      <c r="L131" s="92">
        <f>H131*'Fee Calculator'!$D$11/100</f>
        <v>0</v>
      </c>
      <c r="N131" s="89">
        <f t="shared" si="18"/>
        <v>0</v>
      </c>
      <c r="O131" s="90">
        <f t="shared" si="19"/>
        <v>0</v>
      </c>
      <c r="P131" s="93">
        <f t="shared" si="20"/>
        <v>0</v>
      </c>
      <c r="R131" s="89">
        <f t="shared" si="21"/>
        <v>0</v>
      </c>
      <c r="S131" s="90">
        <f t="shared" si="22"/>
        <v>0</v>
      </c>
      <c r="T131" s="93">
        <f t="shared" si="23"/>
        <v>0</v>
      </c>
    </row>
    <row r="132" spans="1:20" hidden="1" x14ac:dyDescent="0.2">
      <c r="A132" s="83">
        <v>17.649999999999999</v>
      </c>
      <c r="B132" s="84">
        <f t="shared" si="24"/>
        <v>41.833333333333336</v>
      </c>
      <c r="C132" s="85">
        <f t="shared" si="24"/>
        <v>75.25</v>
      </c>
      <c r="D132" s="91">
        <f t="shared" si="24"/>
        <v>150.75</v>
      </c>
      <c r="F132" s="83">
        <f>MAX(IF('Fee Calculator'!D$41*100&lt;$A132,0,IF('Fee Calculator'!D$41*100&gt;$A133,$A133-$A132-SUM(G132:$H132),'Fee Calculator'!D$41*100-$A132-SUM(G132:$H132))),0)</f>
        <v>0</v>
      </c>
      <c r="G132" s="85">
        <f>MAX(IF('Fee Calculator'!E$41*100&lt;$A132,0,IF('Fee Calculator'!E$41*100&gt;$A133,$A133-$A132-SUM(H132:$H132),'Fee Calculator'!E$41*100-$A132-SUM(H132:$H132))),0)</f>
        <v>0</v>
      </c>
      <c r="H132" s="91">
        <f>IF('Fee Calculator'!F$41*100&lt;$A132,0,IF('Fee Calculator'!F$41*100&gt;$A133,$A133-$A132,'Fee Calculator'!F$41*100-$A132))</f>
        <v>0</v>
      </c>
      <c r="J132" s="87">
        <f>F132*'Fee Calculator'!$D$11/100</f>
        <v>0</v>
      </c>
      <c r="K132" s="88">
        <f>G132*'Fee Calculator'!$D$11/100</f>
        <v>0</v>
      </c>
      <c r="L132" s="92">
        <f>H132*'Fee Calculator'!$D$11/100</f>
        <v>0</v>
      </c>
      <c r="N132" s="89">
        <f t="shared" si="18"/>
        <v>0</v>
      </c>
      <c r="O132" s="90">
        <f t="shared" si="19"/>
        <v>0</v>
      </c>
      <c r="P132" s="93">
        <f t="shared" si="20"/>
        <v>0</v>
      </c>
      <c r="R132" s="89">
        <f t="shared" si="21"/>
        <v>0</v>
      </c>
      <c r="S132" s="90">
        <f t="shared" si="22"/>
        <v>0</v>
      </c>
      <c r="T132" s="93">
        <f t="shared" si="23"/>
        <v>0</v>
      </c>
    </row>
    <row r="133" spans="1:20" hidden="1" x14ac:dyDescent="0.2">
      <c r="A133" s="83">
        <v>17.75</v>
      </c>
      <c r="B133" s="84">
        <f t="shared" si="24"/>
        <v>41.833333333333336</v>
      </c>
      <c r="C133" s="85">
        <f t="shared" si="24"/>
        <v>75.25</v>
      </c>
      <c r="D133" s="91">
        <f t="shared" si="24"/>
        <v>150.75</v>
      </c>
      <c r="F133" s="83">
        <f>MAX(IF('Fee Calculator'!D$41*100&lt;$A133,0,IF('Fee Calculator'!D$41*100&gt;$A134,$A134-$A133-SUM(G133:$H133),'Fee Calculator'!D$41*100-$A133-SUM(G133:$H133))),0)</f>
        <v>0</v>
      </c>
      <c r="G133" s="85">
        <f>MAX(IF('Fee Calculator'!E$41*100&lt;$A133,0,IF('Fee Calculator'!E$41*100&gt;$A134,$A134-$A133-SUM(H133:$H133),'Fee Calculator'!E$41*100-$A133-SUM(H133:$H133))),0)</f>
        <v>0</v>
      </c>
      <c r="H133" s="91">
        <f>IF('Fee Calculator'!F$41*100&lt;$A133,0,IF('Fee Calculator'!F$41*100&gt;$A134,$A134-$A133,'Fee Calculator'!F$41*100-$A133))</f>
        <v>0</v>
      </c>
      <c r="J133" s="87">
        <f>F133*'Fee Calculator'!$D$11/100</f>
        <v>0</v>
      </c>
      <c r="K133" s="88">
        <f>G133*'Fee Calculator'!$D$11/100</f>
        <v>0</v>
      </c>
      <c r="L133" s="92">
        <f>H133*'Fee Calculator'!$D$11/100</f>
        <v>0</v>
      </c>
      <c r="N133" s="89">
        <f t="shared" si="18"/>
        <v>0</v>
      </c>
      <c r="O133" s="90">
        <f t="shared" si="19"/>
        <v>0</v>
      </c>
      <c r="P133" s="93">
        <f t="shared" si="20"/>
        <v>0</v>
      </c>
      <c r="R133" s="89">
        <f t="shared" si="21"/>
        <v>0</v>
      </c>
      <c r="S133" s="90">
        <f t="shared" si="22"/>
        <v>0</v>
      </c>
      <c r="T133" s="93">
        <f t="shared" si="23"/>
        <v>0</v>
      </c>
    </row>
    <row r="134" spans="1:20" hidden="1" x14ac:dyDescent="0.2">
      <c r="A134" s="83">
        <v>17.850000000000001</v>
      </c>
      <c r="B134" s="84">
        <f t="shared" si="24"/>
        <v>41.833333333333336</v>
      </c>
      <c r="C134" s="85">
        <f t="shared" si="24"/>
        <v>75.25</v>
      </c>
      <c r="D134" s="91">
        <f t="shared" si="24"/>
        <v>150.75</v>
      </c>
      <c r="F134" s="83">
        <f>MAX(IF('Fee Calculator'!D$41*100&lt;$A134,0,IF('Fee Calculator'!D$41*100&gt;$A135,$A135-$A134-SUM(G134:$H134),'Fee Calculator'!D$41*100-$A134-SUM(G134:$H134))),0)</f>
        <v>0</v>
      </c>
      <c r="G134" s="85">
        <f>MAX(IF('Fee Calculator'!E$41*100&lt;$A134,0,IF('Fee Calculator'!E$41*100&gt;$A135,$A135-$A134-SUM(H134:$H134),'Fee Calculator'!E$41*100-$A134-SUM(H134:$H134))),0)</f>
        <v>0</v>
      </c>
      <c r="H134" s="91">
        <f>IF('Fee Calculator'!F$41*100&lt;$A134,0,IF('Fee Calculator'!F$41*100&gt;$A135,$A135-$A134,'Fee Calculator'!F$41*100-$A134))</f>
        <v>0</v>
      </c>
      <c r="J134" s="87">
        <f>F134*'Fee Calculator'!$D$11/100</f>
        <v>0</v>
      </c>
      <c r="K134" s="88">
        <f>G134*'Fee Calculator'!$D$11/100</f>
        <v>0</v>
      </c>
      <c r="L134" s="92">
        <f>H134*'Fee Calculator'!$D$11/100</f>
        <v>0</v>
      </c>
      <c r="N134" s="89">
        <f t="shared" si="18"/>
        <v>0</v>
      </c>
      <c r="O134" s="90">
        <f t="shared" si="19"/>
        <v>0</v>
      </c>
      <c r="P134" s="93">
        <f t="shared" si="20"/>
        <v>0</v>
      </c>
      <c r="R134" s="89">
        <f t="shared" si="21"/>
        <v>0</v>
      </c>
      <c r="S134" s="90">
        <f t="shared" si="22"/>
        <v>0</v>
      </c>
      <c r="T134" s="93">
        <f t="shared" si="23"/>
        <v>0</v>
      </c>
    </row>
    <row r="135" spans="1:20" hidden="1" x14ac:dyDescent="0.2">
      <c r="A135" s="83">
        <v>17.95</v>
      </c>
      <c r="B135" s="84">
        <f t="shared" si="24"/>
        <v>41.833333333333336</v>
      </c>
      <c r="C135" s="85">
        <f t="shared" si="24"/>
        <v>75.25</v>
      </c>
      <c r="D135" s="91">
        <f t="shared" si="24"/>
        <v>150.75</v>
      </c>
      <c r="F135" s="83">
        <f>MAX(IF('Fee Calculator'!D$41*100&lt;$A135,0,IF('Fee Calculator'!D$41*100&gt;$A136,$A136-$A135-SUM(G135:$H135),'Fee Calculator'!D$41*100-$A135-SUM(G135:$H135))),0)</f>
        <v>0</v>
      </c>
      <c r="G135" s="85">
        <f>MAX(IF('Fee Calculator'!E$41*100&lt;$A135,0,IF('Fee Calculator'!E$41*100&gt;$A136,$A136-$A135-SUM(H135:$H135),'Fee Calculator'!E$41*100-$A135-SUM(H135:$H135))),0)</f>
        <v>0</v>
      </c>
      <c r="H135" s="91">
        <f>IF('Fee Calculator'!F$41*100&lt;$A135,0,IF('Fee Calculator'!F$41*100&gt;$A136,$A136-$A135,'Fee Calculator'!F$41*100-$A135))</f>
        <v>0</v>
      </c>
      <c r="J135" s="87">
        <f>F135*'Fee Calculator'!$D$11/100</f>
        <v>0</v>
      </c>
      <c r="K135" s="88">
        <f>G135*'Fee Calculator'!$D$11/100</f>
        <v>0</v>
      </c>
      <c r="L135" s="92">
        <f>H135*'Fee Calculator'!$D$11/100</f>
        <v>0</v>
      </c>
      <c r="N135" s="89">
        <f t="shared" si="18"/>
        <v>0</v>
      </c>
      <c r="O135" s="90">
        <f t="shared" si="19"/>
        <v>0</v>
      </c>
      <c r="P135" s="93">
        <f t="shared" si="20"/>
        <v>0</v>
      </c>
      <c r="R135" s="89">
        <f t="shared" si="21"/>
        <v>0</v>
      </c>
      <c r="S135" s="90">
        <f t="shared" si="22"/>
        <v>0</v>
      </c>
      <c r="T135" s="93">
        <f t="shared" si="23"/>
        <v>0</v>
      </c>
    </row>
    <row r="136" spans="1:20" hidden="1" x14ac:dyDescent="0.2">
      <c r="A136" s="83">
        <v>18.05</v>
      </c>
      <c r="B136" s="84">
        <f t="shared" si="24"/>
        <v>41.833333333333336</v>
      </c>
      <c r="C136" s="85">
        <f t="shared" si="24"/>
        <v>75.25</v>
      </c>
      <c r="D136" s="91">
        <f t="shared" si="24"/>
        <v>150.75</v>
      </c>
      <c r="F136" s="83">
        <f>MAX(IF('Fee Calculator'!D$41*100&lt;$A136,0,IF('Fee Calculator'!D$41*100&gt;$A137,$A137-$A136-SUM(G136:$H136),'Fee Calculator'!D$41*100-$A136-SUM(G136:$H136))),0)</f>
        <v>0</v>
      </c>
      <c r="G136" s="85">
        <f>MAX(IF('Fee Calculator'!E$41*100&lt;$A136,0,IF('Fee Calculator'!E$41*100&gt;$A137,$A137-$A136-SUM(H136:$H136),'Fee Calculator'!E$41*100-$A136-SUM(H136:$H136))),0)</f>
        <v>0</v>
      </c>
      <c r="H136" s="91">
        <f>IF('Fee Calculator'!F$41*100&lt;$A136,0,IF('Fee Calculator'!F$41*100&gt;$A137,$A137-$A136,'Fee Calculator'!F$41*100-$A136))</f>
        <v>0</v>
      </c>
      <c r="J136" s="87">
        <f>F136*'Fee Calculator'!$D$11/100</f>
        <v>0</v>
      </c>
      <c r="K136" s="88">
        <f>G136*'Fee Calculator'!$D$11/100</f>
        <v>0</v>
      </c>
      <c r="L136" s="92">
        <f>H136*'Fee Calculator'!$D$11/100</f>
        <v>0</v>
      </c>
      <c r="N136" s="89">
        <f t="shared" si="18"/>
        <v>0</v>
      </c>
      <c r="O136" s="90">
        <f t="shared" si="19"/>
        <v>0</v>
      </c>
      <c r="P136" s="93">
        <f t="shared" si="20"/>
        <v>0</v>
      </c>
      <c r="R136" s="89">
        <f t="shared" si="21"/>
        <v>0</v>
      </c>
      <c r="S136" s="90">
        <f t="shared" si="22"/>
        <v>0</v>
      </c>
      <c r="T136" s="93">
        <f t="shared" si="23"/>
        <v>0</v>
      </c>
    </row>
    <row r="137" spans="1:20" hidden="1" x14ac:dyDescent="0.2">
      <c r="A137" s="83">
        <v>18.149999999999999</v>
      </c>
      <c r="B137" s="84">
        <f t="shared" si="24"/>
        <v>41.833333333333336</v>
      </c>
      <c r="C137" s="85">
        <f t="shared" si="24"/>
        <v>75.25</v>
      </c>
      <c r="D137" s="91">
        <f t="shared" si="24"/>
        <v>150.75</v>
      </c>
      <c r="F137" s="83">
        <f>MAX(IF('Fee Calculator'!D$41*100&lt;$A137,0,IF('Fee Calculator'!D$41*100&gt;$A138,$A138-$A137-SUM(G137:$H137),'Fee Calculator'!D$41*100-$A137-SUM(G137:$H137))),0)</f>
        <v>0</v>
      </c>
      <c r="G137" s="85">
        <f>MAX(IF('Fee Calculator'!E$41*100&lt;$A137,0,IF('Fee Calculator'!E$41*100&gt;$A138,$A138-$A137-SUM(H137:$H137),'Fee Calculator'!E$41*100-$A137-SUM(H137:$H137))),0)</f>
        <v>0</v>
      </c>
      <c r="H137" s="91">
        <f>IF('Fee Calculator'!F$41*100&lt;$A137,0,IF('Fee Calculator'!F$41*100&gt;$A138,$A138-$A137,'Fee Calculator'!F$41*100-$A137))</f>
        <v>0</v>
      </c>
      <c r="J137" s="87">
        <f>F137*'Fee Calculator'!$D$11/100</f>
        <v>0</v>
      </c>
      <c r="K137" s="88">
        <f>G137*'Fee Calculator'!$D$11/100</f>
        <v>0</v>
      </c>
      <c r="L137" s="92">
        <f>H137*'Fee Calculator'!$D$11/100</f>
        <v>0</v>
      </c>
      <c r="N137" s="89">
        <f t="shared" si="18"/>
        <v>0</v>
      </c>
      <c r="O137" s="90">
        <f t="shared" si="19"/>
        <v>0</v>
      </c>
      <c r="P137" s="93">
        <f t="shared" si="20"/>
        <v>0</v>
      </c>
      <c r="R137" s="89">
        <f t="shared" si="21"/>
        <v>0</v>
      </c>
      <c r="S137" s="90">
        <f t="shared" si="22"/>
        <v>0</v>
      </c>
      <c r="T137" s="93">
        <f t="shared" si="23"/>
        <v>0</v>
      </c>
    </row>
    <row r="138" spans="1:20" hidden="1" x14ac:dyDescent="0.2">
      <c r="A138" s="83">
        <v>18.25</v>
      </c>
      <c r="B138" s="84">
        <f t="shared" si="24"/>
        <v>41.833333333333336</v>
      </c>
      <c r="C138" s="85">
        <f t="shared" si="24"/>
        <v>75.25</v>
      </c>
      <c r="D138" s="91">
        <f t="shared" si="24"/>
        <v>150.75</v>
      </c>
      <c r="F138" s="83">
        <f>MAX(IF('Fee Calculator'!D$41*100&lt;$A138,0,IF('Fee Calculator'!D$41*100&gt;$A139,$A139-$A138-SUM(G138:$H138),'Fee Calculator'!D$41*100-$A138-SUM(G138:$H138))),0)</f>
        <v>0</v>
      </c>
      <c r="G138" s="85">
        <f>MAX(IF('Fee Calculator'!E$41*100&lt;$A138,0,IF('Fee Calculator'!E$41*100&gt;$A139,$A139-$A138-SUM(H138:$H138),'Fee Calculator'!E$41*100-$A138-SUM(H138:$H138))),0)</f>
        <v>0</v>
      </c>
      <c r="H138" s="91">
        <f>IF('Fee Calculator'!F$41*100&lt;$A138,0,IF('Fee Calculator'!F$41*100&gt;$A139,$A139-$A138,'Fee Calculator'!F$41*100-$A138))</f>
        <v>0</v>
      </c>
      <c r="J138" s="87">
        <f>F138*'Fee Calculator'!$D$11/100</f>
        <v>0</v>
      </c>
      <c r="K138" s="88">
        <f>G138*'Fee Calculator'!$D$11/100</f>
        <v>0</v>
      </c>
      <c r="L138" s="92">
        <f>H138*'Fee Calculator'!$D$11/100</f>
        <v>0</v>
      </c>
      <c r="N138" s="89">
        <f t="shared" si="18"/>
        <v>0</v>
      </c>
      <c r="O138" s="90">
        <f t="shared" si="19"/>
        <v>0</v>
      </c>
      <c r="P138" s="93">
        <f t="shared" si="20"/>
        <v>0</v>
      </c>
      <c r="R138" s="89">
        <f t="shared" si="21"/>
        <v>0</v>
      </c>
      <c r="S138" s="90">
        <f t="shared" si="22"/>
        <v>0</v>
      </c>
      <c r="T138" s="93">
        <f t="shared" si="23"/>
        <v>0</v>
      </c>
    </row>
    <row r="139" spans="1:20" hidden="1" x14ac:dyDescent="0.2">
      <c r="A139" s="83">
        <v>18.350000000000001</v>
      </c>
      <c r="B139" s="84">
        <f t="shared" si="24"/>
        <v>41.833333333333336</v>
      </c>
      <c r="C139" s="85">
        <f t="shared" si="24"/>
        <v>75.25</v>
      </c>
      <c r="D139" s="91">
        <f t="shared" si="24"/>
        <v>150.75</v>
      </c>
      <c r="F139" s="83">
        <f>MAX(IF('Fee Calculator'!D$41*100&lt;$A139,0,IF('Fee Calculator'!D$41*100&gt;$A140,$A140-$A139-SUM(G139:$H139),'Fee Calculator'!D$41*100-$A139-SUM(G139:$H139))),0)</f>
        <v>0</v>
      </c>
      <c r="G139" s="85">
        <f>MAX(IF('Fee Calculator'!E$41*100&lt;$A139,0,IF('Fee Calculator'!E$41*100&gt;$A140,$A140-$A139-SUM(H139:$H139),'Fee Calculator'!E$41*100-$A139-SUM(H139:$H139))),0)</f>
        <v>0</v>
      </c>
      <c r="H139" s="91">
        <f>IF('Fee Calculator'!F$41*100&lt;$A139,0,IF('Fee Calculator'!F$41*100&gt;$A140,$A140-$A139,'Fee Calculator'!F$41*100-$A139))</f>
        <v>0</v>
      </c>
      <c r="J139" s="87">
        <f>F139*'Fee Calculator'!$D$11/100</f>
        <v>0</v>
      </c>
      <c r="K139" s="88">
        <f>G139*'Fee Calculator'!$D$11/100</f>
        <v>0</v>
      </c>
      <c r="L139" s="92">
        <f>H139*'Fee Calculator'!$D$11/100</f>
        <v>0</v>
      </c>
      <c r="N139" s="89">
        <f t="shared" si="18"/>
        <v>0</v>
      </c>
      <c r="O139" s="90">
        <f t="shared" si="19"/>
        <v>0</v>
      </c>
      <c r="P139" s="93">
        <f t="shared" si="20"/>
        <v>0</v>
      </c>
      <c r="R139" s="89">
        <f t="shared" si="21"/>
        <v>0</v>
      </c>
      <c r="S139" s="90">
        <f t="shared" si="22"/>
        <v>0</v>
      </c>
      <c r="T139" s="93">
        <f t="shared" si="23"/>
        <v>0</v>
      </c>
    </row>
    <row r="140" spans="1:20" hidden="1" x14ac:dyDescent="0.2">
      <c r="A140" s="83">
        <v>18.45</v>
      </c>
      <c r="B140" s="84">
        <f t="shared" si="24"/>
        <v>41.833333333333336</v>
      </c>
      <c r="C140" s="85">
        <f t="shared" si="24"/>
        <v>75.25</v>
      </c>
      <c r="D140" s="91">
        <f t="shared" si="24"/>
        <v>150.75</v>
      </c>
      <c r="F140" s="83">
        <f>MAX(IF('Fee Calculator'!D$41*100&lt;$A140,0,IF('Fee Calculator'!D$41*100&gt;$A141,$A141-$A140-SUM(G140:$H140),'Fee Calculator'!D$41*100-$A140-SUM(G140:$H140))),0)</f>
        <v>0</v>
      </c>
      <c r="G140" s="85">
        <f>MAX(IF('Fee Calculator'!E$41*100&lt;$A140,0,IF('Fee Calculator'!E$41*100&gt;$A141,$A141-$A140-SUM(H140:$H140),'Fee Calculator'!E$41*100-$A140-SUM(H140:$H140))),0)</f>
        <v>0</v>
      </c>
      <c r="H140" s="91">
        <f>IF('Fee Calculator'!F$41*100&lt;$A140,0,IF('Fee Calculator'!F$41*100&gt;$A141,$A141-$A140,'Fee Calculator'!F$41*100-$A140))</f>
        <v>0</v>
      </c>
      <c r="J140" s="87">
        <f>F140*'Fee Calculator'!$D$11/100</f>
        <v>0</v>
      </c>
      <c r="K140" s="88">
        <f>G140*'Fee Calculator'!$D$11/100</f>
        <v>0</v>
      </c>
      <c r="L140" s="92">
        <f>H140*'Fee Calculator'!$D$11/100</f>
        <v>0</v>
      </c>
      <c r="N140" s="89">
        <f t="shared" si="18"/>
        <v>0</v>
      </c>
      <c r="O140" s="90">
        <f t="shared" si="19"/>
        <v>0</v>
      </c>
      <c r="P140" s="93">
        <f t="shared" si="20"/>
        <v>0</v>
      </c>
      <c r="R140" s="89">
        <f t="shared" si="21"/>
        <v>0</v>
      </c>
      <c r="S140" s="90">
        <f t="shared" si="22"/>
        <v>0</v>
      </c>
      <c r="T140" s="93">
        <f t="shared" si="23"/>
        <v>0</v>
      </c>
    </row>
    <row r="141" spans="1:20" hidden="1" x14ac:dyDescent="0.2">
      <c r="A141" s="83">
        <v>18.55</v>
      </c>
      <c r="B141" s="84">
        <f t="shared" si="24"/>
        <v>41.833333333333336</v>
      </c>
      <c r="C141" s="85">
        <f t="shared" si="24"/>
        <v>75.25</v>
      </c>
      <c r="D141" s="91">
        <f t="shared" si="24"/>
        <v>150.75</v>
      </c>
      <c r="F141" s="83">
        <f>MAX(IF('Fee Calculator'!D$41*100&lt;$A141,0,IF('Fee Calculator'!D$41*100&gt;$A142,$A142-$A141-SUM(G141:$H141),'Fee Calculator'!D$41*100-$A141-SUM(G141:$H141))),0)</f>
        <v>0</v>
      </c>
      <c r="G141" s="85">
        <f>MAX(IF('Fee Calculator'!E$41*100&lt;$A141,0,IF('Fee Calculator'!E$41*100&gt;$A142,$A142-$A141-SUM(H141:$H141),'Fee Calculator'!E$41*100-$A141-SUM(H141:$H141))),0)</f>
        <v>0</v>
      </c>
      <c r="H141" s="91">
        <f>IF('Fee Calculator'!F$41*100&lt;$A141,0,IF('Fee Calculator'!F$41*100&gt;$A142,$A142-$A141,'Fee Calculator'!F$41*100-$A141))</f>
        <v>0</v>
      </c>
      <c r="J141" s="87">
        <f>F141*'Fee Calculator'!$D$11/100</f>
        <v>0</v>
      </c>
      <c r="K141" s="88">
        <f>G141*'Fee Calculator'!$D$11/100</f>
        <v>0</v>
      </c>
      <c r="L141" s="92">
        <f>H141*'Fee Calculator'!$D$11/100</f>
        <v>0</v>
      </c>
      <c r="N141" s="89">
        <f t="shared" si="18"/>
        <v>0</v>
      </c>
      <c r="O141" s="90">
        <f t="shared" si="19"/>
        <v>0</v>
      </c>
      <c r="P141" s="93">
        <f t="shared" si="20"/>
        <v>0</v>
      </c>
      <c r="R141" s="89">
        <f t="shared" si="21"/>
        <v>0</v>
      </c>
      <c r="S141" s="90">
        <f t="shared" si="22"/>
        <v>0</v>
      </c>
      <c r="T141" s="93">
        <f t="shared" si="23"/>
        <v>0</v>
      </c>
    </row>
    <row r="142" spans="1:20" hidden="1" x14ac:dyDescent="0.2">
      <c r="A142" s="83">
        <v>18.649999999999999</v>
      </c>
      <c r="B142" s="84">
        <f t="shared" si="24"/>
        <v>41.833333333333336</v>
      </c>
      <c r="C142" s="85">
        <f t="shared" si="24"/>
        <v>75.25</v>
      </c>
      <c r="D142" s="91">
        <f t="shared" si="24"/>
        <v>150.75</v>
      </c>
      <c r="F142" s="83">
        <f>MAX(IF('Fee Calculator'!D$41*100&lt;$A142,0,IF('Fee Calculator'!D$41*100&gt;$A143,$A143-$A142-SUM(G142:$H142),'Fee Calculator'!D$41*100-$A142-SUM(G142:$H142))),0)</f>
        <v>0</v>
      </c>
      <c r="G142" s="85">
        <f>MAX(IF('Fee Calculator'!E$41*100&lt;$A142,0,IF('Fee Calculator'!E$41*100&gt;$A143,$A143-$A142-SUM(H142:$H142),'Fee Calculator'!E$41*100-$A142-SUM(H142:$H142))),0)</f>
        <v>0</v>
      </c>
      <c r="H142" s="91">
        <f>IF('Fee Calculator'!F$41*100&lt;$A142,0,IF('Fee Calculator'!F$41*100&gt;$A143,$A143-$A142,'Fee Calculator'!F$41*100-$A142))</f>
        <v>0</v>
      </c>
      <c r="J142" s="87">
        <f>F142*'Fee Calculator'!$D$11/100</f>
        <v>0</v>
      </c>
      <c r="K142" s="88">
        <f>G142*'Fee Calculator'!$D$11/100</f>
        <v>0</v>
      </c>
      <c r="L142" s="92">
        <f>H142*'Fee Calculator'!$D$11/100</f>
        <v>0</v>
      </c>
      <c r="N142" s="89">
        <f t="shared" si="18"/>
        <v>0</v>
      </c>
      <c r="O142" s="90">
        <f t="shared" si="19"/>
        <v>0</v>
      </c>
      <c r="P142" s="93">
        <f t="shared" si="20"/>
        <v>0</v>
      </c>
      <c r="R142" s="89">
        <f t="shared" si="21"/>
        <v>0</v>
      </c>
      <c r="S142" s="90">
        <f t="shared" si="22"/>
        <v>0</v>
      </c>
      <c r="T142" s="93">
        <f t="shared" si="23"/>
        <v>0</v>
      </c>
    </row>
    <row r="143" spans="1:20" hidden="1" x14ac:dyDescent="0.2">
      <c r="A143" s="83">
        <v>18.75</v>
      </c>
      <c r="B143" s="84">
        <f t="shared" si="24"/>
        <v>41.833333333333336</v>
      </c>
      <c r="C143" s="85">
        <f t="shared" si="24"/>
        <v>75.25</v>
      </c>
      <c r="D143" s="91">
        <f t="shared" si="24"/>
        <v>150.75</v>
      </c>
      <c r="F143" s="83">
        <f>MAX(IF('Fee Calculator'!D$41*100&lt;$A143,0,IF('Fee Calculator'!D$41*100&gt;$A144,$A144-$A143-SUM(G143:$H143),'Fee Calculator'!D$41*100-$A143-SUM(G143:$H143))),0)</f>
        <v>0</v>
      </c>
      <c r="G143" s="85">
        <f>MAX(IF('Fee Calculator'!E$41*100&lt;$A143,0,IF('Fee Calculator'!E$41*100&gt;$A144,$A144-$A143-SUM(H143:$H143),'Fee Calculator'!E$41*100-$A143-SUM(H143:$H143))),0)</f>
        <v>0</v>
      </c>
      <c r="H143" s="91">
        <f>IF('Fee Calculator'!F$41*100&lt;$A143,0,IF('Fee Calculator'!F$41*100&gt;$A144,$A144-$A143,'Fee Calculator'!F$41*100-$A143))</f>
        <v>0</v>
      </c>
      <c r="J143" s="87">
        <f>F143*'Fee Calculator'!$D$11/100</f>
        <v>0</v>
      </c>
      <c r="K143" s="88">
        <f>G143*'Fee Calculator'!$D$11/100</f>
        <v>0</v>
      </c>
      <c r="L143" s="92">
        <f>H143*'Fee Calculator'!$D$11/100</f>
        <v>0</v>
      </c>
      <c r="N143" s="89">
        <f t="shared" si="18"/>
        <v>0</v>
      </c>
      <c r="O143" s="90">
        <f t="shared" si="19"/>
        <v>0</v>
      </c>
      <c r="P143" s="93">
        <f t="shared" si="20"/>
        <v>0</v>
      </c>
      <c r="R143" s="89">
        <f t="shared" si="21"/>
        <v>0</v>
      </c>
      <c r="S143" s="90">
        <f t="shared" si="22"/>
        <v>0</v>
      </c>
      <c r="T143" s="93">
        <f t="shared" si="23"/>
        <v>0</v>
      </c>
    </row>
    <row r="144" spans="1:20" hidden="1" x14ac:dyDescent="0.2">
      <c r="A144" s="83">
        <v>18.850000000000001</v>
      </c>
      <c r="B144" s="84">
        <f t="shared" si="24"/>
        <v>41.833333333333336</v>
      </c>
      <c r="C144" s="85">
        <f t="shared" si="24"/>
        <v>75.25</v>
      </c>
      <c r="D144" s="91">
        <f t="shared" si="24"/>
        <v>150.75</v>
      </c>
      <c r="F144" s="83">
        <f>MAX(IF('Fee Calculator'!D$41*100&lt;$A144,0,IF('Fee Calculator'!D$41*100&gt;$A145,$A145-$A144-SUM(G144:$H144),'Fee Calculator'!D$41*100-$A144-SUM(G144:$H144))),0)</f>
        <v>0</v>
      </c>
      <c r="G144" s="85">
        <f>MAX(IF('Fee Calculator'!E$41*100&lt;$A144,0,IF('Fee Calculator'!E$41*100&gt;$A145,$A145-$A144-SUM(H144:$H144),'Fee Calculator'!E$41*100-$A144-SUM(H144:$H144))),0)</f>
        <v>0</v>
      </c>
      <c r="H144" s="91">
        <f>IF('Fee Calculator'!F$41*100&lt;$A144,0,IF('Fee Calculator'!F$41*100&gt;$A145,$A145-$A144,'Fee Calculator'!F$41*100-$A144))</f>
        <v>0</v>
      </c>
      <c r="J144" s="87">
        <f>F144*'Fee Calculator'!$D$11/100</f>
        <v>0</v>
      </c>
      <c r="K144" s="88">
        <f>G144*'Fee Calculator'!$D$11/100</f>
        <v>0</v>
      </c>
      <c r="L144" s="92">
        <f>H144*'Fee Calculator'!$D$11/100</f>
        <v>0</v>
      </c>
      <c r="N144" s="89">
        <f t="shared" si="18"/>
        <v>0</v>
      </c>
      <c r="O144" s="90">
        <f t="shared" si="19"/>
        <v>0</v>
      </c>
      <c r="P144" s="93">
        <f t="shared" si="20"/>
        <v>0</v>
      </c>
      <c r="R144" s="89">
        <f t="shared" si="21"/>
        <v>0</v>
      </c>
      <c r="S144" s="90">
        <f t="shared" si="22"/>
        <v>0</v>
      </c>
      <c r="T144" s="93">
        <f t="shared" si="23"/>
        <v>0</v>
      </c>
    </row>
    <row r="145" spans="1:20" hidden="1" x14ac:dyDescent="0.2">
      <c r="A145" s="83">
        <v>18.95</v>
      </c>
      <c r="B145" s="84">
        <f t="shared" si="24"/>
        <v>41.833333333333336</v>
      </c>
      <c r="C145" s="85">
        <f t="shared" si="24"/>
        <v>75.25</v>
      </c>
      <c r="D145" s="91">
        <f t="shared" si="24"/>
        <v>150.75</v>
      </c>
      <c r="F145" s="83">
        <f>MAX(IF('Fee Calculator'!D$41*100&lt;$A145,0,IF('Fee Calculator'!D$41*100&gt;$A146,$A146-$A145-SUM(G145:$H145),'Fee Calculator'!D$41*100-$A145-SUM(G145:$H145))),0)</f>
        <v>0</v>
      </c>
      <c r="G145" s="85">
        <f>MAX(IF('Fee Calculator'!E$41*100&lt;$A145,0,IF('Fee Calculator'!E$41*100&gt;$A146,$A146-$A145-SUM(H145:$H145),'Fee Calculator'!E$41*100-$A145-SUM(H145:$H145))),0)</f>
        <v>0</v>
      </c>
      <c r="H145" s="91">
        <f>IF('Fee Calculator'!F$41*100&lt;$A145,0,IF('Fee Calculator'!F$41*100&gt;$A146,$A146-$A145,'Fee Calculator'!F$41*100-$A145))</f>
        <v>0</v>
      </c>
      <c r="J145" s="87">
        <f>F145*'Fee Calculator'!$D$11/100</f>
        <v>0</v>
      </c>
      <c r="K145" s="88">
        <f>G145*'Fee Calculator'!$D$11/100</f>
        <v>0</v>
      </c>
      <c r="L145" s="92">
        <f>H145*'Fee Calculator'!$D$11/100</f>
        <v>0</v>
      </c>
      <c r="N145" s="89">
        <f t="shared" si="18"/>
        <v>0</v>
      </c>
      <c r="O145" s="90">
        <f t="shared" si="19"/>
        <v>0</v>
      </c>
      <c r="P145" s="93">
        <f t="shared" si="20"/>
        <v>0</v>
      </c>
      <c r="R145" s="89">
        <f t="shared" si="21"/>
        <v>0</v>
      </c>
      <c r="S145" s="90">
        <f t="shared" si="22"/>
        <v>0</v>
      </c>
      <c r="T145" s="93">
        <f t="shared" si="23"/>
        <v>0</v>
      </c>
    </row>
    <row r="146" spans="1:20" hidden="1" x14ac:dyDescent="0.2">
      <c r="A146" s="83">
        <v>19.049999999999901</v>
      </c>
      <c r="B146" s="84">
        <f t="shared" si="24"/>
        <v>41.833333333333336</v>
      </c>
      <c r="C146" s="85">
        <f t="shared" si="24"/>
        <v>75.25</v>
      </c>
      <c r="D146" s="91">
        <f t="shared" si="24"/>
        <v>150.75</v>
      </c>
      <c r="F146" s="83">
        <f>MAX(IF('Fee Calculator'!D$41*100&lt;$A146,0,IF('Fee Calculator'!D$41*100&gt;$A147,$A147-$A146-SUM(G146:$H146),'Fee Calculator'!D$41*100-$A146-SUM(G146:$H146))),0)</f>
        <v>0</v>
      </c>
      <c r="G146" s="85">
        <f>MAX(IF('Fee Calculator'!E$41*100&lt;$A146,0,IF('Fee Calculator'!E$41*100&gt;$A147,$A147-$A146-SUM(H146:$H146),'Fee Calculator'!E$41*100-$A146-SUM(H146:$H146))),0)</f>
        <v>0</v>
      </c>
      <c r="H146" s="91">
        <f>IF('Fee Calculator'!F$41*100&lt;$A146,0,IF('Fee Calculator'!F$41*100&gt;$A147,$A147-$A146,'Fee Calculator'!F$41*100-$A146))</f>
        <v>0</v>
      </c>
      <c r="J146" s="87">
        <f>F146*'Fee Calculator'!$D$11/100</f>
        <v>0</v>
      </c>
      <c r="K146" s="88">
        <f>G146*'Fee Calculator'!$D$11/100</f>
        <v>0</v>
      </c>
      <c r="L146" s="92">
        <f>H146*'Fee Calculator'!$D$11/100</f>
        <v>0</v>
      </c>
      <c r="N146" s="89">
        <f t="shared" si="18"/>
        <v>0</v>
      </c>
      <c r="O146" s="90">
        <f t="shared" si="19"/>
        <v>0</v>
      </c>
      <c r="P146" s="93">
        <f t="shared" si="20"/>
        <v>0</v>
      </c>
      <c r="R146" s="89">
        <f t="shared" si="21"/>
        <v>0</v>
      </c>
      <c r="S146" s="90">
        <f t="shared" si="22"/>
        <v>0</v>
      </c>
      <c r="T146" s="93">
        <f t="shared" si="23"/>
        <v>0</v>
      </c>
    </row>
    <row r="147" spans="1:20" hidden="1" x14ac:dyDescent="0.2">
      <c r="A147" s="83">
        <v>19.149999999999899</v>
      </c>
      <c r="B147" s="84">
        <f t="shared" si="24"/>
        <v>41.833333333333336</v>
      </c>
      <c r="C147" s="85">
        <f t="shared" si="24"/>
        <v>75.25</v>
      </c>
      <c r="D147" s="91">
        <f t="shared" si="24"/>
        <v>150.75</v>
      </c>
      <c r="F147" s="83">
        <f>MAX(IF('Fee Calculator'!D$41*100&lt;$A147,0,IF('Fee Calculator'!D$41*100&gt;$A148,$A148-$A147-SUM(G147:$H147),'Fee Calculator'!D$41*100-$A147-SUM(G147:$H147))),0)</f>
        <v>0</v>
      </c>
      <c r="G147" s="85">
        <f>MAX(IF('Fee Calculator'!E$41*100&lt;$A147,0,IF('Fee Calculator'!E$41*100&gt;$A148,$A148-$A147-SUM(H147:$H147),'Fee Calculator'!E$41*100-$A147-SUM(H147:$H147))),0)</f>
        <v>0</v>
      </c>
      <c r="H147" s="91">
        <f>IF('Fee Calculator'!F$41*100&lt;$A147,0,IF('Fee Calculator'!F$41*100&gt;$A148,$A148-$A147,'Fee Calculator'!F$41*100-$A147))</f>
        <v>0</v>
      </c>
      <c r="J147" s="87">
        <f>F147*'Fee Calculator'!$D$11/100</f>
        <v>0</v>
      </c>
      <c r="K147" s="88">
        <f>G147*'Fee Calculator'!$D$11/100</f>
        <v>0</v>
      </c>
      <c r="L147" s="92">
        <f>H147*'Fee Calculator'!$D$11/100</f>
        <v>0</v>
      </c>
      <c r="N147" s="89">
        <f t="shared" si="18"/>
        <v>0</v>
      </c>
      <c r="O147" s="90">
        <f t="shared" si="19"/>
        <v>0</v>
      </c>
      <c r="P147" s="93">
        <f t="shared" si="20"/>
        <v>0</v>
      </c>
      <c r="R147" s="89">
        <f t="shared" si="21"/>
        <v>0</v>
      </c>
      <c r="S147" s="90">
        <f t="shared" si="22"/>
        <v>0</v>
      </c>
      <c r="T147" s="93">
        <f t="shared" si="23"/>
        <v>0</v>
      </c>
    </row>
    <row r="148" spans="1:20" hidden="1" x14ac:dyDescent="0.2">
      <c r="A148" s="83">
        <v>19.249999999999901</v>
      </c>
      <c r="B148" s="84">
        <f t="shared" si="24"/>
        <v>41.833333333333336</v>
      </c>
      <c r="C148" s="85">
        <f t="shared" si="24"/>
        <v>75.25</v>
      </c>
      <c r="D148" s="91">
        <f t="shared" si="24"/>
        <v>150.75</v>
      </c>
      <c r="F148" s="83">
        <f>MAX(IF('Fee Calculator'!D$41*100&lt;$A148,0,IF('Fee Calculator'!D$41*100&gt;$A149,$A149-$A148-SUM(G148:$H148),'Fee Calculator'!D$41*100-$A148-SUM(G148:$H148))),0)</f>
        <v>0</v>
      </c>
      <c r="G148" s="85">
        <f>MAX(IF('Fee Calculator'!E$41*100&lt;$A148,0,IF('Fee Calculator'!E$41*100&gt;$A149,$A149-$A148-SUM(H148:$H148),'Fee Calculator'!E$41*100-$A148-SUM(H148:$H148))),0)</f>
        <v>0</v>
      </c>
      <c r="H148" s="91">
        <f>IF('Fee Calculator'!F$41*100&lt;$A148,0,IF('Fee Calculator'!F$41*100&gt;$A149,$A149-$A148,'Fee Calculator'!F$41*100-$A148))</f>
        <v>0</v>
      </c>
      <c r="J148" s="87">
        <f>F148*'Fee Calculator'!$D$11/100</f>
        <v>0</v>
      </c>
      <c r="K148" s="88">
        <f>G148*'Fee Calculator'!$D$11/100</f>
        <v>0</v>
      </c>
      <c r="L148" s="92">
        <f>H148*'Fee Calculator'!$D$11/100</f>
        <v>0</v>
      </c>
      <c r="N148" s="89">
        <f t="shared" si="18"/>
        <v>0</v>
      </c>
      <c r="O148" s="90">
        <f t="shared" si="19"/>
        <v>0</v>
      </c>
      <c r="P148" s="93">
        <f t="shared" si="20"/>
        <v>0</v>
      </c>
      <c r="R148" s="89">
        <f t="shared" si="21"/>
        <v>0</v>
      </c>
      <c r="S148" s="90">
        <f t="shared" si="22"/>
        <v>0</v>
      </c>
      <c r="T148" s="93">
        <f t="shared" si="23"/>
        <v>0</v>
      </c>
    </row>
    <row r="149" spans="1:20" hidden="1" x14ac:dyDescent="0.2">
      <c r="A149" s="83">
        <v>19.349999999999898</v>
      </c>
      <c r="B149" s="84">
        <f t="shared" si="24"/>
        <v>41.833333333333336</v>
      </c>
      <c r="C149" s="85">
        <f t="shared" si="24"/>
        <v>75.25</v>
      </c>
      <c r="D149" s="91">
        <f t="shared" si="24"/>
        <v>150.75</v>
      </c>
      <c r="F149" s="83">
        <f>MAX(IF('Fee Calculator'!D$41*100&lt;$A149,0,IF('Fee Calculator'!D$41*100&gt;$A150,$A150-$A149-SUM(G149:$H149),'Fee Calculator'!D$41*100-$A149-SUM(G149:$H149))),0)</f>
        <v>0</v>
      </c>
      <c r="G149" s="85">
        <f>MAX(IF('Fee Calculator'!E$41*100&lt;$A149,0,IF('Fee Calculator'!E$41*100&gt;$A150,$A150-$A149-SUM(H149:$H149),'Fee Calculator'!E$41*100-$A149-SUM(H149:$H149))),0)</f>
        <v>0</v>
      </c>
      <c r="H149" s="91">
        <f>IF('Fee Calculator'!F$41*100&lt;$A149,0,IF('Fee Calculator'!F$41*100&gt;$A150,$A150-$A149,'Fee Calculator'!F$41*100-$A149))</f>
        <v>0</v>
      </c>
      <c r="J149" s="87">
        <f>F149*'Fee Calculator'!$D$11/100</f>
        <v>0</v>
      </c>
      <c r="K149" s="88">
        <f>G149*'Fee Calculator'!$D$11/100</f>
        <v>0</v>
      </c>
      <c r="L149" s="92">
        <f>H149*'Fee Calculator'!$D$11/100</f>
        <v>0</v>
      </c>
      <c r="N149" s="89">
        <f t="shared" si="18"/>
        <v>0</v>
      </c>
      <c r="O149" s="90">
        <f t="shared" si="19"/>
        <v>0</v>
      </c>
      <c r="P149" s="93">
        <f t="shared" si="20"/>
        <v>0</v>
      </c>
      <c r="R149" s="89">
        <f t="shared" si="21"/>
        <v>0</v>
      </c>
      <c r="S149" s="90">
        <f t="shared" si="22"/>
        <v>0</v>
      </c>
      <c r="T149" s="93">
        <f t="shared" si="23"/>
        <v>0</v>
      </c>
    </row>
    <row r="150" spans="1:20" hidden="1" x14ac:dyDescent="0.2">
      <c r="A150" s="83">
        <v>19.4499999999999</v>
      </c>
      <c r="B150" s="84">
        <f t="shared" si="24"/>
        <v>41.833333333333336</v>
      </c>
      <c r="C150" s="85">
        <f t="shared" si="24"/>
        <v>75.25</v>
      </c>
      <c r="D150" s="91">
        <f t="shared" si="24"/>
        <v>150.75</v>
      </c>
      <c r="F150" s="83">
        <f>MAX(IF('Fee Calculator'!D$41*100&lt;$A150,0,IF('Fee Calculator'!D$41*100&gt;$A151,$A151-$A150-SUM(G150:$H150),'Fee Calculator'!D$41*100-$A150-SUM(G150:$H150))),0)</f>
        <v>0</v>
      </c>
      <c r="G150" s="85">
        <f>MAX(IF('Fee Calculator'!E$41*100&lt;$A150,0,IF('Fee Calculator'!E$41*100&gt;$A151,$A151-$A150-SUM(H150:$H150),'Fee Calculator'!E$41*100-$A150-SUM(H150:$H150))),0)</f>
        <v>0</v>
      </c>
      <c r="H150" s="91">
        <f>IF('Fee Calculator'!F$41*100&lt;$A150,0,IF('Fee Calculator'!F$41*100&gt;$A151,$A151-$A150,'Fee Calculator'!F$41*100-$A150))</f>
        <v>0</v>
      </c>
      <c r="J150" s="87">
        <f>F150*'Fee Calculator'!$D$11/100</f>
        <v>0</v>
      </c>
      <c r="K150" s="88">
        <f>G150*'Fee Calculator'!$D$11/100</f>
        <v>0</v>
      </c>
      <c r="L150" s="92">
        <f>H150*'Fee Calculator'!$D$11/100</f>
        <v>0</v>
      </c>
      <c r="N150" s="89">
        <f t="shared" si="18"/>
        <v>0</v>
      </c>
      <c r="O150" s="90">
        <f t="shared" si="19"/>
        <v>0</v>
      </c>
      <c r="P150" s="93">
        <f t="shared" si="20"/>
        <v>0</v>
      </c>
      <c r="R150" s="89">
        <f t="shared" si="21"/>
        <v>0</v>
      </c>
      <c r="S150" s="90">
        <f t="shared" si="22"/>
        <v>0</v>
      </c>
      <c r="T150" s="93">
        <f t="shared" si="23"/>
        <v>0</v>
      </c>
    </row>
    <row r="151" spans="1:20" hidden="1" x14ac:dyDescent="0.2">
      <c r="A151" s="83">
        <v>19.549999999999901</v>
      </c>
      <c r="B151" s="84">
        <f t="shared" si="24"/>
        <v>41.833333333333336</v>
      </c>
      <c r="C151" s="85">
        <f t="shared" si="24"/>
        <v>75.25</v>
      </c>
      <c r="D151" s="91">
        <f t="shared" si="24"/>
        <v>150.75</v>
      </c>
      <c r="F151" s="83">
        <f>MAX(IF('Fee Calculator'!D$41*100&lt;$A151,0,IF('Fee Calculator'!D$41*100&gt;$A152,$A152-$A151-SUM(G151:$H151),'Fee Calculator'!D$41*100-$A151-SUM(G151:$H151))),0)</f>
        <v>0</v>
      </c>
      <c r="G151" s="85">
        <f>MAX(IF('Fee Calculator'!E$41*100&lt;$A151,0,IF('Fee Calculator'!E$41*100&gt;$A152,$A152-$A151-SUM(H151:$H151),'Fee Calculator'!E$41*100-$A151-SUM(H151:$H151))),0)</f>
        <v>0</v>
      </c>
      <c r="H151" s="91">
        <f>IF('Fee Calculator'!F$41*100&lt;$A151,0,IF('Fee Calculator'!F$41*100&gt;$A152,$A152-$A151,'Fee Calculator'!F$41*100-$A151))</f>
        <v>0</v>
      </c>
      <c r="J151" s="87">
        <f>F151*'Fee Calculator'!$D$11/100</f>
        <v>0</v>
      </c>
      <c r="K151" s="88">
        <f>G151*'Fee Calculator'!$D$11/100</f>
        <v>0</v>
      </c>
      <c r="L151" s="92">
        <f>H151*'Fee Calculator'!$D$11/100</f>
        <v>0</v>
      </c>
      <c r="N151" s="89">
        <f t="shared" si="18"/>
        <v>0</v>
      </c>
      <c r="O151" s="90">
        <f t="shared" si="19"/>
        <v>0</v>
      </c>
      <c r="P151" s="93">
        <f t="shared" si="20"/>
        <v>0</v>
      </c>
      <c r="R151" s="89">
        <f t="shared" si="21"/>
        <v>0</v>
      </c>
      <c r="S151" s="90">
        <f t="shared" si="22"/>
        <v>0</v>
      </c>
      <c r="T151" s="93">
        <f t="shared" si="23"/>
        <v>0</v>
      </c>
    </row>
    <row r="152" spans="1:20" hidden="1" x14ac:dyDescent="0.2">
      <c r="A152" s="83">
        <v>19.649999999999899</v>
      </c>
      <c r="B152" s="84">
        <f t="shared" si="24"/>
        <v>41.833333333333336</v>
      </c>
      <c r="C152" s="85">
        <f t="shared" si="24"/>
        <v>75.25</v>
      </c>
      <c r="D152" s="91">
        <f t="shared" si="24"/>
        <v>150.75</v>
      </c>
      <c r="F152" s="83">
        <f>MAX(IF('Fee Calculator'!D$41*100&lt;$A152,0,IF('Fee Calculator'!D$41*100&gt;$A153,$A153-$A152-SUM(G152:$H152),'Fee Calculator'!D$41*100-$A152-SUM(G152:$H152))),0)</f>
        <v>0</v>
      </c>
      <c r="G152" s="85">
        <f>MAX(IF('Fee Calculator'!E$41*100&lt;$A152,0,IF('Fee Calculator'!E$41*100&gt;$A153,$A153-$A152-SUM(H152:$H152),'Fee Calculator'!E$41*100-$A152-SUM(H152:$H152))),0)</f>
        <v>0</v>
      </c>
      <c r="H152" s="91">
        <f>IF('Fee Calculator'!F$41*100&lt;$A152,0,IF('Fee Calculator'!F$41*100&gt;$A153,$A153-$A152,'Fee Calculator'!F$41*100-$A152))</f>
        <v>0</v>
      </c>
      <c r="J152" s="87">
        <f>F152*'Fee Calculator'!$D$11/100</f>
        <v>0</v>
      </c>
      <c r="K152" s="88">
        <f>G152*'Fee Calculator'!$D$11/100</f>
        <v>0</v>
      </c>
      <c r="L152" s="92">
        <f>H152*'Fee Calculator'!$D$11/100</f>
        <v>0</v>
      </c>
      <c r="N152" s="89">
        <f t="shared" si="18"/>
        <v>0</v>
      </c>
      <c r="O152" s="90">
        <f t="shared" si="19"/>
        <v>0</v>
      </c>
      <c r="P152" s="93">
        <f t="shared" si="20"/>
        <v>0</v>
      </c>
      <c r="R152" s="89">
        <f t="shared" si="21"/>
        <v>0</v>
      </c>
      <c r="S152" s="90">
        <f t="shared" si="22"/>
        <v>0</v>
      </c>
      <c r="T152" s="93">
        <f t="shared" si="23"/>
        <v>0</v>
      </c>
    </row>
    <row r="153" spans="1:20" hidden="1" x14ac:dyDescent="0.2">
      <c r="A153" s="83">
        <v>19.749999999999901</v>
      </c>
      <c r="B153" s="84">
        <f t="shared" si="24"/>
        <v>41.833333333333336</v>
      </c>
      <c r="C153" s="85">
        <f t="shared" si="24"/>
        <v>75.25</v>
      </c>
      <c r="D153" s="91">
        <f t="shared" si="24"/>
        <v>150.75</v>
      </c>
      <c r="F153" s="83">
        <f>MAX(IF('Fee Calculator'!D$41*100&lt;$A153,0,IF('Fee Calculator'!D$41*100&gt;$A154,$A154-$A153-SUM(G153:$H153),'Fee Calculator'!D$41*100-$A153-SUM(G153:$H153))),0)</f>
        <v>0</v>
      </c>
      <c r="G153" s="85">
        <f>MAX(IF('Fee Calculator'!E$41*100&lt;$A153,0,IF('Fee Calculator'!E$41*100&gt;$A154,$A154-$A153-SUM(H153:$H153),'Fee Calculator'!E$41*100-$A153-SUM(H153:$H153))),0)</f>
        <v>0</v>
      </c>
      <c r="H153" s="91">
        <f>IF('Fee Calculator'!F$41*100&lt;$A153,0,IF('Fee Calculator'!F$41*100&gt;$A154,$A154-$A153,'Fee Calculator'!F$41*100-$A153))</f>
        <v>0</v>
      </c>
      <c r="J153" s="87">
        <f>F153*'Fee Calculator'!$D$11/100</f>
        <v>0</v>
      </c>
      <c r="K153" s="88">
        <f>G153*'Fee Calculator'!$D$11/100</f>
        <v>0</v>
      </c>
      <c r="L153" s="92">
        <f>H153*'Fee Calculator'!$D$11/100</f>
        <v>0</v>
      </c>
      <c r="N153" s="89">
        <f t="shared" si="18"/>
        <v>0</v>
      </c>
      <c r="O153" s="90">
        <f t="shared" si="19"/>
        <v>0</v>
      </c>
      <c r="P153" s="93">
        <f t="shared" si="20"/>
        <v>0</v>
      </c>
      <c r="R153" s="89">
        <f t="shared" si="21"/>
        <v>0</v>
      </c>
      <c r="S153" s="90">
        <f t="shared" si="22"/>
        <v>0</v>
      </c>
      <c r="T153" s="93">
        <f t="shared" si="23"/>
        <v>0</v>
      </c>
    </row>
    <row r="154" spans="1:20" hidden="1" x14ac:dyDescent="0.2">
      <c r="A154" s="83">
        <v>19.849999999999898</v>
      </c>
      <c r="B154" s="84">
        <f t="shared" si="24"/>
        <v>41.833333333333336</v>
      </c>
      <c r="C154" s="85">
        <f t="shared" si="24"/>
        <v>75.25</v>
      </c>
      <c r="D154" s="91">
        <f t="shared" si="24"/>
        <v>150.75</v>
      </c>
      <c r="F154" s="83">
        <f>MAX(IF('Fee Calculator'!D$41*100&lt;$A154,0,IF('Fee Calculator'!D$41*100&gt;$A155,$A155-$A154-SUM(G154:$H154),'Fee Calculator'!D$41*100-$A154-SUM(G154:$H154))),0)</f>
        <v>0</v>
      </c>
      <c r="G154" s="85">
        <f>MAX(IF('Fee Calculator'!E$41*100&lt;$A154,0,IF('Fee Calculator'!E$41*100&gt;$A155,$A155-$A154-SUM(H154:$H154),'Fee Calculator'!E$41*100-$A154-SUM(H154:$H154))),0)</f>
        <v>0</v>
      </c>
      <c r="H154" s="91">
        <f>IF('Fee Calculator'!F$41*100&lt;$A154,0,IF('Fee Calculator'!F$41*100&gt;$A155,$A155-$A154,'Fee Calculator'!F$41*100-$A154))</f>
        <v>0</v>
      </c>
      <c r="J154" s="87">
        <f>F154*'Fee Calculator'!$D$11/100</f>
        <v>0</v>
      </c>
      <c r="K154" s="88">
        <f>G154*'Fee Calculator'!$D$11/100</f>
        <v>0</v>
      </c>
      <c r="L154" s="92">
        <f>H154*'Fee Calculator'!$D$11/100</f>
        <v>0</v>
      </c>
      <c r="N154" s="89">
        <f t="shared" si="18"/>
        <v>0</v>
      </c>
      <c r="O154" s="90">
        <f t="shared" si="19"/>
        <v>0</v>
      </c>
      <c r="P154" s="93">
        <f t="shared" si="20"/>
        <v>0</v>
      </c>
      <c r="R154" s="89">
        <f t="shared" si="21"/>
        <v>0</v>
      </c>
      <c r="S154" s="90">
        <f t="shared" si="22"/>
        <v>0</v>
      </c>
      <c r="T154" s="93">
        <f t="shared" si="23"/>
        <v>0</v>
      </c>
    </row>
    <row r="155" spans="1:20" hidden="1" x14ac:dyDescent="0.2">
      <c r="A155" s="83">
        <v>19.9499999999999</v>
      </c>
      <c r="B155" s="84">
        <f t="shared" si="24"/>
        <v>41.833333333333336</v>
      </c>
      <c r="C155" s="85">
        <f t="shared" si="24"/>
        <v>75.25</v>
      </c>
      <c r="D155" s="91">
        <f t="shared" si="24"/>
        <v>150.75</v>
      </c>
      <c r="F155" s="83">
        <f>MAX(IF('Fee Calculator'!D$41*100&lt;$A155,0,IF('Fee Calculator'!D$41*100&gt;$A156,$A156-$A155-SUM(G155:$H155),'Fee Calculator'!D$41*100-$A155-SUM(G155:$H155))),0)</f>
        <v>0</v>
      </c>
      <c r="G155" s="85">
        <f>MAX(IF('Fee Calculator'!E$41*100&lt;$A155,0,IF('Fee Calculator'!E$41*100&gt;$A156,$A156-$A155-SUM(H155:$H155),'Fee Calculator'!E$41*100-$A155-SUM(H155:$H155))),0)</f>
        <v>0</v>
      </c>
      <c r="H155" s="91">
        <f>IF('Fee Calculator'!F$41*100&lt;$A155,0,IF('Fee Calculator'!F$41*100&gt;$A156,$A156-$A155,'Fee Calculator'!F$41*100-$A155))</f>
        <v>0</v>
      </c>
      <c r="J155" s="87">
        <f>F155*'Fee Calculator'!$D$11/100</f>
        <v>0</v>
      </c>
      <c r="K155" s="88">
        <f>G155*'Fee Calculator'!$D$11/100</f>
        <v>0</v>
      </c>
      <c r="L155" s="92">
        <f>H155*'Fee Calculator'!$D$11/100</f>
        <v>0</v>
      </c>
      <c r="N155" s="89">
        <f t="shared" si="18"/>
        <v>0</v>
      </c>
      <c r="O155" s="90">
        <f t="shared" si="19"/>
        <v>0</v>
      </c>
      <c r="P155" s="93">
        <f t="shared" si="20"/>
        <v>0</v>
      </c>
      <c r="R155" s="89">
        <f t="shared" si="21"/>
        <v>0</v>
      </c>
      <c r="S155" s="90">
        <f t="shared" si="22"/>
        <v>0</v>
      </c>
      <c r="T155" s="93">
        <f t="shared" si="23"/>
        <v>0</v>
      </c>
    </row>
    <row r="156" spans="1:20" hidden="1" x14ac:dyDescent="0.2">
      <c r="A156" s="83">
        <v>20.049999999999901</v>
      </c>
      <c r="B156" s="84">
        <f t="shared" si="24"/>
        <v>41.833333333333336</v>
      </c>
      <c r="C156" s="85">
        <f t="shared" si="24"/>
        <v>75.25</v>
      </c>
      <c r="D156" s="91">
        <f t="shared" si="24"/>
        <v>150.75</v>
      </c>
      <c r="F156" s="83">
        <f>MAX(IF('Fee Calculator'!D$41*100&lt;$A156,0,IF('Fee Calculator'!D$41*100&gt;$A157,$A157-$A156-SUM(G156:$H156),'Fee Calculator'!D$41*100-$A156-SUM(G156:$H156))),0)</f>
        <v>0</v>
      </c>
      <c r="G156" s="85">
        <f>MAX(IF('Fee Calculator'!E$41*100&lt;$A156,0,IF('Fee Calculator'!E$41*100&gt;$A157,$A157-$A156-SUM(H156:$H156),'Fee Calculator'!E$41*100-$A156-SUM(H156:$H156))),0)</f>
        <v>0</v>
      </c>
      <c r="H156" s="91">
        <f>IF('Fee Calculator'!F$41*100&lt;$A156,0,IF('Fee Calculator'!F$41*100&gt;$A157,$A157-$A156,'Fee Calculator'!F$41*100-$A156))</f>
        <v>0</v>
      </c>
      <c r="J156" s="87">
        <f>F156*'Fee Calculator'!$D$11/100</f>
        <v>0</v>
      </c>
      <c r="K156" s="88">
        <f>G156*'Fee Calculator'!$D$11/100</f>
        <v>0</v>
      </c>
      <c r="L156" s="92">
        <f>H156*'Fee Calculator'!$D$11/100</f>
        <v>0</v>
      </c>
      <c r="N156" s="89">
        <f t="shared" si="18"/>
        <v>0</v>
      </c>
      <c r="O156" s="90">
        <f t="shared" si="19"/>
        <v>0</v>
      </c>
      <c r="P156" s="93">
        <f t="shared" si="20"/>
        <v>0</v>
      </c>
      <c r="R156" s="89">
        <f t="shared" si="21"/>
        <v>0</v>
      </c>
      <c r="S156" s="90">
        <f t="shared" si="22"/>
        <v>0</v>
      </c>
      <c r="T156" s="93">
        <f t="shared" si="23"/>
        <v>0</v>
      </c>
    </row>
    <row r="157" spans="1:20" hidden="1" x14ac:dyDescent="0.2">
      <c r="A157" s="83">
        <v>20.149999999999899</v>
      </c>
      <c r="B157" s="84">
        <f t="shared" si="24"/>
        <v>41.833333333333336</v>
      </c>
      <c r="C157" s="85">
        <f t="shared" si="24"/>
        <v>75.25</v>
      </c>
      <c r="D157" s="91">
        <f t="shared" si="24"/>
        <v>150.75</v>
      </c>
      <c r="F157" s="83">
        <f>MAX(IF('Fee Calculator'!D$41*100&lt;$A157,0,IF('Fee Calculator'!D$41*100&gt;$A158,$A158-$A157-SUM(G157:$H157),'Fee Calculator'!D$41*100-$A157-SUM(G157:$H157))),0)</f>
        <v>0</v>
      </c>
      <c r="G157" s="85">
        <f>MAX(IF('Fee Calculator'!E$41*100&lt;$A157,0,IF('Fee Calculator'!E$41*100&gt;$A158,$A158-$A157-SUM(H157:$H157),'Fee Calculator'!E$41*100-$A157-SUM(H157:$H157))),0)</f>
        <v>0</v>
      </c>
      <c r="H157" s="91">
        <f>IF('Fee Calculator'!F$41*100&lt;$A157,0,IF('Fee Calculator'!F$41*100&gt;$A158,$A158-$A157,'Fee Calculator'!F$41*100-$A157))</f>
        <v>0</v>
      </c>
      <c r="J157" s="87">
        <f>F157*'Fee Calculator'!$D$11/100</f>
        <v>0</v>
      </c>
      <c r="K157" s="88">
        <f>G157*'Fee Calculator'!$D$11/100</f>
        <v>0</v>
      </c>
      <c r="L157" s="92">
        <f>H157*'Fee Calculator'!$D$11/100</f>
        <v>0</v>
      </c>
      <c r="N157" s="89">
        <f t="shared" si="18"/>
        <v>0</v>
      </c>
      <c r="O157" s="90">
        <f t="shared" si="19"/>
        <v>0</v>
      </c>
      <c r="P157" s="93">
        <f t="shared" si="20"/>
        <v>0</v>
      </c>
      <c r="R157" s="89">
        <f t="shared" si="21"/>
        <v>0</v>
      </c>
      <c r="S157" s="90">
        <f t="shared" si="22"/>
        <v>0</v>
      </c>
      <c r="T157" s="93">
        <f t="shared" si="23"/>
        <v>0</v>
      </c>
    </row>
    <row r="158" spans="1:20" hidden="1" x14ac:dyDescent="0.2">
      <c r="A158" s="83">
        <v>20.249999999999901</v>
      </c>
      <c r="B158" s="84">
        <f t="shared" si="24"/>
        <v>41.833333333333336</v>
      </c>
      <c r="C158" s="85">
        <f t="shared" si="24"/>
        <v>75.25</v>
      </c>
      <c r="D158" s="91">
        <f t="shared" si="24"/>
        <v>150.75</v>
      </c>
      <c r="F158" s="83">
        <f>MAX(IF('Fee Calculator'!D$41*100&lt;$A158,0,IF('Fee Calculator'!D$41*100&gt;$A159,$A159-$A158-SUM(G158:$H158),'Fee Calculator'!D$41*100-$A158-SUM(G158:$H158))),0)</f>
        <v>0</v>
      </c>
      <c r="G158" s="85">
        <f>MAX(IF('Fee Calculator'!E$41*100&lt;$A158,0,IF('Fee Calculator'!E$41*100&gt;$A159,$A159-$A158-SUM(H158:$H158),'Fee Calculator'!E$41*100-$A158-SUM(H158:$H158))),0)</f>
        <v>0</v>
      </c>
      <c r="H158" s="91">
        <f>IF('Fee Calculator'!F$41*100&lt;$A158,0,IF('Fee Calculator'!F$41*100&gt;$A159,$A159-$A158,'Fee Calculator'!F$41*100-$A158))</f>
        <v>0</v>
      </c>
      <c r="J158" s="87">
        <f>F158*'Fee Calculator'!$D$11/100</f>
        <v>0</v>
      </c>
      <c r="K158" s="88">
        <f>G158*'Fee Calculator'!$D$11/100</f>
        <v>0</v>
      </c>
      <c r="L158" s="92">
        <f>H158*'Fee Calculator'!$D$11/100</f>
        <v>0</v>
      </c>
      <c r="N158" s="89">
        <f t="shared" si="18"/>
        <v>0</v>
      </c>
      <c r="O158" s="90">
        <f t="shared" si="19"/>
        <v>0</v>
      </c>
      <c r="P158" s="93">
        <f t="shared" si="20"/>
        <v>0</v>
      </c>
      <c r="R158" s="89">
        <f t="shared" si="21"/>
        <v>0</v>
      </c>
      <c r="S158" s="90">
        <f t="shared" si="22"/>
        <v>0</v>
      </c>
      <c r="T158" s="93">
        <f t="shared" si="23"/>
        <v>0</v>
      </c>
    </row>
    <row r="159" spans="1:20" hidden="1" x14ac:dyDescent="0.2">
      <c r="A159" s="83">
        <v>20.349999999999898</v>
      </c>
      <c r="B159" s="84">
        <f t="shared" si="24"/>
        <v>41.833333333333336</v>
      </c>
      <c r="C159" s="85">
        <f t="shared" si="24"/>
        <v>75.25</v>
      </c>
      <c r="D159" s="91">
        <f t="shared" si="24"/>
        <v>150.75</v>
      </c>
      <c r="F159" s="83">
        <f>MAX(IF('Fee Calculator'!D$41*100&lt;$A159,0,IF('Fee Calculator'!D$41*100&gt;$A160,$A160-$A159-SUM(G159:$H159),'Fee Calculator'!D$41*100-$A159-SUM(G159:$H159))),0)</f>
        <v>0</v>
      </c>
      <c r="G159" s="85">
        <f>MAX(IF('Fee Calculator'!E$41*100&lt;$A159,0,IF('Fee Calculator'!E$41*100&gt;$A160,$A160-$A159-SUM(H159:$H159),'Fee Calculator'!E$41*100-$A159-SUM(H159:$H159))),0)</f>
        <v>0</v>
      </c>
      <c r="H159" s="91">
        <f>IF('Fee Calculator'!F$41*100&lt;$A159,0,IF('Fee Calculator'!F$41*100&gt;$A160,$A160-$A159,'Fee Calculator'!F$41*100-$A159))</f>
        <v>0</v>
      </c>
      <c r="J159" s="87">
        <f>F159*'Fee Calculator'!$D$11/100</f>
        <v>0</v>
      </c>
      <c r="K159" s="88">
        <f>G159*'Fee Calculator'!$D$11/100</f>
        <v>0</v>
      </c>
      <c r="L159" s="92">
        <f>H159*'Fee Calculator'!$D$11/100</f>
        <v>0</v>
      </c>
      <c r="N159" s="89">
        <f t="shared" si="18"/>
        <v>0</v>
      </c>
      <c r="O159" s="90">
        <f t="shared" si="19"/>
        <v>0</v>
      </c>
      <c r="P159" s="93">
        <f t="shared" si="20"/>
        <v>0</v>
      </c>
      <c r="R159" s="89">
        <f t="shared" si="21"/>
        <v>0</v>
      </c>
      <c r="S159" s="90">
        <f t="shared" si="22"/>
        <v>0</v>
      </c>
      <c r="T159" s="93">
        <f t="shared" si="23"/>
        <v>0</v>
      </c>
    </row>
    <row r="160" spans="1:20" hidden="1" x14ac:dyDescent="0.2">
      <c r="A160" s="83">
        <v>20.4499999999999</v>
      </c>
      <c r="B160" s="84">
        <f t="shared" si="24"/>
        <v>41.833333333333336</v>
      </c>
      <c r="C160" s="85">
        <f t="shared" si="24"/>
        <v>75.25</v>
      </c>
      <c r="D160" s="91">
        <f t="shared" si="24"/>
        <v>150.75</v>
      </c>
      <c r="F160" s="83">
        <f>MAX(IF('Fee Calculator'!D$41*100&lt;$A160,0,IF('Fee Calculator'!D$41*100&gt;$A161,$A161-$A160-SUM(G160:$H160),'Fee Calculator'!D$41*100-$A160-SUM(G160:$H160))),0)</f>
        <v>0</v>
      </c>
      <c r="G160" s="85">
        <f>MAX(IF('Fee Calculator'!E$41*100&lt;$A160,0,IF('Fee Calculator'!E$41*100&gt;$A161,$A161-$A160-SUM(H160:$H160),'Fee Calculator'!E$41*100-$A160-SUM(H160:$H160))),0)</f>
        <v>0</v>
      </c>
      <c r="H160" s="91">
        <f>IF('Fee Calculator'!F$41*100&lt;$A160,0,IF('Fee Calculator'!F$41*100&gt;$A161,$A161-$A160,'Fee Calculator'!F$41*100-$A160))</f>
        <v>0</v>
      </c>
      <c r="J160" s="87">
        <f>F160*'Fee Calculator'!$D$11/100</f>
        <v>0</v>
      </c>
      <c r="K160" s="88">
        <f>G160*'Fee Calculator'!$D$11/100</f>
        <v>0</v>
      </c>
      <c r="L160" s="92">
        <f>H160*'Fee Calculator'!$D$11/100</f>
        <v>0</v>
      </c>
      <c r="N160" s="89">
        <f t="shared" si="18"/>
        <v>0</v>
      </c>
      <c r="O160" s="90">
        <f t="shared" si="19"/>
        <v>0</v>
      </c>
      <c r="P160" s="93">
        <f t="shared" si="20"/>
        <v>0</v>
      </c>
      <c r="R160" s="89">
        <f t="shared" si="21"/>
        <v>0</v>
      </c>
      <c r="S160" s="90">
        <f t="shared" si="22"/>
        <v>0</v>
      </c>
      <c r="T160" s="93">
        <f t="shared" si="23"/>
        <v>0</v>
      </c>
    </row>
    <row r="161" spans="1:20" hidden="1" x14ac:dyDescent="0.2">
      <c r="A161" s="83">
        <v>20.549999999999901</v>
      </c>
      <c r="B161" s="84">
        <f t="shared" si="24"/>
        <v>41.833333333333336</v>
      </c>
      <c r="C161" s="85">
        <f t="shared" si="24"/>
        <v>75.25</v>
      </c>
      <c r="D161" s="91">
        <f t="shared" si="24"/>
        <v>150.75</v>
      </c>
      <c r="F161" s="83">
        <f>MAX(IF('Fee Calculator'!D$41*100&lt;$A161,0,IF('Fee Calculator'!D$41*100&gt;$A162,$A162-$A161-SUM(G161:$H161),'Fee Calculator'!D$41*100-$A161-SUM(G161:$H161))),0)</f>
        <v>0</v>
      </c>
      <c r="G161" s="85">
        <f>MAX(IF('Fee Calculator'!E$41*100&lt;$A161,0,IF('Fee Calculator'!E$41*100&gt;$A162,$A162-$A161-SUM(H161:$H161),'Fee Calculator'!E$41*100-$A161-SUM(H161:$H161))),0)</f>
        <v>0</v>
      </c>
      <c r="H161" s="91">
        <f>IF('Fee Calculator'!F$41*100&lt;$A161,0,IF('Fee Calculator'!F$41*100&gt;$A162,$A162-$A161,'Fee Calculator'!F$41*100-$A161))</f>
        <v>0</v>
      </c>
      <c r="J161" s="87">
        <f>F161*'Fee Calculator'!$D$11/100</f>
        <v>0</v>
      </c>
      <c r="K161" s="88">
        <f>G161*'Fee Calculator'!$D$11/100</f>
        <v>0</v>
      </c>
      <c r="L161" s="92">
        <f>H161*'Fee Calculator'!$D$11/100</f>
        <v>0</v>
      </c>
      <c r="N161" s="89">
        <f t="shared" si="18"/>
        <v>0</v>
      </c>
      <c r="O161" s="90">
        <f t="shared" si="19"/>
        <v>0</v>
      </c>
      <c r="P161" s="93">
        <f t="shared" si="20"/>
        <v>0</v>
      </c>
      <c r="R161" s="89">
        <f t="shared" si="21"/>
        <v>0</v>
      </c>
      <c r="S161" s="90">
        <f t="shared" si="22"/>
        <v>0</v>
      </c>
      <c r="T161" s="93">
        <f t="shared" si="23"/>
        <v>0</v>
      </c>
    </row>
    <row r="162" spans="1:20" hidden="1" x14ac:dyDescent="0.2">
      <c r="A162" s="83">
        <v>20.649999999999899</v>
      </c>
      <c r="B162" s="84">
        <f t="shared" si="24"/>
        <v>41.833333333333336</v>
      </c>
      <c r="C162" s="85">
        <f t="shared" si="24"/>
        <v>75.25</v>
      </c>
      <c r="D162" s="91">
        <f t="shared" si="24"/>
        <v>150.75</v>
      </c>
      <c r="F162" s="83">
        <f>MAX(IF('Fee Calculator'!D$41*100&lt;$A162,0,IF('Fee Calculator'!D$41*100&gt;$A163,$A163-$A162-SUM(G162:$H162),'Fee Calculator'!D$41*100-$A162-SUM(G162:$H162))),0)</f>
        <v>0</v>
      </c>
      <c r="G162" s="85">
        <f>MAX(IF('Fee Calculator'!E$41*100&lt;$A162,0,IF('Fee Calculator'!E$41*100&gt;$A163,$A163-$A162-SUM(H162:$H162),'Fee Calculator'!E$41*100-$A162-SUM(H162:$H162))),0)</f>
        <v>0</v>
      </c>
      <c r="H162" s="91">
        <f>IF('Fee Calculator'!F$41*100&lt;$A162,0,IF('Fee Calculator'!F$41*100&gt;$A163,$A163-$A162,'Fee Calculator'!F$41*100-$A162))</f>
        <v>0</v>
      </c>
      <c r="J162" s="87">
        <f>F162*'Fee Calculator'!$D$11/100</f>
        <v>0</v>
      </c>
      <c r="K162" s="88">
        <f>G162*'Fee Calculator'!$D$11/100</f>
        <v>0</v>
      </c>
      <c r="L162" s="92">
        <f>H162*'Fee Calculator'!$D$11/100</f>
        <v>0</v>
      </c>
      <c r="N162" s="89">
        <f t="shared" si="18"/>
        <v>0</v>
      </c>
      <c r="O162" s="90">
        <f t="shared" si="19"/>
        <v>0</v>
      </c>
      <c r="P162" s="93">
        <f t="shared" si="20"/>
        <v>0</v>
      </c>
      <c r="R162" s="89">
        <f t="shared" si="21"/>
        <v>0</v>
      </c>
      <c r="S162" s="90">
        <f t="shared" si="22"/>
        <v>0</v>
      </c>
      <c r="T162" s="93">
        <f t="shared" si="23"/>
        <v>0</v>
      </c>
    </row>
    <row r="163" spans="1:20" hidden="1" x14ac:dyDescent="0.2">
      <c r="A163" s="83">
        <v>20.749999999999901</v>
      </c>
      <c r="B163" s="84">
        <f t="shared" si="24"/>
        <v>41.833333333333336</v>
      </c>
      <c r="C163" s="85">
        <f t="shared" si="24"/>
        <v>75.25</v>
      </c>
      <c r="D163" s="91">
        <f t="shared" si="24"/>
        <v>150.75</v>
      </c>
      <c r="F163" s="83">
        <f>MAX(IF('Fee Calculator'!D$41*100&lt;$A163,0,IF('Fee Calculator'!D$41*100&gt;$A164,$A164-$A163-SUM(G163:$H163),'Fee Calculator'!D$41*100-$A163-SUM(G163:$H163))),0)</f>
        <v>0</v>
      </c>
      <c r="G163" s="85">
        <f>MAX(IF('Fee Calculator'!E$41*100&lt;$A163,0,IF('Fee Calculator'!E$41*100&gt;$A164,$A164-$A163-SUM(H163:$H163),'Fee Calculator'!E$41*100-$A163-SUM(H163:$H163))),0)</f>
        <v>0</v>
      </c>
      <c r="H163" s="91">
        <f>IF('Fee Calculator'!F$41*100&lt;$A163,0,IF('Fee Calculator'!F$41*100&gt;$A164,$A164-$A163,'Fee Calculator'!F$41*100-$A163))</f>
        <v>0</v>
      </c>
      <c r="J163" s="87">
        <f>F163*'Fee Calculator'!$D$11/100</f>
        <v>0</v>
      </c>
      <c r="K163" s="88">
        <f>G163*'Fee Calculator'!$D$11/100</f>
        <v>0</v>
      </c>
      <c r="L163" s="92">
        <f>H163*'Fee Calculator'!$D$11/100</f>
        <v>0</v>
      </c>
      <c r="N163" s="89">
        <f t="shared" si="18"/>
        <v>0</v>
      </c>
      <c r="O163" s="90">
        <f t="shared" si="19"/>
        <v>0</v>
      </c>
      <c r="P163" s="93">
        <f t="shared" si="20"/>
        <v>0</v>
      </c>
      <c r="R163" s="89">
        <f t="shared" si="21"/>
        <v>0</v>
      </c>
      <c r="S163" s="90">
        <f t="shared" si="22"/>
        <v>0</v>
      </c>
      <c r="T163" s="93">
        <f t="shared" si="23"/>
        <v>0</v>
      </c>
    </row>
    <row r="164" spans="1:20" hidden="1" x14ac:dyDescent="0.2">
      <c r="A164" s="83">
        <v>20.849999999999898</v>
      </c>
      <c r="B164" s="84">
        <f t="shared" si="24"/>
        <v>41.833333333333336</v>
      </c>
      <c r="C164" s="85">
        <f t="shared" si="24"/>
        <v>75.25</v>
      </c>
      <c r="D164" s="91">
        <f t="shared" si="24"/>
        <v>150.75</v>
      </c>
      <c r="F164" s="83">
        <f>MAX(IF('Fee Calculator'!D$41*100&lt;$A164,0,IF('Fee Calculator'!D$41*100&gt;$A165,$A165-$A164-SUM(G164:$H164),'Fee Calculator'!D$41*100-$A164-SUM(G164:$H164))),0)</f>
        <v>0</v>
      </c>
      <c r="G164" s="85">
        <f>MAX(IF('Fee Calculator'!E$41*100&lt;$A164,0,IF('Fee Calculator'!E$41*100&gt;$A165,$A165-$A164-SUM(H164:$H164),'Fee Calculator'!E$41*100-$A164-SUM(H164:$H164))),0)</f>
        <v>0</v>
      </c>
      <c r="H164" s="91">
        <f>IF('Fee Calculator'!F$41*100&lt;$A164,0,IF('Fee Calculator'!F$41*100&gt;$A165,$A165-$A164,'Fee Calculator'!F$41*100-$A164))</f>
        <v>0</v>
      </c>
      <c r="J164" s="87">
        <f>F164*'Fee Calculator'!$D$11/100</f>
        <v>0</v>
      </c>
      <c r="K164" s="88">
        <f>G164*'Fee Calculator'!$D$11/100</f>
        <v>0</v>
      </c>
      <c r="L164" s="92">
        <f>H164*'Fee Calculator'!$D$11/100</f>
        <v>0</v>
      </c>
      <c r="N164" s="89">
        <f t="shared" si="18"/>
        <v>0</v>
      </c>
      <c r="O164" s="90">
        <f t="shared" si="19"/>
        <v>0</v>
      </c>
      <c r="P164" s="93">
        <f t="shared" si="20"/>
        <v>0</v>
      </c>
      <c r="R164" s="89">
        <f t="shared" si="21"/>
        <v>0</v>
      </c>
      <c r="S164" s="90">
        <f t="shared" si="22"/>
        <v>0</v>
      </c>
      <c r="T164" s="93">
        <f t="shared" si="23"/>
        <v>0</v>
      </c>
    </row>
    <row r="165" spans="1:20" hidden="1" x14ac:dyDescent="0.2">
      <c r="A165" s="83">
        <v>20.9499999999999</v>
      </c>
      <c r="B165" s="84">
        <f t="shared" si="24"/>
        <v>41.833333333333336</v>
      </c>
      <c r="C165" s="85">
        <f t="shared" si="24"/>
        <v>75.25</v>
      </c>
      <c r="D165" s="91">
        <f t="shared" si="24"/>
        <v>150.75</v>
      </c>
      <c r="F165" s="83">
        <f>MAX(IF('Fee Calculator'!D$41*100&lt;$A165,0,IF('Fee Calculator'!D$41*100&gt;$A166,$A166-$A165-SUM(G165:$H165),'Fee Calculator'!D$41*100-$A165-SUM(G165:$H165))),0)</f>
        <v>0</v>
      </c>
      <c r="G165" s="85">
        <f>MAX(IF('Fee Calculator'!E$41*100&lt;$A165,0,IF('Fee Calculator'!E$41*100&gt;$A166,$A166-$A165-SUM(H165:$H165),'Fee Calculator'!E$41*100-$A165-SUM(H165:$H165))),0)</f>
        <v>0</v>
      </c>
      <c r="H165" s="91">
        <f>IF('Fee Calculator'!F$41*100&lt;$A165,0,IF('Fee Calculator'!F$41*100&gt;$A166,$A166-$A165,'Fee Calculator'!F$41*100-$A165))</f>
        <v>0</v>
      </c>
      <c r="J165" s="87">
        <f>F165*'Fee Calculator'!$D$11/100</f>
        <v>0</v>
      </c>
      <c r="K165" s="88">
        <f>G165*'Fee Calculator'!$D$11/100</f>
        <v>0</v>
      </c>
      <c r="L165" s="92">
        <f>H165*'Fee Calculator'!$D$11/100</f>
        <v>0</v>
      </c>
      <c r="N165" s="89">
        <f t="shared" si="18"/>
        <v>0</v>
      </c>
      <c r="O165" s="90">
        <f t="shared" si="19"/>
        <v>0</v>
      </c>
      <c r="P165" s="93">
        <f t="shared" si="20"/>
        <v>0</v>
      </c>
      <c r="R165" s="89">
        <f t="shared" si="21"/>
        <v>0</v>
      </c>
      <c r="S165" s="90">
        <f t="shared" si="22"/>
        <v>0</v>
      </c>
      <c r="T165" s="93">
        <f t="shared" si="23"/>
        <v>0</v>
      </c>
    </row>
    <row r="166" spans="1:20" hidden="1" x14ac:dyDescent="0.2">
      <c r="A166" s="83">
        <v>21.049999999999901</v>
      </c>
      <c r="B166" s="84">
        <f t="shared" si="24"/>
        <v>41.833333333333336</v>
      </c>
      <c r="C166" s="85">
        <f t="shared" si="24"/>
        <v>75.25</v>
      </c>
      <c r="D166" s="91">
        <f t="shared" si="24"/>
        <v>150.75</v>
      </c>
      <c r="F166" s="83">
        <f>MAX(IF('Fee Calculator'!D$41*100&lt;$A166,0,IF('Fee Calculator'!D$41*100&gt;$A167,$A167-$A166-SUM(G166:$H166),'Fee Calculator'!D$41*100-$A166-SUM(G166:$H166))),0)</f>
        <v>0</v>
      </c>
      <c r="G166" s="85">
        <f>MAX(IF('Fee Calculator'!E$41*100&lt;$A166,0,IF('Fee Calculator'!E$41*100&gt;$A167,$A167-$A166-SUM(H166:$H166),'Fee Calculator'!E$41*100-$A166-SUM(H166:$H166))),0)</f>
        <v>0</v>
      </c>
      <c r="H166" s="91">
        <f>IF('Fee Calculator'!F$41*100&lt;$A166,0,IF('Fee Calculator'!F$41*100&gt;$A167,$A167-$A166,'Fee Calculator'!F$41*100-$A166))</f>
        <v>0</v>
      </c>
      <c r="J166" s="87">
        <f>F166*'Fee Calculator'!$D$11/100</f>
        <v>0</v>
      </c>
      <c r="K166" s="88">
        <f>G166*'Fee Calculator'!$D$11/100</f>
        <v>0</v>
      </c>
      <c r="L166" s="92">
        <f>H166*'Fee Calculator'!$D$11/100</f>
        <v>0</v>
      </c>
      <c r="N166" s="89">
        <f t="shared" si="18"/>
        <v>0</v>
      </c>
      <c r="O166" s="90">
        <f t="shared" si="19"/>
        <v>0</v>
      </c>
      <c r="P166" s="93">
        <f t="shared" si="20"/>
        <v>0</v>
      </c>
      <c r="R166" s="89">
        <f t="shared" si="21"/>
        <v>0</v>
      </c>
      <c r="S166" s="90">
        <f t="shared" si="22"/>
        <v>0</v>
      </c>
      <c r="T166" s="93">
        <f t="shared" si="23"/>
        <v>0</v>
      </c>
    </row>
    <row r="167" spans="1:20" hidden="1" x14ac:dyDescent="0.2">
      <c r="A167" s="83">
        <v>21.149999999999899</v>
      </c>
      <c r="B167" s="84">
        <f t="shared" si="24"/>
        <v>41.833333333333336</v>
      </c>
      <c r="C167" s="85">
        <f t="shared" si="24"/>
        <v>75.25</v>
      </c>
      <c r="D167" s="91">
        <f t="shared" si="24"/>
        <v>150.75</v>
      </c>
      <c r="F167" s="83">
        <f>MAX(IF('Fee Calculator'!D$41*100&lt;$A167,0,IF('Fee Calculator'!D$41*100&gt;$A168,$A168-$A167-SUM(G167:$H167),'Fee Calculator'!D$41*100-$A167-SUM(G167:$H167))),0)</f>
        <v>0</v>
      </c>
      <c r="G167" s="85">
        <f>MAX(IF('Fee Calculator'!E$41*100&lt;$A167,0,IF('Fee Calculator'!E$41*100&gt;$A168,$A168-$A167-SUM(H167:$H167),'Fee Calculator'!E$41*100-$A167-SUM(H167:$H167))),0)</f>
        <v>0</v>
      </c>
      <c r="H167" s="91">
        <f>IF('Fee Calculator'!F$41*100&lt;$A167,0,IF('Fee Calculator'!F$41*100&gt;$A168,$A168-$A167,'Fee Calculator'!F$41*100-$A167))</f>
        <v>0</v>
      </c>
      <c r="J167" s="87">
        <f>F167*'Fee Calculator'!$D$11/100</f>
        <v>0</v>
      </c>
      <c r="K167" s="88">
        <f>G167*'Fee Calculator'!$D$11/100</f>
        <v>0</v>
      </c>
      <c r="L167" s="92">
        <f>H167*'Fee Calculator'!$D$11/100</f>
        <v>0</v>
      </c>
      <c r="N167" s="89">
        <f t="shared" si="18"/>
        <v>0</v>
      </c>
      <c r="O167" s="90">
        <f t="shared" si="19"/>
        <v>0</v>
      </c>
      <c r="P167" s="93">
        <f t="shared" si="20"/>
        <v>0</v>
      </c>
      <c r="R167" s="89">
        <f t="shared" si="21"/>
        <v>0</v>
      </c>
      <c r="S167" s="90">
        <f t="shared" si="22"/>
        <v>0</v>
      </c>
      <c r="T167" s="93">
        <f t="shared" si="23"/>
        <v>0</v>
      </c>
    </row>
    <row r="168" spans="1:20" hidden="1" x14ac:dyDescent="0.2">
      <c r="A168" s="83">
        <v>21.249999999999901</v>
      </c>
      <c r="B168" s="84">
        <f t="shared" si="24"/>
        <v>41.833333333333336</v>
      </c>
      <c r="C168" s="85">
        <f t="shared" si="24"/>
        <v>75.25</v>
      </c>
      <c r="D168" s="91">
        <f t="shared" si="24"/>
        <v>150.75</v>
      </c>
      <c r="F168" s="83">
        <f>MAX(IF('Fee Calculator'!D$41*100&lt;$A168,0,IF('Fee Calculator'!D$41*100&gt;$A169,$A169-$A168-SUM(G168:$H168),'Fee Calculator'!D$41*100-$A168-SUM(G168:$H168))),0)</f>
        <v>0</v>
      </c>
      <c r="G168" s="85">
        <f>MAX(IF('Fee Calculator'!E$41*100&lt;$A168,0,IF('Fee Calculator'!E$41*100&gt;$A169,$A169-$A168-SUM(H168:$H168),'Fee Calculator'!E$41*100-$A168-SUM(H168:$H168))),0)</f>
        <v>0</v>
      </c>
      <c r="H168" s="91">
        <f>IF('Fee Calculator'!F$41*100&lt;$A168,0,IF('Fee Calculator'!F$41*100&gt;$A169,$A169-$A168,'Fee Calculator'!F$41*100-$A168))</f>
        <v>0</v>
      </c>
      <c r="J168" s="87">
        <f>F168*'Fee Calculator'!$D$11/100</f>
        <v>0</v>
      </c>
      <c r="K168" s="88">
        <f>G168*'Fee Calculator'!$D$11/100</f>
        <v>0</v>
      </c>
      <c r="L168" s="92">
        <f>H168*'Fee Calculator'!$D$11/100</f>
        <v>0</v>
      </c>
      <c r="N168" s="89">
        <f t="shared" si="18"/>
        <v>0</v>
      </c>
      <c r="O168" s="90">
        <f t="shared" si="19"/>
        <v>0</v>
      </c>
      <c r="P168" s="93">
        <f t="shared" si="20"/>
        <v>0</v>
      </c>
      <c r="R168" s="89">
        <f t="shared" si="21"/>
        <v>0</v>
      </c>
      <c r="S168" s="90">
        <f t="shared" si="22"/>
        <v>0</v>
      </c>
      <c r="T168" s="93">
        <f t="shared" si="23"/>
        <v>0</v>
      </c>
    </row>
    <row r="169" spans="1:20" hidden="1" x14ac:dyDescent="0.2">
      <c r="A169" s="83">
        <v>21.349999999999898</v>
      </c>
      <c r="B169" s="84">
        <f t="shared" si="24"/>
        <v>41.833333333333336</v>
      </c>
      <c r="C169" s="85">
        <f t="shared" si="24"/>
        <v>75.25</v>
      </c>
      <c r="D169" s="91">
        <f t="shared" si="24"/>
        <v>150.75</v>
      </c>
      <c r="F169" s="83">
        <f>MAX(IF('Fee Calculator'!D$41*100&lt;$A169,0,IF('Fee Calculator'!D$41*100&gt;$A170,$A170-$A169-SUM(G169:$H169),'Fee Calculator'!D$41*100-$A169-SUM(G169:$H169))),0)</f>
        <v>0</v>
      </c>
      <c r="G169" s="85">
        <f>MAX(IF('Fee Calculator'!E$41*100&lt;$A169,0,IF('Fee Calculator'!E$41*100&gt;$A170,$A170-$A169-SUM(H169:$H169),'Fee Calculator'!E$41*100-$A169-SUM(H169:$H169))),0)</f>
        <v>0</v>
      </c>
      <c r="H169" s="91">
        <f>IF('Fee Calculator'!F$41*100&lt;$A169,0,IF('Fee Calculator'!F$41*100&gt;$A170,$A170-$A169,'Fee Calculator'!F$41*100-$A169))</f>
        <v>0</v>
      </c>
      <c r="J169" s="87">
        <f>F169*'Fee Calculator'!$D$11/100</f>
        <v>0</v>
      </c>
      <c r="K169" s="88">
        <f>G169*'Fee Calculator'!$D$11/100</f>
        <v>0</v>
      </c>
      <c r="L169" s="92">
        <f>H169*'Fee Calculator'!$D$11/100</f>
        <v>0</v>
      </c>
      <c r="N169" s="89">
        <f t="shared" si="18"/>
        <v>0</v>
      </c>
      <c r="O169" s="90">
        <f t="shared" si="19"/>
        <v>0</v>
      </c>
      <c r="P169" s="93">
        <f t="shared" si="20"/>
        <v>0</v>
      </c>
      <c r="R169" s="89">
        <f t="shared" si="21"/>
        <v>0</v>
      </c>
      <c r="S169" s="90">
        <f t="shared" si="22"/>
        <v>0</v>
      </c>
      <c r="T169" s="93">
        <f t="shared" si="23"/>
        <v>0</v>
      </c>
    </row>
    <row r="170" spans="1:20" hidden="1" x14ac:dyDescent="0.2">
      <c r="A170" s="83">
        <v>21.4499999999999</v>
      </c>
      <c r="B170" s="84">
        <f t="shared" si="24"/>
        <v>41.833333333333336</v>
      </c>
      <c r="C170" s="85">
        <f t="shared" si="24"/>
        <v>75.25</v>
      </c>
      <c r="D170" s="91">
        <f t="shared" si="24"/>
        <v>150.75</v>
      </c>
      <c r="F170" s="83">
        <f>MAX(IF('Fee Calculator'!D$41*100&lt;$A170,0,IF('Fee Calculator'!D$41*100&gt;$A171,$A171-$A170-SUM(G170:$H170),'Fee Calculator'!D$41*100-$A170-SUM(G170:$H170))),0)</f>
        <v>0</v>
      </c>
      <c r="G170" s="85">
        <f>MAX(IF('Fee Calculator'!E$41*100&lt;$A170,0,IF('Fee Calculator'!E$41*100&gt;$A171,$A171-$A170-SUM(H170:$H170),'Fee Calculator'!E$41*100-$A170-SUM(H170:$H170))),0)</f>
        <v>0</v>
      </c>
      <c r="H170" s="91">
        <f>IF('Fee Calculator'!F$41*100&lt;$A170,0,IF('Fee Calculator'!F$41*100&gt;$A171,$A171-$A170,'Fee Calculator'!F$41*100-$A170))</f>
        <v>0</v>
      </c>
      <c r="J170" s="87">
        <f>F170*'Fee Calculator'!$D$11/100</f>
        <v>0</v>
      </c>
      <c r="K170" s="88">
        <f>G170*'Fee Calculator'!$D$11/100</f>
        <v>0</v>
      </c>
      <c r="L170" s="92">
        <f>H170*'Fee Calculator'!$D$11/100</f>
        <v>0</v>
      </c>
      <c r="N170" s="89">
        <f t="shared" ref="N170:N233" si="25">ROUND(J170*B170/365/100/100*1,2)</f>
        <v>0</v>
      </c>
      <c r="O170" s="90">
        <f t="shared" ref="O170:O233" si="26">ROUND(K170*C170/365/100/100*1,2)</f>
        <v>0</v>
      </c>
      <c r="P170" s="93">
        <f t="shared" ref="P170:P233" si="27">ROUND(L170*D170/365/100/100*1,2)</f>
        <v>0</v>
      </c>
      <c r="R170" s="89">
        <f t="shared" ref="R170:R233" si="28">J170*B170/365/100/100*1</f>
        <v>0</v>
      </c>
      <c r="S170" s="90">
        <f t="shared" ref="S170:S233" si="29">K170*C170/365/100/100*1</f>
        <v>0</v>
      </c>
      <c r="T170" s="93">
        <f t="shared" ref="T170:T233" si="30">L170*D170/365/100/100*1</f>
        <v>0</v>
      </c>
    </row>
    <row r="171" spans="1:20" hidden="1" x14ac:dyDescent="0.2">
      <c r="A171" s="83">
        <v>21.549999999999901</v>
      </c>
      <c r="B171" s="84">
        <f t="shared" si="24"/>
        <v>41.833333333333336</v>
      </c>
      <c r="C171" s="85">
        <f t="shared" si="24"/>
        <v>75.25</v>
      </c>
      <c r="D171" s="91">
        <f t="shared" si="24"/>
        <v>150.75</v>
      </c>
      <c r="F171" s="83">
        <f>MAX(IF('Fee Calculator'!D$41*100&lt;$A171,0,IF('Fee Calculator'!D$41*100&gt;$A172,$A172-$A171-SUM(G171:$H171),'Fee Calculator'!D$41*100-$A171-SUM(G171:$H171))),0)</f>
        <v>0</v>
      </c>
      <c r="G171" s="85">
        <f>MAX(IF('Fee Calculator'!E$41*100&lt;$A171,0,IF('Fee Calculator'!E$41*100&gt;$A172,$A172-$A171-SUM(H171:$H171),'Fee Calculator'!E$41*100-$A171-SUM(H171:$H171))),0)</f>
        <v>0</v>
      </c>
      <c r="H171" s="91">
        <f>IF('Fee Calculator'!F$41*100&lt;$A171,0,IF('Fee Calculator'!F$41*100&gt;$A172,$A172-$A171,'Fee Calculator'!F$41*100-$A171))</f>
        <v>0</v>
      </c>
      <c r="J171" s="87">
        <f>F171*'Fee Calculator'!$D$11/100</f>
        <v>0</v>
      </c>
      <c r="K171" s="88">
        <f>G171*'Fee Calculator'!$D$11/100</f>
        <v>0</v>
      </c>
      <c r="L171" s="92">
        <f>H171*'Fee Calculator'!$D$11/100</f>
        <v>0</v>
      </c>
      <c r="N171" s="89">
        <f t="shared" si="25"/>
        <v>0</v>
      </c>
      <c r="O171" s="90">
        <f t="shared" si="26"/>
        <v>0</v>
      </c>
      <c r="P171" s="93">
        <f t="shared" si="27"/>
        <v>0</v>
      </c>
      <c r="R171" s="89">
        <f t="shared" si="28"/>
        <v>0</v>
      </c>
      <c r="S171" s="90">
        <f t="shared" si="29"/>
        <v>0</v>
      </c>
      <c r="T171" s="93">
        <f t="shared" si="30"/>
        <v>0</v>
      </c>
    </row>
    <row r="172" spans="1:20" hidden="1" x14ac:dyDescent="0.2">
      <c r="A172" s="83">
        <v>21.649999999999899</v>
      </c>
      <c r="B172" s="84">
        <f t="shared" si="24"/>
        <v>41.833333333333336</v>
      </c>
      <c r="C172" s="85">
        <f t="shared" si="24"/>
        <v>75.25</v>
      </c>
      <c r="D172" s="91">
        <f t="shared" si="24"/>
        <v>150.75</v>
      </c>
      <c r="F172" s="83">
        <f>MAX(IF('Fee Calculator'!D$41*100&lt;$A172,0,IF('Fee Calculator'!D$41*100&gt;$A173,$A173-$A172-SUM(G172:$H172),'Fee Calculator'!D$41*100-$A172-SUM(G172:$H172))),0)</f>
        <v>0</v>
      </c>
      <c r="G172" s="85">
        <f>MAX(IF('Fee Calculator'!E$41*100&lt;$A172,0,IF('Fee Calculator'!E$41*100&gt;$A173,$A173-$A172-SUM(H172:$H172),'Fee Calculator'!E$41*100-$A172-SUM(H172:$H172))),0)</f>
        <v>0</v>
      </c>
      <c r="H172" s="91">
        <f>IF('Fee Calculator'!F$41*100&lt;$A172,0,IF('Fee Calculator'!F$41*100&gt;$A173,$A173-$A172,'Fee Calculator'!F$41*100-$A172))</f>
        <v>0</v>
      </c>
      <c r="J172" s="87">
        <f>F172*'Fee Calculator'!$D$11/100</f>
        <v>0</v>
      </c>
      <c r="K172" s="88">
        <f>G172*'Fee Calculator'!$D$11/100</f>
        <v>0</v>
      </c>
      <c r="L172" s="92">
        <f>H172*'Fee Calculator'!$D$11/100</f>
        <v>0</v>
      </c>
      <c r="N172" s="89">
        <f t="shared" si="25"/>
        <v>0</v>
      </c>
      <c r="O172" s="90">
        <f t="shared" si="26"/>
        <v>0</v>
      </c>
      <c r="P172" s="93">
        <f t="shared" si="27"/>
        <v>0</v>
      </c>
      <c r="R172" s="89">
        <f t="shared" si="28"/>
        <v>0</v>
      </c>
      <c r="S172" s="90">
        <f t="shared" si="29"/>
        <v>0</v>
      </c>
      <c r="T172" s="93">
        <f t="shared" si="30"/>
        <v>0</v>
      </c>
    </row>
    <row r="173" spans="1:20" hidden="1" x14ac:dyDescent="0.2">
      <c r="A173" s="83">
        <v>21.749999999999901</v>
      </c>
      <c r="B173" s="84">
        <f t="shared" si="24"/>
        <v>41.833333333333336</v>
      </c>
      <c r="C173" s="85">
        <f t="shared" si="24"/>
        <v>75.25</v>
      </c>
      <c r="D173" s="91">
        <f t="shared" si="24"/>
        <v>150.75</v>
      </c>
      <c r="F173" s="83">
        <f>MAX(IF('Fee Calculator'!D$41*100&lt;$A173,0,IF('Fee Calculator'!D$41*100&gt;$A174,$A174-$A173-SUM(G173:$H173),'Fee Calculator'!D$41*100-$A173-SUM(G173:$H173))),0)</f>
        <v>0</v>
      </c>
      <c r="G173" s="85">
        <f>MAX(IF('Fee Calculator'!E$41*100&lt;$A173,0,IF('Fee Calculator'!E$41*100&gt;$A174,$A174-$A173-SUM(H173:$H173),'Fee Calculator'!E$41*100-$A173-SUM(H173:$H173))),0)</f>
        <v>0</v>
      </c>
      <c r="H173" s="91">
        <f>IF('Fee Calculator'!F$41*100&lt;$A173,0,IF('Fee Calculator'!F$41*100&gt;$A174,$A174-$A173,'Fee Calculator'!F$41*100-$A173))</f>
        <v>0</v>
      </c>
      <c r="J173" s="87">
        <f>F173*'Fee Calculator'!$D$11/100</f>
        <v>0</v>
      </c>
      <c r="K173" s="88">
        <f>G173*'Fee Calculator'!$D$11/100</f>
        <v>0</v>
      </c>
      <c r="L173" s="92">
        <f>H173*'Fee Calculator'!$D$11/100</f>
        <v>0</v>
      </c>
      <c r="N173" s="89">
        <f t="shared" si="25"/>
        <v>0</v>
      </c>
      <c r="O173" s="90">
        <f t="shared" si="26"/>
        <v>0</v>
      </c>
      <c r="P173" s="93">
        <f t="shared" si="27"/>
        <v>0</v>
      </c>
      <c r="R173" s="89">
        <f t="shared" si="28"/>
        <v>0</v>
      </c>
      <c r="S173" s="90">
        <f t="shared" si="29"/>
        <v>0</v>
      </c>
      <c r="T173" s="93">
        <f t="shared" si="30"/>
        <v>0</v>
      </c>
    </row>
    <row r="174" spans="1:20" hidden="1" x14ac:dyDescent="0.2">
      <c r="A174" s="83">
        <v>21.849999999999898</v>
      </c>
      <c r="B174" s="84">
        <f t="shared" si="24"/>
        <v>41.833333333333336</v>
      </c>
      <c r="C174" s="85">
        <f t="shared" si="24"/>
        <v>75.25</v>
      </c>
      <c r="D174" s="91">
        <f t="shared" si="24"/>
        <v>150.75</v>
      </c>
      <c r="F174" s="83">
        <f>MAX(IF('Fee Calculator'!D$41*100&lt;$A174,0,IF('Fee Calculator'!D$41*100&gt;$A175,$A175-$A174-SUM(G174:$H174),'Fee Calculator'!D$41*100-$A174-SUM(G174:$H174))),0)</f>
        <v>0</v>
      </c>
      <c r="G174" s="85">
        <f>MAX(IF('Fee Calculator'!E$41*100&lt;$A174,0,IF('Fee Calculator'!E$41*100&gt;$A175,$A175-$A174-SUM(H174:$H174),'Fee Calculator'!E$41*100-$A174-SUM(H174:$H174))),0)</f>
        <v>0</v>
      </c>
      <c r="H174" s="91">
        <f>IF('Fee Calculator'!F$41*100&lt;$A174,0,IF('Fee Calculator'!F$41*100&gt;$A175,$A175-$A174,'Fee Calculator'!F$41*100-$A174))</f>
        <v>0</v>
      </c>
      <c r="J174" s="87">
        <f>F174*'Fee Calculator'!$D$11/100</f>
        <v>0</v>
      </c>
      <c r="K174" s="88">
        <f>G174*'Fee Calculator'!$D$11/100</f>
        <v>0</v>
      </c>
      <c r="L174" s="92">
        <f>H174*'Fee Calculator'!$D$11/100</f>
        <v>0</v>
      </c>
      <c r="N174" s="89">
        <f t="shared" si="25"/>
        <v>0</v>
      </c>
      <c r="O174" s="90">
        <f t="shared" si="26"/>
        <v>0</v>
      </c>
      <c r="P174" s="93">
        <f t="shared" si="27"/>
        <v>0</v>
      </c>
      <c r="R174" s="89">
        <f t="shared" si="28"/>
        <v>0</v>
      </c>
      <c r="S174" s="90">
        <f t="shared" si="29"/>
        <v>0</v>
      </c>
      <c r="T174" s="93">
        <f t="shared" si="30"/>
        <v>0</v>
      </c>
    </row>
    <row r="175" spans="1:20" hidden="1" x14ac:dyDescent="0.2">
      <c r="A175" s="83">
        <v>21.9499999999999</v>
      </c>
      <c r="B175" s="84">
        <f t="shared" si="24"/>
        <v>41.833333333333336</v>
      </c>
      <c r="C175" s="85">
        <f t="shared" si="24"/>
        <v>75.25</v>
      </c>
      <c r="D175" s="91">
        <f t="shared" si="24"/>
        <v>150.75</v>
      </c>
      <c r="F175" s="83">
        <f>MAX(IF('Fee Calculator'!D$41*100&lt;$A175,0,IF('Fee Calculator'!D$41*100&gt;$A176,$A176-$A175-SUM(G175:$H175),'Fee Calculator'!D$41*100-$A175-SUM(G175:$H175))),0)</f>
        <v>0</v>
      </c>
      <c r="G175" s="85">
        <f>MAX(IF('Fee Calculator'!E$41*100&lt;$A175,0,IF('Fee Calculator'!E$41*100&gt;$A176,$A176-$A175-SUM(H175:$H175),'Fee Calculator'!E$41*100-$A175-SUM(H175:$H175))),0)</f>
        <v>0</v>
      </c>
      <c r="H175" s="91">
        <f>IF('Fee Calculator'!F$41*100&lt;$A175,0,IF('Fee Calculator'!F$41*100&gt;$A176,$A176-$A175,'Fee Calculator'!F$41*100-$A175))</f>
        <v>0</v>
      </c>
      <c r="J175" s="87">
        <f>F175*'Fee Calculator'!$D$11/100</f>
        <v>0</v>
      </c>
      <c r="K175" s="88">
        <f>G175*'Fee Calculator'!$D$11/100</f>
        <v>0</v>
      </c>
      <c r="L175" s="92">
        <f>H175*'Fee Calculator'!$D$11/100</f>
        <v>0</v>
      </c>
      <c r="N175" s="89">
        <f t="shared" si="25"/>
        <v>0</v>
      </c>
      <c r="O175" s="90">
        <f t="shared" si="26"/>
        <v>0</v>
      </c>
      <c r="P175" s="93">
        <f t="shared" si="27"/>
        <v>0</v>
      </c>
      <c r="R175" s="89">
        <f t="shared" si="28"/>
        <v>0</v>
      </c>
      <c r="S175" s="90">
        <f t="shared" si="29"/>
        <v>0</v>
      </c>
      <c r="T175" s="93">
        <f t="shared" si="30"/>
        <v>0</v>
      </c>
    </row>
    <row r="176" spans="1:20" hidden="1" x14ac:dyDescent="0.2">
      <c r="A176" s="83">
        <v>22.049999999999901</v>
      </c>
      <c r="B176" s="84">
        <f t="shared" si="24"/>
        <v>41.833333333333336</v>
      </c>
      <c r="C176" s="85">
        <f t="shared" si="24"/>
        <v>75.25</v>
      </c>
      <c r="D176" s="91">
        <f t="shared" si="24"/>
        <v>150.75</v>
      </c>
      <c r="F176" s="83">
        <f>MAX(IF('Fee Calculator'!D$41*100&lt;$A176,0,IF('Fee Calculator'!D$41*100&gt;$A177,$A177-$A176-SUM(G176:$H176),'Fee Calculator'!D$41*100-$A176-SUM(G176:$H176))),0)</f>
        <v>0</v>
      </c>
      <c r="G176" s="85">
        <f>MAX(IF('Fee Calculator'!E$41*100&lt;$A176,0,IF('Fee Calculator'!E$41*100&gt;$A177,$A177-$A176-SUM(H176:$H176),'Fee Calculator'!E$41*100-$A176-SUM(H176:$H176))),0)</f>
        <v>0</v>
      </c>
      <c r="H176" s="91">
        <f>IF('Fee Calculator'!F$41*100&lt;$A176,0,IF('Fee Calculator'!F$41*100&gt;$A177,$A177-$A176,'Fee Calculator'!F$41*100-$A176))</f>
        <v>0</v>
      </c>
      <c r="J176" s="87">
        <f>F176*'Fee Calculator'!$D$11/100</f>
        <v>0</v>
      </c>
      <c r="K176" s="88">
        <f>G176*'Fee Calculator'!$D$11/100</f>
        <v>0</v>
      </c>
      <c r="L176" s="92">
        <f>H176*'Fee Calculator'!$D$11/100</f>
        <v>0</v>
      </c>
      <c r="N176" s="89">
        <f t="shared" si="25"/>
        <v>0</v>
      </c>
      <c r="O176" s="90">
        <f t="shared" si="26"/>
        <v>0</v>
      </c>
      <c r="P176" s="93">
        <f t="shared" si="27"/>
        <v>0</v>
      </c>
      <c r="R176" s="89">
        <f t="shared" si="28"/>
        <v>0</v>
      </c>
      <c r="S176" s="90">
        <f t="shared" si="29"/>
        <v>0</v>
      </c>
      <c r="T176" s="93">
        <f t="shared" si="30"/>
        <v>0</v>
      </c>
    </row>
    <row r="177" spans="1:20" hidden="1" x14ac:dyDescent="0.2">
      <c r="A177" s="83">
        <v>22.149999999999899</v>
      </c>
      <c r="B177" s="84">
        <f t="shared" si="24"/>
        <v>41.833333333333336</v>
      </c>
      <c r="C177" s="85">
        <f t="shared" si="24"/>
        <v>75.25</v>
      </c>
      <c r="D177" s="91">
        <f t="shared" si="24"/>
        <v>150.75</v>
      </c>
      <c r="F177" s="83">
        <f>MAX(IF('Fee Calculator'!D$41*100&lt;$A177,0,IF('Fee Calculator'!D$41*100&gt;$A178,$A178-$A177-SUM(G177:$H177),'Fee Calculator'!D$41*100-$A177-SUM(G177:$H177))),0)</f>
        <v>0</v>
      </c>
      <c r="G177" s="85">
        <f>MAX(IF('Fee Calculator'!E$41*100&lt;$A177,0,IF('Fee Calculator'!E$41*100&gt;$A178,$A178-$A177-SUM(H177:$H177),'Fee Calculator'!E$41*100-$A177-SUM(H177:$H177))),0)</f>
        <v>0</v>
      </c>
      <c r="H177" s="91">
        <f>IF('Fee Calculator'!F$41*100&lt;$A177,0,IF('Fee Calculator'!F$41*100&gt;$A178,$A178-$A177,'Fee Calculator'!F$41*100-$A177))</f>
        <v>0</v>
      </c>
      <c r="J177" s="87">
        <f>F177*'Fee Calculator'!$D$11/100</f>
        <v>0</v>
      </c>
      <c r="K177" s="88">
        <f>G177*'Fee Calculator'!$D$11/100</f>
        <v>0</v>
      </c>
      <c r="L177" s="92">
        <f>H177*'Fee Calculator'!$D$11/100</f>
        <v>0</v>
      </c>
      <c r="N177" s="89">
        <f t="shared" si="25"/>
        <v>0</v>
      </c>
      <c r="O177" s="90">
        <f t="shared" si="26"/>
        <v>0</v>
      </c>
      <c r="P177" s="93">
        <f t="shared" si="27"/>
        <v>0</v>
      </c>
      <c r="R177" s="89">
        <f t="shared" si="28"/>
        <v>0</v>
      </c>
      <c r="S177" s="90">
        <f t="shared" si="29"/>
        <v>0</v>
      </c>
      <c r="T177" s="93">
        <f t="shared" si="30"/>
        <v>0</v>
      </c>
    </row>
    <row r="178" spans="1:20" hidden="1" x14ac:dyDescent="0.2">
      <c r="A178" s="83">
        <v>22.249999999999901</v>
      </c>
      <c r="B178" s="84">
        <f t="shared" si="24"/>
        <v>41.833333333333336</v>
      </c>
      <c r="C178" s="85">
        <f t="shared" si="24"/>
        <v>75.25</v>
      </c>
      <c r="D178" s="91">
        <f t="shared" si="24"/>
        <v>150.75</v>
      </c>
      <c r="F178" s="83">
        <f>MAX(IF('Fee Calculator'!D$41*100&lt;$A178,0,IF('Fee Calculator'!D$41*100&gt;$A179,$A179-$A178-SUM(G178:$H178),'Fee Calculator'!D$41*100-$A178-SUM(G178:$H178))),0)</f>
        <v>0</v>
      </c>
      <c r="G178" s="85">
        <f>MAX(IF('Fee Calculator'!E$41*100&lt;$A178,0,IF('Fee Calculator'!E$41*100&gt;$A179,$A179-$A178-SUM(H178:$H178),'Fee Calculator'!E$41*100-$A178-SUM(H178:$H178))),0)</f>
        <v>0</v>
      </c>
      <c r="H178" s="91">
        <f>IF('Fee Calculator'!F$41*100&lt;$A178,0,IF('Fee Calculator'!F$41*100&gt;$A179,$A179-$A178,'Fee Calculator'!F$41*100-$A178))</f>
        <v>0</v>
      </c>
      <c r="J178" s="87">
        <f>F178*'Fee Calculator'!$D$11/100</f>
        <v>0</v>
      </c>
      <c r="K178" s="88">
        <f>G178*'Fee Calculator'!$D$11/100</f>
        <v>0</v>
      </c>
      <c r="L178" s="92">
        <f>H178*'Fee Calculator'!$D$11/100</f>
        <v>0</v>
      </c>
      <c r="N178" s="89">
        <f t="shared" si="25"/>
        <v>0</v>
      </c>
      <c r="O178" s="90">
        <f t="shared" si="26"/>
        <v>0</v>
      </c>
      <c r="P178" s="93">
        <f t="shared" si="27"/>
        <v>0</v>
      </c>
      <c r="R178" s="89">
        <f t="shared" si="28"/>
        <v>0</v>
      </c>
      <c r="S178" s="90">
        <f t="shared" si="29"/>
        <v>0</v>
      </c>
      <c r="T178" s="93">
        <f t="shared" si="30"/>
        <v>0</v>
      </c>
    </row>
    <row r="179" spans="1:20" hidden="1" x14ac:dyDescent="0.2">
      <c r="A179" s="83">
        <v>22.349999999999898</v>
      </c>
      <c r="B179" s="84">
        <f t="shared" si="24"/>
        <v>41.833333333333336</v>
      </c>
      <c r="C179" s="85">
        <f t="shared" si="24"/>
        <v>75.25</v>
      </c>
      <c r="D179" s="91">
        <f t="shared" si="24"/>
        <v>150.75</v>
      </c>
      <c r="F179" s="83">
        <f>MAX(IF('Fee Calculator'!D$41*100&lt;$A179,0,IF('Fee Calculator'!D$41*100&gt;$A180,$A180-$A179-SUM(G179:$H179),'Fee Calculator'!D$41*100-$A179-SUM(G179:$H179))),0)</f>
        <v>0</v>
      </c>
      <c r="G179" s="85">
        <f>MAX(IF('Fee Calculator'!E$41*100&lt;$A179,0,IF('Fee Calculator'!E$41*100&gt;$A180,$A180-$A179-SUM(H179:$H179),'Fee Calculator'!E$41*100-$A179-SUM(H179:$H179))),0)</f>
        <v>0</v>
      </c>
      <c r="H179" s="91">
        <f>IF('Fee Calculator'!F$41*100&lt;$A179,0,IF('Fee Calculator'!F$41*100&gt;$A180,$A180-$A179,'Fee Calculator'!F$41*100-$A179))</f>
        <v>0</v>
      </c>
      <c r="J179" s="87">
        <f>F179*'Fee Calculator'!$D$11/100</f>
        <v>0</v>
      </c>
      <c r="K179" s="88">
        <f>G179*'Fee Calculator'!$D$11/100</f>
        <v>0</v>
      </c>
      <c r="L179" s="92">
        <f>H179*'Fee Calculator'!$D$11/100</f>
        <v>0</v>
      </c>
      <c r="N179" s="89">
        <f t="shared" si="25"/>
        <v>0</v>
      </c>
      <c r="O179" s="90">
        <f t="shared" si="26"/>
        <v>0</v>
      </c>
      <c r="P179" s="93">
        <f t="shared" si="27"/>
        <v>0</v>
      </c>
      <c r="R179" s="89">
        <f t="shared" si="28"/>
        <v>0</v>
      </c>
      <c r="S179" s="90">
        <f t="shared" si="29"/>
        <v>0</v>
      </c>
      <c r="T179" s="93">
        <f t="shared" si="30"/>
        <v>0</v>
      </c>
    </row>
    <row r="180" spans="1:20" hidden="1" x14ac:dyDescent="0.2">
      <c r="A180" s="83">
        <v>22.4499999999999</v>
      </c>
      <c r="B180" s="84">
        <f t="shared" si="24"/>
        <v>41.833333333333336</v>
      </c>
      <c r="C180" s="85">
        <f t="shared" si="24"/>
        <v>75.25</v>
      </c>
      <c r="D180" s="91">
        <f t="shared" si="24"/>
        <v>150.75</v>
      </c>
      <c r="F180" s="83">
        <f>MAX(IF('Fee Calculator'!D$41*100&lt;$A180,0,IF('Fee Calculator'!D$41*100&gt;$A181,$A181-$A180-SUM(G180:$H180),'Fee Calculator'!D$41*100-$A180-SUM(G180:$H180))),0)</f>
        <v>0</v>
      </c>
      <c r="G180" s="85">
        <f>MAX(IF('Fee Calculator'!E$41*100&lt;$A180,0,IF('Fee Calculator'!E$41*100&gt;$A181,$A181-$A180-SUM(H180:$H180),'Fee Calculator'!E$41*100-$A180-SUM(H180:$H180))),0)</f>
        <v>0</v>
      </c>
      <c r="H180" s="91">
        <f>IF('Fee Calculator'!F$41*100&lt;$A180,0,IF('Fee Calculator'!F$41*100&gt;$A181,$A181-$A180,'Fee Calculator'!F$41*100-$A180))</f>
        <v>0</v>
      </c>
      <c r="J180" s="87">
        <f>F180*'Fee Calculator'!$D$11/100</f>
        <v>0</v>
      </c>
      <c r="K180" s="88">
        <f>G180*'Fee Calculator'!$D$11/100</f>
        <v>0</v>
      </c>
      <c r="L180" s="92">
        <f>H180*'Fee Calculator'!$D$11/100</f>
        <v>0</v>
      </c>
      <c r="N180" s="89">
        <f t="shared" si="25"/>
        <v>0</v>
      </c>
      <c r="O180" s="90">
        <f t="shared" si="26"/>
        <v>0</v>
      </c>
      <c r="P180" s="93">
        <f t="shared" si="27"/>
        <v>0</v>
      </c>
      <c r="R180" s="89">
        <f t="shared" si="28"/>
        <v>0</v>
      </c>
      <c r="S180" s="90">
        <f t="shared" si="29"/>
        <v>0</v>
      </c>
      <c r="T180" s="93">
        <f t="shared" si="30"/>
        <v>0</v>
      </c>
    </row>
    <row r="181" spans="1:20" hidden="1" x14ac:dyDescent="0.2">
      <c r="A181" s="83">
        <v>22.549999999999901</v>
      </c>
      <c r="B181" s="84">
        <f t="shared" si="24"/>
        <v>41.833333333333336</v>
      </c>
      <c r="C181" s="85">
        <f t="shared" si="24"/>
        <v>75.25</v>
      </c>
      <c r="D181" s="91">
        <f t="shared" si="24"/>
        <v>150.75</v>
      </c>
      <c r="F181" s="83">
        <f>MAX(IF('Fee Calculator'!D$41*100&lt;$A181,0,IF('Fee Calculator'!D$41*100&gt;$A182,$A182-$A181-SUM(G181:$H181),'Fee Calculator'!D$41*100-$A181-SUM(G181:$H181))),0)</f>
        <v>0</v>
      </c>
      <c r="G181" s="85">
        <f>MAX(IF('Fee Calculator'!E$41*100&lt;$A181,0,IF('Fee Calculator'!E$41*100&gt;$A182,$A182-$A181-SUM(H181:$H181),'Fee Calculator'!E$41*100-$A181-SUM(H181:$H181))),0)</f>
        <v>0</v>
      </c>
      <c r="H181" s="91">
        <f>IF('Fee Calculator'!F$41*100&lt;$A181,0,IF('Fee Calculator'!F$41*100&gt;$A182,$A182-$A181,'Fee Calculator'!F$41*100-$A181))</f>
        <v>0</v>
      </c>
      <c r="J181" s="87">
        <f>F181*'Fee Calculator'!$D$11/100</f>
        <v>0</v>
      </c>
      <c r="K181" s="88">
        <f>G181*'Fee Calculator'!$D$11/100</f>
        <v>0</v>
      </c>
      <c r="L181" s="92">
        <f>H181*'Fee Calculator'!$D$11/100</f>
        <v>0</v>
      </c>
      <c r="N181" s="89">
        <f t="shared" si="25"/>
        <v>0</v>
      </c>
      <c r="O181" s="90">
        <f t="shared" si="26"/>
        <v>0</v>
      </c>
      <c r="P181" s="93">
        <f t="shared" si="27"/>
        <v>0</v>
      </c>
      <c r="R181" s="89">
        <f t="shared" si="28"/>
        <v>0</v>
      </c>
      <c r="S181" s="90">
        <f t="shared" si="29"/>
        <v>0</v>
      </c>
      <c r="T181" s="93">
        <f t="shared" si="30"/>
        <v>0</v>
      </c>
    </row>
    <row r="182" spans="1:20" hidden="1" x14ac:dyDescent="0.2">
      <c r="A182" s="83">
        <v>22.649999999999899</v>
      </c>
      <c r="B182" s="84">
        <f t="shared" si="24"/>
        <v>41.833333333333336</v>
      </c>
      <c r="C182" s="85">
        <f t="shared" si="24"/>
        <v>75.25</v>
      </c>
      <c r="D182" s="91">
        <f t="shared" si="24"/>
        <v>150.75</v>
      </c>
      <c r="F182" s="83">
        <f>MAX(IF('Fee Calculator'!D$41*100&lt;$A182,0,IF('Fee Calculator'!D$41*100&gt;$A183,$A183-$A182-SUM(G182:$H182),'Fee Calculator'!D$41*100-$A182-SUM(G182:$H182))),0)</f>
        <v>0</v>
      </c>
      <c r="G182" s="85">
        <f>MAX(IF('Fee Calculator'!E$41*100&lt;$A182,0,IF('Fee Calculator'!E$41*100&gt;$A183,$A183-$A182-SUM(H182:$H182),'Fee Calculator'!E$41*100-$A182-SUM(H182:$H182))),0)</f>
        <v>0</v>
      </c>
      <c r="H182" s="91">
        <f>IF('Fee Calculator'!F$41*100&lt;$A182,0,IF('Fee Calculator'!F$41*100&gt;$A183,$A183-$A182,'Fee Calculator'!F$41*100-$A182))</f>
        <v>0</v>
      </c>
      <c r="J182" s="87">
        <f>F182*'Fee Calculator'!$D$11/100</f>
        <v>0</v>
      </c>
      <c r="K182" s="88">
        <f>G182*'Fee Calculator'!$D$11/100</f>
        <v>0</v>
      </c>
      <c r="L182" s="92">
        <f>H182*'Fee Calculator'!$D$11/100</f>
        <v>0</v>
      </c>
      <c r="N182" s="89">
        <f t="shared" si="25"/>
        <v>0</v>
      </c>
      <c r="O182" s="90">
        <f t="shared" si="26"/>
        <v>0</v>
      </c>
      <c r="P182" s="93">
        <f t="shared" si="27"/>
        <v>0</v>
      </c>
      <c r="R182" s="89">
        <f t="shared" si="28"/>
        <v>0</v>
      </c>
      <c r="S182" s="90">
        <f t="shared" si="29"/>
        <v>0</v>
      </c>
      <c r="T182" s="93">
        <f t="shared" si="30"/>
        <v>0</v>
      </c>
    </row>
    <row r="183" spans="1:20" hidden="1" x14ac:dyDescent="0.2">
      <c r="A183" s="83">
        <v>22.749999999999901</v>
      </c>
      <c r="B183" s="84">
        <f t="shared" si="24"/>
        <v>41.833333333333336</v>
      </c>
      <c r="C183" s="85">
        <f t="shared" si="24"/>
        <v>75.25</v>
      </c>
      <c r="D183" s="91">
        <f t="shared" si="24"/>
        <v>150.75</v>
      </c>
      <c r="F183" s="83">
        <f>MAX(IF('Fee Calculator'!D$41*100&lt;$A183,0,IF('Fee Calculator'!D$41*100&gt;$A184,$A184-$A183-SUM(G183:$H183),'Fee Calculator'!D$41*100-$A183-SUM(G183:$H183))),0)</f>
        <v>0</v>
      </c>
      <c r="G183" s="85">
        <f>MAX(IF('Fee Calculator'!E$41*100&lt;$A183,0,IF('Fee Calculator'!E$41*100&gt;$A184,$A184-$A183-SUM(H183:$H183),'Fee Calculator'!E$41*100-$A183-SUM(H183:$H183))),0)</f>
        <v>0</v>
      </c>
      <c r="H183" s="91">
        <f>IF('Fee Calculator'!F$41*100&lt;$A183,0,IF('Fee Calculator'!F$41*100&gt;$A184,$A184-$A183,'Fee Calculator'!F$41*100-$A183))</f>
        <v>0</v>
      </c>
      <c r="J183" s="87">
        <f>F183*'Fee Calculator'!$D$11/100</f>
        <v>0</v>
      </c>
      <c r="K183" s="88">
        <f>G183*'Fee Calculator'!$D$11/100</f>
        <v>0</v>
      </c>
      <c r="L183" s="92">
        <f>H183*'Fee Calculator'!$D$11/100</f>
        <v>0</v>
      </c>
      <c r="N183" s="89">
        <f t="shared" si="25"/>
        <v>0</v>
      </c>
      <c r="O183" s="90">
        <f t="shared" si="26"/>
        <v>0</v>
      </c>
      <c r="P183" s="93">
        <f t="shared" si="27"/>
        <v>0</v>
      </c>
      <c r="R183" s="89">
        <f t="shared" si="28"/>
        <v>0</v>
      </c>
      <c r="S183" s="90">
        <f t="shared" si="29"/>
        <v>0</v>
      </c>
      <c r="T183" s="93">
        <f t="shared" si="30"/>
        <v>0</v>
      </c>
    </row>
    <row r="184" spans="1:20" hidden="1" x14ac:dyDescent="0.2">
      <c r="A184" s="83">
        <v>22.849999999999898</v>
      </c>
      <c r="B184" s="84">
        <f t="shared" si="24"/>
        <v>41.833333333333336</v>
      </c>
      <c r="C184" s="85">
        <f t="shared" si="24"/>
        <v>75.25</v>
      </c>
      <c r="D184" s="91">
        <f t="shared" si="24"/>
        <v>150.75</v>
      </c>
      <c r="F184" s="83">
        <f>MAX(IF('Fee Calculator'!D$41*100&lt;$A184,0,IF('Fee Calculator'!D$41*100&gt;$A185,$A185-$A184-SUM(G184:$H184),'Fee Calculator'!D$41*100-$A184-SUM(G184:$H184))),0)</f>
        <v>0</v>
      </c>
      <c r="G184" s="85">
        <f>MAX(IF('Fee Calculator'!E$41*100&lt;$A184,0,IF('Fee Calculator'!E$41*100&gt;$A185,$A185-$A184-SUM(H184:$H184),'Fee Calculator'!E$41*100-$A184-SUM(H184:$H184))),0)</f>
        <v>0</v>
      </c>
      <c r="H184" s="91">
        <f>IF('Fee Calculator'!F$41*100&lt;$A184,0,IF('Fee Calculator'!F$41*100&gt;$A185,$A185-$A184,'Fee Calculator'!F$41*100-$A184))</f>
        <v>0</v>
      </c>
      <c r="J184" s="87">
        <f>F184*'Fee Calculator'!$D$11/100</f>
        <v>0</v>
      </c>
      <c r="K184" s="88">
        <f>G184*'Fee Calculator'!$D$11/100</f>
        <v>0</v>
      </c>
      <c r="L184" s="92">
        <f>H184*'Fee Calculator'!$D$11/100</f>
        <v>0</v>
      </c>
      <c r="N184" s="89">
        <f t="shared" si="25"/>
        <v>0</v>
      </c>
      <c r="O184" s="90">
        <f t="shared" si="26"/>
        <v>0</v>
      </c>
      <c r="P184" s="93">
        <f t="shared" si="27"/>
        <v>0</v>
      </c>
      <c r="R184" s="89">
        <f t="shared" si="28"/>
        <v>0</v>
      </c>
      <c r="S184" s="90">
        <f t="shared" si="29"/>
        <v>0</v>
      </c>
      <c r="T184" s="93">
        <f t="shared" si="30"/>
        <v>0</v>
      </c>
    </row>
    <row r="185" spans="1:20" hidden="1" x14ac:dyDescent="0.2">
      <c r="A185" s="83">
        <v>22.9499999999999</v>
      </c>
      <c r="B185" s="84">
        <f t="shared" si="24"/>
        <v>41.833333333333336</v>
      </c>
      <c r="C185" s="85">
        <f t="shared" si="24"/>
        <v>75.25</v>
      </c>
      <c r="D185" s="91">
        <f t="shared" si="24"/>
        <v>150.75</v>
      </c>
      <c r="F185" s="83">
        <f>MAX(IF('Fee Calculator'!D$41*100&lt;$A185,0,IF('Fee Calculator'!D$41*100&gt;$A186,$A186-$A185-SUM(G185:$H185),'Fee Calculator'!D$41*100-$A185-SUM(G185:$H185))),0)</f>
        <v>0</v>
      </c>
      <c r="G185" s="85">
        <f>MAX(IF('Fee Calculator'!E$41*100&lt;$A185,0,IF('Fee Calculator'!E$41*100&gt;$A186,$A186-$A185-SUM(H185:$H185),'Fee Calculator'!E$41*100-$A185-SUM(H185:$H185))),0)</f>
        <v>0</v>
      </c>
      <c r="H185" s="91">
        <f>IF('Fee Calculator'!F$41*100&lt;$A185,0,IF('Fee Calculator'!F$41*100&gt;$A186,$A186-$A185,'Fee Calculator'!F$41*100-$A185))</f>
        <v>0</v>
      </c>
      <c r="J185" s="87">
        <f>F185*'Fee Calculator'!$D$11/100</f>
        <v>0</v>
      </c>
      <c r="K185" s="88">
        <f>G185*'Fee Calculator'!$D$11/100</f>
        <v>0</v>
      </c>
      <c r="L185" s="92">
        <f>H185*'Fee Calculator'!$D$11/100</f>
        <v>0</v>
      </c>
      <c r="N185" s="89">
        <f t="shared" si="25"/>
        <v>0</v>
      </c>
      <c r="O185" s="90">
        <f t="shared" si="26"/>
        <v>0</v>
      </c>
      <c r="P185" s="93">
        <f t="shared" si="27"/>
        <v>0</v>
      </c>
      <c r="R185" s="89">
        <f t="shared" si="28"/>
        <v>0</v>
      </c>
      <c r="S185" s="90">
        <f t="shared" si="29"/>
        <v>0</v>
      </c>
      <c r="T185" s="93">
        <f t="shared" si="30"/>
        <v>0</v>
      </c>
    </row>
    <row r="186" spans="1:20" hidden="1" x14ac:dyDescent="0.2">
      <c r="A186" s="83">
        <v>23.049999999999901</v>
      </c>
      <c r="B186" s="84">
        <f t="shared" ref="B186:D249" si="31">(5/0.1*B$5+SUM(B$6:B$105))/(5/0.1+COUNT(B$6:B$105))</f>
        <v>41.833333333333336</v>
      </c>
      <c r="C186" s="85">
        <f t="shared" si="31"/>
        <v>75.25</v>
      </c>
      <c r="D186" s="91">
        <f t="shared" si="31"/>
        <v>150.75</v>
      </c>
      <c r="F186" s="83">
        <f>MAX(IF('Fee Calculator'!D$41*100&lt;$A186,0,IF('Fee Calculator'!D$41*100&gt;$A187,$A187-$A186-SUM(G186:$H186),'Fee Calculator'!D$41*100-$A186-SUM(G186:$H186))),0)</f>
        <v>0</v>
      </c>
      <c r="G186" s="85">
        <f>MAX(IF('Fee Calculator'!E$41*100&lt;$A186,0,IF('Fee Calculator'!E$41*100&gt;$A187,$A187-$A186-SUM(H186:$H186),'Fee Calculator'!E$41*100-$A186-SUM(H186:$H186))),0)</f>
        <v>0</v>
      </c>
      <c r="H186" s="91">
        <f>IF('Fee Calculator'!F$41*100&lt;$A186,0,IF('Fee Calculator'!F$41*100&gt;$A187,$A187-$A186,'Fee Calculator'!F$41*100-$A186))</f>
        <v>0</v>
      </c>
      <c r="J186" s="87">
        <f>F186*'Fee Calculator'!$D$11/100</f>
        <v>0</v>
      </c>
      <c r="K186" s="88">
        <f>G186*'Fee Calculator'!$D$11/100</f>
        <v>0</v>
      </c>
      <c r="L186" s="92">
        <f>H186*'Fee Calculator'!$D$11/100</f>
        <v>0</v>
      </c>
      <c r="N186" s="89">
        <f t="shared" si="25"/>
        <v>0</v>
      </c>
      <c r="O186" s="90">
        <f t="shared" si="26"/>
        <v>0</v>
      </c>
      <c r="P186" s="93">
        <f t="shared" si="27"/>
        <v>0</v>
      </c>
      <c r="R186" s="89">
        <f t="shared" si="28"/>
        <v>0</v>
      </c>
      <c r="S186" s="90">
        <f t="shared" si="29"/>
        <v>0</v>
      </c>
      <c r="T186" s="93">
        <f t="shared" si="30"/>
        <v>0</v>
      </c>
    </row>
    <row r="187" spans="1:20" hidden="1" x14ac:dyDescent="0.2">
      <c r="A187" s="83">
        <v>23.149999999999899</v>
      </c>
      <c r="B187" s="84">
        <f t="shared" si="31"/>
        <v>41.833333333333336</v>
      </c>
      <c r="C187" s="85">
        <f t="shared" si="31"/>
        <v>75.25</v>
      </c>
      <c r="D187" s="91">
        <f t="shared" si="31"/>
        <v>150.75</v>
      </c>
      <c r="F187" s="83">
        <f>MAX(IF('Fee Calculator'!D$41*100&lt;$A187,0,IF('Fee Calculator'!D$41*100&gt;$A188,$A188-$A187-SUM(G187:$H187),'Fee Calculator'!D$41*100-$A187-SUM(G187:$H187))),0)</f>
        <v>0</v>
      </c>
      <c r="G187" s="85">
        <f>MAX(IF('Fee Calculator'!E$41*100&lt;$A187,0,IF('Fee Calculator'!E$41*100&gt;$A188,$A188-$A187-SUM(H187:$H187),'Fee Calculator'!E$41*100-$A187-SUM(H187:$H187))),0)</f>
        <v>0</v>
      </c>
      <c r="H187" s="91">
        <f>IF('Fee Calculator'!F$41*100&lt;$A187,0,IF('Fee Calculator'!F$41*100&gt;$A188,$A188-$A187,'Fee Calculator'!F$41*100-$A187))</f>
        <v>0</v>
      </c>
      <c r="J187" s="87">
        <f>F187*'Fee Calculator'!$D$11/100</f>
        <v>0</v>
      </c>
      <c r="K187" s="88">
        <f>G187*'Fee Calculator'!$D$11/100</f>
        <v>0</v>
      </c>
      <c r="L187" s="92">
        <f>H187*'Fee Calculator'!$D$11/100</f>
        <v>0</v>
      </c>
      <c r="N187" s="89">
        <f t="shared" si="25"/>
        <v>0</v>
      </c>
      <c r="O187" s="90">
        <f t="shared" si="26"/>
        <v>0</v>
      </c>
      <c r="P187" s="93">
        <f t="shared" si="27"/>
        <v>0</v>
      </c>
      <c r="R187" s="89">
        <f t="shared" si="28"/>
        <v>0</v>
      </c>
      <c r="S187" s="90">
        <f t="shared" si="29"/>
        <v>0</v>
      </c>
      <c r="T187" s="93">
        <f t="shared" si="30"/>
        <v>0</v>
      </c>
    </row>
    <row r="188" spans="1:20" hidden="1" x14ac:dyDescent="0.2">
      <c r="A188" s="83">
        <v>23.249999999999901</v>
      </c>
      <c r="B188" s="84">
        <f t="shared" si="31"/>
        <v>41.833333333333336</v>
      </c>
      <c r="C188" s="85">
        <f t="shared" si="31"/>
        <v>75.25</v>
      </c>
      <c r="D188" s="91">
        <f t="shared" si="31"/>
        <v>150.75</v>
      </c>
      <c r="F188" s="83">
        <f>MAX(IF('Fee Calculator'!D$41*100&lt;$A188,0,IF('Fee Calculator'!D$41*100&gt;$A189,$A189-$A188-SUM(G188:$H188),'Fee Calculator'!D$41*100-$A188-SUM(G188:$H188))),0)</f>
        <v>0</v>
      </c>
      <c r="G188" s="85">
        <f>MAX(IF('Fee Calculator'!E$41*100&lt;$A188,0,IF('Fee Calculator'!E$41*100&gt;$A189,$A189-$A188-SUM(H188:$H188),'Fee Calculator'!E$41*100-$A188-SUM(H188:$H188))),0)</f>
        <v>0</v>
      </c>
      <c r="H188" s="91">
        <f>IF('Fee Calculator'!F$41*100&lt;$A188,0,IF('Fee Calculator'!F$41*100&gt;$A189,$A189-$A188,'Fee Calculator'!F$41*100-$A188))</f>
        <v>0</v>
      </c>
      <c r="J188" s="87">
        <f>F188*'Fee Calculator'!$D$11/100</f>
        <v>0</v>
      </c>
      <c r="K188" s="88">
        <f>G188*'Fee Calculator'!$D$11/100</f>
        <v>0</v>
      </c>
      <c r="L188" s="92">
        <f>H188*'Fee Calculator'!$D$11/100</f>
        <v>0</v>
      </c>
      <c r="N188" s="89">
        <f t="shared" si="25"/>
        <v>0</v>
      </c>
      <c r="O188" s="90">
        <f t="shared" si="26"/>
        <v>0</v>
      </c>
      <c r="P188" s="93">
        <f t="shared" si="27"/>
        <v>0</v>
      </c>
      <c r="R188" s="89">
        <f t="shared" si="28"/>
        <v>0</v>
      </c>
      <c r="S188" s="90">
        <f t="shared" si="29"/>
        <v>0</v>
      </c>
      <c r="T188" s="93">
        <f t="shared" si="30"/>
        <v>0</v>
      </c>
    </row>
    <row r="189" spans="1:20" hidden="1" x14ac:dyDescent="0.2">
      <c r="A189" s="83">
        <v>23.349999999999898</v>
      </c>
      <c r="B189" s="84">
        <f t="shared" si="31"/>
        <v>41.833333333333336</v>
      </c>
      <c r="C189" s="85">
        <f t="shared" si="31"/>
        <v>75.25</v>
      </c>
      <c r="D189" s="91">
        <f t="shared" si="31"/>
        <v>150.75</v>
      </c>
      <c r="F189" s="83">
        <f>MAX(IF('Fee Calculator'!D$41*100&lt;$A189,0,IF('Fee Calculator'!D$41*100&gt;$A190,$A190-$A189-SUM(G189:$H189),'Fee Calculator'!D$41*100-$A189-SUM(G189:$H189))),0)</f>
        <v>0</v>
      </c>
      <c r="G189" s="85">
        <f>MAX(IF('Fee Calculator'!E$41*100&lt;$A189,0,IF('Fee Calculator'!E$41*100&gt;$A190,$A190-$A189-SUM(H189:$H189),'Fee Calculator'!E$41*100-$A189-SUM(H189:$H189))),0)</f>
        <v>0</v>
      </c>
      <c r="H189" s="91">
        <f>IF('Fee Calculator'!F$41*100&lt;$A189,0,IF('Fee Calculator'!F$41*100&gt;$A190,$A190-$A189,'Fee Calculator'!F$41*100-$A189))</f>
        <v>0</v>
      </c>
      <c r="J189" s="87">
        <f>F189*'Fee Calculator'!$D$11/100</f>
        <v>0</v>
      </c>
      <c r="K189" s="88">
        <f>G189*'Fee Calculator'!$D$11/100</f>
        <v>0</v>
      </c>
      <c r="L189" s="92">
        <f>H189*'Fee Calculator'!$D$11/100</f>
        <v>0</v>
      </c>
      <c r="N189" s="89">
        <f t="shared" si="25"/>
        <v>0</v>
      </c>
      <c r="O189" s="90">
        <f t="shared" si="26"/>
        <v>0</v>
      </c>
      <c r="P189" s="93">
        <f t="shared" si="27"/>
        <v>0</v>
      </c>
      <c r="R189" s="89">
        <f t="shared" si="28"/>
        <v>0</v>
      </c>
      <c r="S189" s="90">
        <f t="shared" si="29"/>
        <v>0</v>
      </c>
      <c r="T189" s="93">
        <f t="shared" si="30"/>
        <v>0</v>
      </c>
    </row>
    <row r="190" spans="1:20" hidden="1" x14ac:dyDescent="0.2">
      <c r="A190" s="83">
        <v>23.4499999999999</v>
      </c>
      <c r="B190" s="84">
        <f t="shared" si="31"/>
        <v>41.833333333333336</v>
      </c>
      <c r="C190" s="85">
        <f t="shared" si="31"/>
        <v>75.25</v>
      </c>
      <c r="D190" s="91">
        <f t="shared" si="31"/>
        <v>150.75</v>
      </c>
      <c r="F190" s="83">
        <f>MAX(IF('Fee Calculator'!D$41*100&lt;$A190,0,IF('Fee Calculator'!D$41*100&gt;$A191,$A191-$A190-SUM(G190:$H190),'Fee Calculator'!D$41*100-$A190-SUM(G190:$H190))),0)</f>
        <v>0</v>
      </c>
      <c r="G190" s="85">
        <f>MAX(IF('Fee Calculator'!E$41*100&lt;$A190,0,IF('Fee Calculator'!E$41*100&gt;$A191,$A191-$A190-SUM(H190:$H190),'Fee Calculator'!E$41*100-$A190-SUM(H190:$H190))),0)</f>
        <v>0</v>
      </c>
      <c r="H190" s="91">
        <f>IF('Fee Calculator'!F$41*100&lt;$A190,0,IF('Fee Calculator'!F$41*100&gt;$A191,$A191-$A190,'Fee Calculator'!F$41*100-$A190))</f>
        <v>0</v>
      </c>
      <c r="J190" s="87">
        <f>F190*'Fee Calculator'!$D$11/100</f>
        <v>0</v>
      </c>
      <c r="K190" s="88">
        <f>G190*'Fee Calculator'!$D$11/100</f>
        <v>0</v>
      </c>
      <c r="L190" s="92">
        <f>H190*'Fee Calculator'!$D$11/100</f>
        <v>0</v>
      </c>
      <c r="N190" s="89">
        <f t="shared" si="25"/>
        <v>0</v>
      </c>
      <c r="O190" s="90">
        <f t="shared" si="26"/>
        <v>0</v>
      </c>
      <c r="P190" s="93">
        <f t="shared" si="27"/>
        <v>0</v>
      </c>
      <c r="R190" s="89">
        <f t="shared" si="28"/>
        <v>0</v>
      </c>
      <c r="S190" s="90">
        <f t="shared" si="29"/>
        <v>0</v>
      </c>
      <c r="T190" s="93">
        <f t="shared" si="30"/>
        <v>0</v>
      </c>
    </row>
    <row r="191" spans="1:20" hidden="1" x14ac:dyDescent="0.2">
      <c r="A191" s="83">
        <v>23.549999999999901</v>
      </c>
      <c r="B191" s="84">
        <f t="shared" si="31"/>
        <v>41.833333333333336</v>
      </c>
      <c r="C191" s="85">
        <f t="shared" si="31"/>
        <v>75.25</v>
      </c>
      <c r="D191" s="91">
        <f t="shared" si="31"/>
        <v>150.75</v>
      </c>
      <c r="F191" s="83">
        <f>MAX(IF('Fee Calculator'!D$41*100&lt;$A191,0,IF('Fee Calculator'!D$41*100&gt;$A192,$A192-$A191-SUM(G191:$H191),'Fee Calculator'!D$41*100-$A191-SUM(G191:$H191))),0)</f>
        <v>0</v>
      </c>
      <c r="G191" s="85">
        <f>MAX(IF('Fee Calculator'!E$41*100&lt;$A191,0,IF('Fee Calculator'!E$41*100&gt;$A192,$A192-$A191-SUM(H191:$H191),'Fee Calculator'!E$41*100-$A191-SUM(H191:$H191))),0)</f>
        <v>0</v>
      </c>
      <c r="H191" s="91">
        <f>IF('Fee Calculator'!F$41*100&lt;$A191,0,IF('Fee Calculator'!F$41*100&gt;$A192,$A192-$A191,'Fee Calculator'!F$41*100-$A191))</f>
        <v>0</v>
      </c>
      <c r="J191" s="87">
        <f>F191*'Fee Calculator'!$D$11/100</f>
        <v>0</v>
      </c>
      <c r="K191" s="88">
        <f>G191*'Fee Calculator'!$D$11/100</f>
        <v>0</v>
      </c>
      <c r="L191" s="92">
        <f>H191*'Fee Calculator'!$D$11/100</f>
        <v>0</v>
      </c>
      <c r="N191" s="89">
        <f t="shared" si="25"/>
        <v>0</v>
      </c>
      <c r="O191" s="90">
        <f t="shared" si="26"/>
        <v>0</v>
      </c>
      <c r="P191" s="93">
        <f t="shared" si="27"/>
        <v>0</v>
      </c>
      <c r="R191" s="89">
        <f t="shared" si="28"/>
        <v>0</v>
      </c>
      <c r="S191" s="90">
        <f t="shared" si="29"/>
        <v>0</v>
      </c>
      <c r="T191" s="93">
        <f t="shared" si="30"/>
        <v>0</v>
      </c>
    </row>
    <row r="192" spans="1:20" hidden="1" x14ac:dyDescent="0.2">
      <c r="A192" s="83">
        <v>23.649999999999899</v>
      </c>
      <c r="B192" s="84">
        <f t="shared" si="31"/>
        <v>41.833333333333336</v>
      </c>
      <c r="C192" s="85">
        <f t="shared" si="31"/>
        <v>75.25</v>
      </c>
      <c r="D192" s="91">
        <f t="shared" si="31"/>
        <v>150.75</v>
      </c>
      <c r="F192" s="83">
        <f>MAX(IF('Fee Calculator'!D$41*100&lt;$A192,0,IF('Fee Calculator'!D$41*100&gt;$A193,$A193-$A192-SUM(G192:$H192),'Fee Calculator'!D$41*100-$A192-SUM(G192:$H192))),0)</f>
        <v>0</v>
      </c>
      <c r="G192" s="85">
        <f>MAX(IF('Fee Calculator'!E$41*100&lt;$A192,0,IF('Fee Calculator'!E$41*100&gt;$A193,$A193-$A192-SUM(H192:$H192),'Fee Calculator'!E$41*100-$A192-SUM(H192:$H192))),0)</f>
        <v>0</v>
      </c>
      <c r="H192" s="91">
        <f>IF('Fee Calculator'!F$41*100&lt;$A192,0,IF('Fee Calculator'!F$41*100&gt;$A193,$A193-$A192,'Fee Calculator'!F$41*100-$A192))</f>
        <v>0</v>
      </c>
      <c r="J192" s="87">
        <f>F192*'Fee Calculator'!$D$11/100</f>
        <v>0</v>
      </c>
      <c r="K192" s="88">
        <f>G192*'Fee Calculator'!$D$11/100</f>
        <v>0</v>
      </c>
      <c r="L192" s="92">
        <f>H192*'Fee Calculator'!$D$11/100</f>
        <v>0</v>
      </c>
      <c r="N192" s="89">
        <f t="shared" si="25"/>
        <v>0</v>
      </c>
      <c r="O192" s="90">
        <f t="shared" si="26"/>
        <v>0</v>
      </c>
      <c r="P192" s="93">
        <f t="shared" si="27"/>
        <v>0</v>
      </c>
      <c r="R192" s="89">
        <f t="shared" si="28"/>
        <v>0</v>
      </c>
      <c r="S192" s="90">
        <f t="shared" si="29"/>
        <v>0</v>
      </c>
      <c r="T192" s="93">
        <f t="shared" si="30"/>
        <v>0</v>
      </c>
    </row>
    <row r="193" spans="1:20" hidden="1" x14ac:dyDescent="0.2">
      <c r="A193" s="83">
        <v>23.749999999999901</v>
      </c>
      <c r="B193" s="84">
        <f t="shared" si="31"/>
        <v>41.833333333333336</v>
      </c>
      <c r="C193" s="85">
        <f t="shared" si="31"/>
        <v>75.25</v>
      </c>
      <c r="D193" s="91">
        <f t="shared" si="31"/>
        <v>150.75</v>
      </c>
      <c r="F193" s="83">
        <f>MAX(IF('Fee Calculator'!D$41*100&lt;$A193,0,IF('Fee Calculator'!D$41*100&gt;$A194,$A194-$A193-SUM(G193:$H193),'Fee Calculator'!D$41*100-$A193-SUM(G193:$H193))),0)</f>
        <v>0</v>
      </c>
      <c r="G193" s="85">
        <f>MAX(IF('Fee Calculator'!E$41*100&lt;$A193,0,IF('Fee Calculator'!E$41*100&gt;$A194,$A194-$A193-SUM(H193:$H193),'Fee Calculator'!E$41*100-$A193-SUM(H193:$H193))),0)</f>
        <v>0</v>
      </c>
      <c r="H193" s="91">
        <f>IF('Fee Calculator'!F$41*100&lt;$A193,0,IF('Fee Calculator'!F$41*100&gt;$A194,$A194-$A193,'Fee Calculator'!F$41*100-$A193))</f>
        <v>0</v>
      </c>
      <c r="J193" s="87">
        <f>F193*'Fee Calculator'!$D$11/100</f>
        <v>0</v>
      </c>
      <c r="K193" s="88">
        <f>G193*'Fee Calculator'!$D$11/100</f>
        <v>0</v>
      </c>
      <c r="L193" s="92">
        <f>H193*'Fee Calculator'!$D$11/100</f>
        <v>0</v>
      </c>
      <c r="N193" s="89">
        <f t="shared" si="25"/>
        <v>0</v>
      </c>
      <c r="O193" s="90">
        <f t="shared" si="26"/>
        <v>0</v>
      </c>
      <c r="P193" s="93">
        <f t="shared" si="27"/>
        <v>0</v>
      </c>
      <c r="R193" s="89">
        <f t="shared" si="28"/>
        <v>0</v>
      </c>
      <c r="S193" s="90">
        <f t="shared" si="29"/>
        <v>0</v>
      </c>
      <c r="T193" s="93">
        <f t="shared" si="30"/>
        <v>0</v>
      </c>
    </row>
    <row r="194" spans="1:20" hidden="1" x14ac:dyDescent="0.2">
      <c r="A194" s="83">
        <v>23.849999999999898</v>
      </c>
      <c r="B194" s="84">
        <f t="shared" si="31"/>
        <v>41.833333333333336</v>
      </c>
      <c r="C194" s="85">
        <f t="shared" si="31"/>
        <v>75.25</v>
      </c>
      <c r="D194" s="91">
        <f t="shared" si="31"/>
        <v>150.75</v>
      </c>
      <c r="F194" s="83">
        <f>MAX(IF('Fee Calculator'!D$41*100&lt;$A194,0,IF('Fee Calculator'!D$41*100&gt;$A195,$A195-$A194-SUM(G194:$H194),'Fee Calculator'!D$41*100-$A194-SUM(G194:$H194))),0)</f>
        <v>0</v>
      </c>
      <c r="G194" s="85">
        <f>MAX(IF('Fee Calculator'!E$41*100&lt;$A194,0,IF('Fee Calculator'!E$41*100&gt;$A195,$A195-$A194-SUM(H194:$H194),'Fee Calculator'!E$41*100-$A194-SUM(H194:$H194))),0)</f>
        <v>0</v>
      </c>
      <c r="H194" s="91">
        <f>IF('Fee Calculator'!F$41*100&lt;$A194,0,IF('Fee Calculator'!F$41*100&gt;$A195,$A195-$A194,'Fee Calculator'!F$41*100-$A194))</f>
        <v>0</v>
      </c>
      <c r="J194" s="87">
        <f>F194*'Fee Calculator'!$D$11/100</f>
        <v>0</v>
      </c>
      <c r="K194" s="88">
        <f>G194*'Fee Calculator'!$D$11/100</f>
        <v>0</v>
      </c>
      <c r="L194" s="92">
        <f>H194*'Fee Calculator'!$D$11/100</f>
        <v>0</v>
      </c>
      <c r="N194" s="89">
        <f t="shared" si="25"/>
        <v>0</v>
      </c>
      <c r="O194" s="90">
        <f t="shared" si="26"/>
        <v>0</v>
      </c>
      <c r="P194" s="93">
        <f t="shared" si="27"/>
        <v>0</v>
      </c>
      <c r="R194" s="89">
        <f t="shared" si="28"/>
        <v>0</v>
      </c>
      <c r="S194" s="90">
        <f t="shared" si="29"/>
        <v>0</v>
      </c>
      <c r="T194" s="93">
        <f t="shared" si="30"/>
        <v>0</v>
      </c>
    </row>
    <row r="195" spans="1:20" hidden="1" x14ac:dyDescent="0.2">
      <c r="A195" s="83">
        <v>23.9499999999999</v>
      </c>
      <c r="B195" s="84">
        <f t="shared" si="31"/>
        <v>41.833333333333336</v>
      </c>
      <c r="C195" s="85">
        <f t="shared" si="31"/>
        <v>75.25</v>
      </c>
      <c r="D195" s="91">
        <f t="shared" si="31"/>
        <v>150.75</v>
      </c>
      <c r="F195" s="83">
        <f>MAX(IF('Fee Calculator'!D$41*100&lt;$A195,0,IF('Fee Calculator'!D$41*100&gt;$A196,$A196-$A195-SUM(G195:$H195),'Fee Calculator'!D$41*100-$A195-SUM(G195:$H195))),0)</f>
        <v>0</v>
      </c>
      <c r="G195" s="85">
        <f>MAX(IF('Fee Calculator'!E$41*100&lt;$A195,0,IF('Fee Calculator'!E$41*100&gt;$A196,$A196-$A195-SUM(H195:$H195),'Fee Calculator'!E$41*100-$A195-SUM(H195:$H195))),0)</f>
        <v>0</v>
      </c>
      <c r="H195" s="91">
        <f>IF('Fee Calculator'!F$41*100&lt;$A195,0,IF('Fee Calculator'!F$41*100&gt;$A196,$A196-$A195,'Fee Calculator'!F$41*100-$A195))</f>
        <v>0</v>
      </c>
      <c r="J195" s="87">
        <f>F195*'Fee Calculator'!$D$11/100</f>
        <v>0</v>
      </c>
      <c r="K195" s="88">
        <f>G195*'Fee Calculator'!$D$11/100</f>
        <v>0</v>
      </c>
      <c r="L195" s="92">
        <f>H195*'Fee Calculator'!$D$11/100</f>
        <v>0</v>
      </c>
      <c r="N195" s="89">
        <f t="shared" si="25"/>
        <v>0</v>
      </c>
      <c r="O195" s="90">
        <f t="shared" si="26"/>
        <v>0</v>
      </c>
      <c r="P195" s="93">
        <f t="shared" si="27"/>
        <v>0</v>
      </c>
      <c r="R195" s="89">
        <f t="shared" si="28"/>
        <v>0</v>
      </c>
      <c r="S195" s="90">
        <f t="shared" si="29"/>
        <v>0</v>
      </c>
      <c r="T195" s="93">
        <f t="shared" si="30"/>
        <v>0</v>
      </c>
    </row>
    <row r="196" spans="1:20" hidden="1" x14ac:dyDescent="0.2">
      <c r="A196" s="83">
        <v>24.049999999999901</v>
      </c>
      <c r="B196" s="84">
        <f t="shared" si="31"/>
        <v>41.833333333333336</v>
      </c>
      <c r="C196" s="85">
        <f t="shared" si="31"/>
        <v>75.25</v>
      </c>
      <c r="D196" s="91">
        <f t="shared" si="31"/>
        <v>150.75</v>
      </c>
      <c r="F196" s="83">
        <f>MAX(IF('Fee Calculator'!D$41*100&lt;$A196,0,IF('Fee Calculator'!D$41*100&gt;$A197,$A197-$A196-SUM(G196:$H196),'Fee Calculator'!D$41*100-$A196-SUM(G196:$H196))),0)</f>
        <v>0</v>
      </c>
      <c r="G196" s="85">
        <f>MAX(IF('Fee Calculator'!E$41*100&lt;$A196,0,IF('Fee Calculator'!E$41*100&gt;$A197,$A197-$A196-SUM(H196:$H196),'Fee Calculator'!E$41*100-$A196-SUM(H196:$H196))),0)</f>
        <v>0</v>
      </c>
      <c r="H196" s="91">
        <f>IF('Fee Calculator'!F$41*100&lt;$A196,0,IF('Fee Calculator'!F$41*100&gt;$A197,$A197-$A196,'Fee Calculator'!F$41*100-$A196))</f>
        <v>0</v>
      </c>
      <c r="J196" s="87">
        <f>F196*'Fee Calculator'!$D$11/100</f>
        <v>0</v>
      </c>
      <c r="K196" s="88">
        <f>G196*'Fee Calculator'!$D$11/100</f>
        <v>0</v>
      </c>
      <c r="L196" s="92">
        <f>H196*'Fee Calculator'!$D$11/100</f>
        <v>0</v>
      </c>
      <c r="N196" s="89">
        <f t="shared" si="25"/>
        <v>0</v>
      </c>
      <c r="O196" s="90">
        <f t="shared" si="26"/>
        <v>0</v>
      </c>
      <c r="P196" s="93">
        <f t="shared" si="27"/>
        <v>0</v>
      </c>
      <c r="R196" s="89">
        <f t="shared" si="28"/>
        <v>0</v>
      </c>
      <c r="S196" s="90">
        <f t="shared" si="29"/>
        <v>0</v>
      </c>
      <c r="T196" s="93">
        <f t="shared" si="30"/>
        <v>0</v>
      </c>
    </row>
    <row r="197" spans="1:20" hidden="1" x14ac:dyDescent="0.2">
      <c r="A197" s="83">
        <v>24.149999999999899</v>
      </c>
      <c r="B197" s="84">
        <f t="shared" si="31"/>
        <v>41.833333333333336</v>
      </c>
      <c r="C197" s="85">
        <f t="shared" si="31"/>
        <v>75.25</v>
      </c>
      <c r="D197" s="91">
        <f t="shared" si="31"/>
        <v>150.75</v>
      </c>
      <c r="F197" s="83">
        <f>MAX(IF('Fee Calculator'!D$41*100&lt;$A197,0,IF('Fee Calculator'!D$41*100&gt;$A198,$A198-$A197-SUM(G197:$H197),'Fee Calculator'!D$41*100-$A197-SUM(G197:$H197))),0)</f>
        <v>0</v>
      </c>
      <c r="G197" s="85">
        <f>MAX(IF('Fee Calculator'!E$41*100&lt;$A197,0,IF('Fee Calculator'!E$41*100&gt;$A198,$A198-$A197-SUM(H197:$H197),'Fee Calculator'!E$41*100-$A197-SUM(H197:$H197))),0)</f>
        <v>0</v>
      </c>
      <c r="H197" s="91">
        <f>IF('Fee Calculator'!F$41*100&lt;$A197,0,IF('Fee Calculator'!F$41*100&gt;$A198,$A198-$A197,'Fee Calculator'!F$41*100-$A197))</f>
        <v>0</v>
      </c>
      <c r="J197" s="87">
        <f>F197*'Fee Calculator'!$D$11/100</f>
        <v>0</v>
      </c>
      <c r="K197" s="88">
        <f>G197*'Fee Calculator'!$D$11/100</f>
        <v>0</v>
      </c>
      <c r="L197" s="92">
        <f>H197*'Fee Calculator'!$D$11/100</f>
        <v>0</v>
      </c>
      <c r="N197" s="89">
        <f t="shared" si="25"/>
        <v>0</v>
      </c>
      <c r="O197" s="90">
        <f t="shared" si="26"/>
        <v>0</v>
      </c>
      <c r="P197" s="93">
        <f t="shared" si="27"/>
        <v>0</v>
      </c>
      <c r="R197" s="89">
        <f t="shared" si="28"/>
        <v>0</v>
      </c>
      <c r="S197" s="90">
        <f t="shared" si="29"/>
        <v>0</v>
      </c>
      <c r="T197" s="93">
        <f t="shared" si="30"/>
        <v>0</v>
      </c>
    </row>
    <row r="198" spans="1:20" hidden="1" x14ac:dyDescent="0.2">
      <c r="A198" s="83">
        <v>24.249999999999901</v>
      </c>
      <c r="B198" s="84">
        <f t="shared" si="31"/>
        <v>41.833333333333336</v>
      </c>
      <c r="C198" s="85">
        <f t="shared" si="31"/>
        <v>75.25</v>
      </c>
      <c r="D198" s="91">
        <f t="shared" si="31"/>
        <v>150.75</v>
      </c>
      <c r="F198" s="83">
        <f>MAX(IF('Fee Calculator'!D$41*100&lt;$A198,0,IF('Fee Calculator'!D$41*100&gt;$A199,$A199-$A198-SUM(G198:$H198),'Fee Calculator'!D$41*100-$A198-SUM(G198:$H198))),0)</f>
        <v>0</v>
      </c>
      <c r="G198" s="85">
        <f>MAX(IF('Fee Calculator'!E$41*100&lt;$A198,0,IF('Fee Calculator'!E$41*100&gt;$A199,$A199-$A198-SUM(H198:$H198),'Fee Calculator'!E$41*100-$A198-SUM(H198:$H198))),0)</f>
        <v>0</v>
      </c>
      <c r="H198" s="91">
        <f>IF('Fee Calculator'!F$41*100&lt;$A198,0,IF('Fee Calculator'!F$41*100&gt;$A199,$A199-$A198,'Fee Calculator'!F$41*100-$A198))</f>
        <v>0</v>
      </c>
      <c r="J198" s="87">
        <f>F198*'Fee Calculator'!$D$11/100</f>
        <v>0</v>
      </c>
      <c r="K198" s="88">
        <f>G198*'Fee Calculator'!$D$11/100</f>
        <v>0</v>
      </c>
      <c r="L198" s="92">
        <f>H198*'Fee Calculator'!$D$11/100</f>
        <v>0</v>
      </c>
      <c r="N198" s="89">
        <f t="shared" si="25"/>
        <v>0</v>
      </c>
      <c r="O198" s="90">
        <f t="shared" si="26"/>
        <v>0</v>
      </c>
      <c r="P198" s="93">
        <f t="shared" si="27"/>
        <v>0</v>
      </c>
      <c r="R198" s="89">
        <f t="shared" si="28"/>
        <v>0</v>
      </c>
      <c r="S198" s="90">
        <f t="shared" si="29"/>
        <v>0</v>
      </c>
      <c r="T198" s="93">
        <f t="shared" si="30"/>
        <v>0</v>
      </c>
    </row>
    <row r="199" spans="1:20" hidden="1" x14ac:dyDescent="0.2">
      <c r="A199" s="83">
        <v>24.349999999999898</v>
      </c>
      <c r="B199" s="84">
        <f t="shared" si="31"/>
        <v>41.833333333333336</v>
      </c>
      <c r="C199" s="85">
        <f t="shared" si="31"/>
        <v>75.25</v>
      </c>
      <c r="D199" s="91">
        <f t="shared" si="31"/>
        <v>150.75</v>
      </c>
      <c r="F199" s="83">
        <f>MAX(IF('Fee Calculator'!D$41*100&lt;$A199,0,IF('Fee Calculator'!D$41*100&gt;$A200,$A200-$A199-SUM(G199:$H199),'Fee Calculator'!D$41*100-$A199-SUM(G199:$H199))),0)</f>
        <v>0</v>
      </c>
      <c r="G199" s="85">
        <f>MAX(IF('Fee Calculator'!E$41*100&lt;$A199,0,IF('Fee Calculator'!E$41*100&gt;$A200,$A200-$A199-SUM(H199:$H199),'Fee Calculator'!E$41*100-$A199-SUM(H199:$H199))),0)</f>
        <v>0</v>
      </c>
      <c r="H199" s="91">
        <f>IF('Fee Calculator'!F$41*100&lt;$A199,0,IF('Fee Calculator'!F$41*100&gt;$A200,$A200-$A199,'Fee Calculator'!F$41*100-$A199))</f>
        <v>0</v>
      </c>
      <c r="J199" s="87">
        <f>F199*'Fee Calculator'!$D$11/100</f>
        <v>0</v>
      </c>
      <c r="K199" s="88">
        <f>G199*'Fee Calculator'!$D$11/100</f>
        <v>0</v>
      </c>
      <c r="L199" s="92">
        <f>H199*'Fee Calculator'!$D$11/100</f>
        <v>0</v>
      </c>
      <c r="N199" s="89">
        <f t="shared" si="25"/>
        <v>0</v>
      </c>
      <c r="O199" s="90">
        <f t="shared" si="26"/>
        <v>0</v>
      </c>
      <c r="P199" s="93">
        <f t="shared" si="27"/>
        <v>0</v>
      </c>
      <c r="R199" s="89">
        <f t="shared" si="28"/>
        <v>0</v>
      </c>
      <c r="S199" s="90">
        <f t="shared" si="29"/>
        <v>0</v>
      </c>
      <c r="T199" s="93">
        <f t="shared" si="30"/>
        <v>0</v>
      </c>
    </row>
    <row r="200" spans="1:20" hidden="1" x14ac:dyDescent="0.2">
      <c r="A200" s="83">
        <v>24.4499999999999</v>
      </c>
      <c r="B200" s="84">
        <f t="shared" si="31"/>
        <v>41.833333333333336</v>
      </c>
      <c r="C200" s="85">
        <f t="shared" si="31"/>
        <v>75.25</v>
      </c>
      <c r="D200" s="91">
        <f t="shared" si="31"/>
        <v>150.75</v>
      </c>
      <c r="F200" s="83">
        <f>MAX(IF('Fee Calculator'!D$41*100&lt;$A200,0,IF('Fee Calculator'!D$41*100&gt;$A201,$A201-$A200-SUM(G200:$H200),'Fee Calculator'!D$41*100-$A200-SUM(G200:$H200))),0)</f>
        <v>0</v>
      </c>
      <c r="G200" s="85">
        <f>MAX(IF('Fee Calculator'!E$41*100&lt;$A200,0,IF('Fee Calculator'!E$41*100&gt;$A201,$A201-$A200-SUM(H200:$H200),'Fee Calculator'!E$41*100-$A200-SUM(H200:$H200))),0)</f>
        <v>0</v>
      </c>
      <c r="H200" s="91">
        <f>IF('Fee Calculator'!F$41*100&lt;$A200,0,IF('Fee Calculator'!F$41*100&gt;$A201,$A201-$A200,'Fee Calculator'!F$41*100-$A200))</f>
        <v>0</v>
      </c>
      <c r="J200" s="87">
        <f>F200*'Fee Calculator'!$D$11/100</f>
        <v>0</v>
      </c>
      <c r="K200" s="88">
        <f>G200*'Fee Calculator'!$D$11/100</f>
        <v>0</v>
      </c>
      <c r="L200" s="92">
        <f>H200*'Fee Calculator'!$D$11/100</f>
        <v>0</v>
      </c>
      <c r="N200" s="89">
        <f t="shared" si="25"/>
        <v>0</v>
      </c>
      <c r="O200" s="90">
        <f t="shared" si="26"/>
        <v>0</v>
      </c>
      <c r="P200" s="93">
        <f t="shared" si="27"/>
        <v>0</v>
      </c>
      <c r="R200" s="89">
        <f t="shared" si="28"/>
        <v>0</v>
      </c>
      <c r="S200" s="90">
        <f t="shared" si="29"/>
        <v>0</v>
      </c>
      <c r="T200" s="93">
        <f t="shared" si="30"/>
        <v>0</v>
      </c>
    </row>
    <row r="201" spans="1:20" hidden="1" x14ac:dyDescent="0.2">
      <c r="A201" s="83">
        <v>24.549999999999901</v>
      </c>
      <c r="B201" s="84">
        <f t="shared" si="31"/>
        <v>41.833333333333336</v>
      </c>
      <c r="C201" s="85">
        <f t="shared" si="31"/>
        <v>75.25</v>
      </c>
      <c r="D201" s="91">
        <f t="shared" si="31"/>
        <v>150.75</v>
      </c>
      <c r="F201" s="83">
        <f>MAX(IF('Fee Calculator'!D$41*100&lt;$A201,0,IF('Fee Calculator'!D$41*100&gt;$A202,$A202-$A201-SUM(G201:$H201),'Fee Calculator'!D$41*100-$A201-SUM(G201:$H201))),0)</f>
        <v>0</v>
      </c>
      <c r="G201" s="85">
        <f>MAX(IF('Fee Calculator'!E$41*100&lt;$A201,0,IF('Fee Calculator'!E$41*100&gt;$A202,$A202-$A201-SUM(H201:$H201),'Fee Calculator'!E$41*100-$A201-SUM(H201:$H201))),0)</f>
        <v>0</v>
      </c>
      <c r="H201" s="91">
        <f>IF('Fee Calculator'!F$41*100&lt;$A201,0,IF('Fee Calculator'!F$41*100&gt;$A202,$A202-$A201,'Fee Calculator'!F$41*100-$A201))</f>
        <v>0</v>
      </c>
      <c r="J201" s="87">
        <f>F201*'Fee Calculator'!$D$11/100</f>
        <v>0</v>
      </c>
      <c r="K201" s="88">
        <f>G201*'Fee Calculator'!$D$11/100</f>
        <v>0</v>
      </c>
      <c r="L201" s="92">
        <f>H201*'Fee Calculator'!$D$11/100</f>
        <v>0</v>
      </c>
      <c r="N201" s="89">
        <f t="shared" si="25"/>
        <v>0</v>
      </c>
      <c r="O201" s="90">
        <f t="shared" si="26"/>
        <v>0</v>
      </c>
      <c r="P201" s="93">
        <f t="shared" si="27"/>
        <v>0</v>
      </c>
      <c r="R201" s="89">
        <f t="shared" si="28"/>
        <v>0</v>
      </c>
      <c r="S201" s="90">
        <f t="shared" si="29"/>
        <v>0</v>
      </c>
      <c r="T201" s="93">
        <f t="shared" si="30"/>
        <v>0</v>
      </c>
    </row>
    <row r="202" spans="1:20" hidden="1" x14ac:dyDescent="0.2">
      <c r="A202" s="83">
        <v>24.649999999999899</v>
      </c>
      <c r="B202" s="84">
        <f t="shared" si="31"/>
        <v>41.833333333333336</v>
      </c>
      <c r="C202" s="85">
        <f t="shared" si="31"/>
        <v>75.25</v>
      </c>
      <c r="D202" s="91">
        <f t="shared" si="31"/>
        <v>150.75</v>
      </c>
      <c r="F202" s="83">
        <f>MAX(IF('Fee Calculator'!D$41*100&lt;$A202,0,IF('Fee Calculator'!D$41*100&gt;$A203,$A203-$A202-SUM(G202:$H202),'Fee Calculator'!D$41*100-$A202-SUM(G202:$H202))),0)</f>
        <v>0</v>
      </c>
      <c r="G202" s="85">
        <f>MAX(IF('Fee Calculator'!E$41*100&lt;$A202,0,IF('Fee Calculator'!E$41*100&gt;$A203,$A203-$A202-SUM(H202:$H202),'Fee Calculator'!E$41*100-$A202-SUM(H202:$H202))),0)</f>
        <v>0</v>
      </c>
      <c r="H202" s="91">
        <f>IF('Fee Calculator'!F$41*100&lt;$A202,0,IF('Fee Calculator'!F$41*100&gt;$A203,$A203-$A202,'Fee Calculator'!F$41*100-$A202))</f>
        <v>0</v>
      </c>
      <c r="J202" s="87">
        <f>F202*'Fee Calculator'!$D$11/100</f>
        <v>0</v>
      </c>
      <c r="K202" s="88">
        <f>G202*'Fee Calculator'!$D$11/100</f>
        <v>0</v>
      </c>
      <c r="L202" s="92">
        <f>H202*'Fee Calculator'!$D$11/100</f>
        <v>0</v>
      </c>
      <c r="N202" s="89">
        <f t="shared" si="25"/>
        <v>0</v>
      </c>
      <c r="O202" s="90">
        <f t="shared" si="26"/>
        <v>0</v>
      </c>
      <c r="P202" s="93">
        <f t="shared" si="27"/>
        <v>0</v>
      </c>
      <c r="R202" s="89">
        <f t="shared" si="28"/>
        <v>0</v>
      </c>
      <c r="S202" s="90">
        <f t="shared" si="29"/>
        <v>0</v>
      </c>
      <c r="T202" s="93">
        <f t="shared" si="30"/>
        <v>0</v>
      </c>
    </row>
    <row r="203" spans="1:20" hidden="1" x14ac:dyDescent="0.2">
      <c r="A203" s="83">
        <v>24.749999999999901</v>
      </c>
      <c r="B203" s="84">
        <f t="shared" si="31"/>
        <v>41.833333333333336</v>
      </c>
      <c r="C203" s="85">
        <f t="shared" si="31"/>
        <v>75.25</v>
      </c>
      <c r="D203" s="91">
        <f t="shared" si="31"/>
        <v>150.75</v>
      </c>
      <c r="F203" s="83">
        <f>MAX(IF('Fee Calculator'!D$41*100&lt;$A203,0,IF('Fee Calculator'!D$41*100&gt;$A204,$A204-$A203-SUM(G203:$H203),'Fee Calculator'!D$41*100-$A203-SUM(G203:$H203))),0)</f>
        <v>0</v>
      </c>
      <c r="G203" s="85">
        <f>MAX(IF('Fee Calculator'!E$41*100&lt;$A203,0,IF('Fee Calculator'!E$41*100&gt;$A204,$A204-$A203-SUM(H203:$H203),'Fee Calculator'!E$41*100-$A203-SUM(H203:$H203))),0)</f>
        <v>0</v>
      </c>
      <c r="H203" s="91">
        <f>IF('Fee Calculator'!F$41*100&lt;$A203,0,IF('Fee Calculator'!F$41*100&gt;$A204,$A204-$A203,'Fee Calculator'!F$41*100-$A203))</f>
        <v>0</v>
      </c>
      <c r="J203" s="87">
        <f>F203*'Fee Calculator'!$D$11/100</f>
        <v>0</v>
      </c>
      <c r="K203" s="88">
        <f>G203*'Fee Calculator'!$D$11/100</f>
        <v>0</v>
      </c>
      <c r="L203" s="92">
        <f>H203*'Fee Calculator'!$D$11/100</f>
        <v>0</v>
      </c>
      <c r="N203" s="89">
        <f t="shared" si="25"/>
        <v>0</v>
      </c>
      <c r="O203" s="90">
        <f t="shared" si="26"/>
        <v>0</v>
      </c>
      <c r="P203" s="93">
        <f t="shared" si="27"/>
        <v>0</v>
      </c>
      <c r="R203" s="89">
        <f t="shared" si="28"/>
        <v>0</v>
      </c>
      <c r="S203" s="90">
        <f t="shared" si="29"/>
        <v>0</v>
      </c>
      <c r="T203" s="93">
        <f t="shared" si="30"/>
        <v>0</v>
      </c>
    </row>
    <row r="204" spans="1:20" hidden="1" x14ac:dyDescent="0.2">
      <c r="A204" s="83">
        <v>24.85</v>
      </c>
      <c r="B204" s="84">
        <f t="shared" si="31"/>
        <v>41.833333333333336</v>
      </c>
      <c r="C204" s="85">
        <f t="shared" si="31"/>
        <v>75.25</v>
      </c>
      <c r="D204" s="91">
        <f t="shared" si="31"/>
        <v>150.75</v>
      </c>
      <c r="F204" s="83">
        <f>MAX(IF('Fee Calculator'!D$41*100&lt;$A204,0,IF('Fee Calculator'!D$41*100&gt;$A205,$A205-$A204-SUM(G204:$H204),'Fee Calculator'!D$41*100-$A204-SUM(G204:$H204))),0)</f>
        <v>0</v>
      </c>
      <c r="G204" s="85">
        <f>MAX(IF('Fee Calculator'!E$41*100&lt;$A204,0,IF('Fee Calculator'!E$41*100&gt;$A205,$A205-$A204-SUM(H204:$H204),'Fee Calculator'!E$41*100-$A204-SUM(H204:$H204))),0)</f>
        <v>0</v>
      </c>
      <c r="H204" s="91">
        <f>IF('Fee Calculator'!F$41*100&lt;$A204,0,IF('Fee Calculator'!F$41*100&gt;$A205,$A205-$A204,'Fee Calculator'!F$41*100-$A204))</f>
        <v>0</v>
      </c>
      <c r="J204" s="87">
        <f>F204*'Fee Calculator'!$D$11/100</f>
        <v>0</v>
      </c>
      <c r="K204" s="88">
        <f>G204*'Fee Calculator'!$D$11/100</f>
        <v>0</v>
      </c>
      <c r="L204" s="92">
        <f>H204*'Fee Calculator'!$D$11/100</f>
        <v>0</v>
      </c>
      <c r="N204" s="89">
        <f t="shared" si="25"/>
        <v>0</v>
      </c>
      <c r="O204" s="90">
        <f t="shared" si="26"/>
        <v>0</v>
      </c>
      <c r="P204" s="93">
        <f t="shared" si="27"/>
        <v>0</v>
      </c>
      <c r="R204" s="89">
        <f t="shared" si="28"/>
        <v>0</v>
      </c>
      <c r="S204" s="90">
        <f t="shared" si="29"/>
        <v>0</v>
      </c>
      <c r="T204" s="93">
        <f t="shared" si="30"/>
        <v>0</v>
      </c>
    </row>
    <row r="205" spans="1:20" hidden="1" x14ac:dyDescent="0.2">
      <c r="A205" s="83">
        <v>24.95</v>
      </c>
      <c r="B205" s="84">
        <f t="shared" si="31"/>
        <v>41.833333333333336</v>
      </c>
      <c r="C205" s="85">
        <f t="shared" si="31"/>
        <v>75.25</v>
      </c>
      <c r="D205" s="91">
        <f t="shared" si="31"/>
        <v>150.75</v>
      </c>
      <c r="F205" s="83">
        <f>MAX(IF('Fee Calculator'!D$41*100&lt;$A205,0,IF('Fee Calculator'!D$41*100&gt;$A206,$A206-$A205-SUM(G205:$H205),'Fee Calculator'!D$41*100-$A205-SUM(G205:$H205))),0)</f>
        <v>0</v>
      </c>
      <c r="G205" s="85">
        <f>MAX(IF('Fee Calculator'!E$41*100&lt;$A205,0,IF('Fee Calculator'!E$41*100&gt;$A206,$A206-$A205-SUM(H205:$H205),'Fee Calculator'!E$41*100-$A205-SUM(H205:$H205))),0)</f>
        <v>0</v>
      </c>
      <c r="H205" s="91">
        <f>IF('Fee Calculator'!F$41*100&lt;$A205,0,IF('Fee Calculator'!F$41*100&gt;$A206,$A206-$A205,'Fee Calculator'!F$41*100-$A205))</f>
        <v>0</v>
      </c>
      <c r="J205" s="87">
        <f>F205*'Fee Calculator'!$D$11/100</f>
        <v>0</v>
      </c>
      <c r="K205" s="88">
        <f>G205*'Fee Calculator'!$D$11/100</f>
        <v>0</v>
      </c>
      <c r="L205" s="92">
        <f>H205*'Fee Calculator'!$D$11/100</f>
        <v>0</v>
      </c>
      <c r="N205" s="89">
        <f t="shared" si="25"/>
        <v>0</v>
      </c>
      <c r="O205" s="90">
        <f t="shared" si="26"/>
        <v>0</v>
      </c>
      <c r="P205" s="93">
        <f t="shared" si="27"/>
        <v>0</v>
      </c>
      <c r="R205" s="89">
        <f t="shared" si="28"/>
        <v>0</v>
      </c>
      <c r="S205" s="90">
        <f t="shared" si="29"/>
        <v>0</v>
      </c>
      <c r="T205" s="93">
        <f t="shared" si="30"/>
        <v>0</v>
      </c>
    </row>
    <row r="206" spans="1:20" hidden="1" x14ac:dyDescent="0.2">
      <c r="A206" s="83">
        <v>25.05</v>
      </c>
      <c r="B206" s="84">
        <f t="shared" si="31"/>
        <v>41.833333333333336</v>
      </c>
      <c r="C206" s="85">
        <f t="shared" si="31"/>
        <v>75.25</v>
      </c>
      <c r="D206" s="91">
        <f t="shared" si="31"/>
        <v>150.75</v>
      </c>
      <c r="F206" s="83">
        <f>MAX(IF('Fee Calculator'!D$41*100&lt;$A206,0,IF('Fee Calculator'!D$41*100&gt;$A207,$A207-$A206-SUM(G206:$H206),'Fee Calculator'!D$41*100-$A206-SUM(G206:$H206))),0)</f>
        <v>0</v>
      </c>
      <c r="G206" s="85">
        <f>MAX(IF('Fee Calculator'!E$41*100&lt;$A206,0,IF('Fee Calculator'!E$41*100&gt;$A207,$A207-$A206-SUM(H206:$H206),'Fee Calculator'!E$41*100-$A206-SUM(H206:$H206))),0)</f>
        <v>0</v>
      </c>
      <c r="H206" s="91">
        <f>IF('Fee Calculator'!F$41*100&lt;$A206,0,IF('Fee Calculator'!F$41*100&gt;$A207,$A207-$A206,'Fee Calculator'!F$41*100-$A206))</f>
        <v>0</v>
      </c>
      <c r="J206" s="87">
        <f>F206*'Fee Calculator'!$D$11/100</f>
        <v>0</v>
      </c>
      <c r="K206" s="88">
        <f>G206*'Fee Calculator'!$D$11/100</f>
        <v>0</v>
      </c>
      <c r="L206" s="92">
        <f>H206*'Fee Calculator'!$D$11/100</f>
        <v>0</v>
      </c>
      <c r="N206" s="89">
        <f t="shared" si="25"/>
        <v>0</v>
      </c>
      <c r="O206" s="90">
        <f t="shared" si="26"/>
        <v>0</v>
      </c>
      <c r="P206" s="93">
        <f t="shared" si="27"/>
        <v>0</v>
      </c>
      <c r="R206" s="89">
        <f t="shared" si="28"/>
        <v>0</v>
      </c>
      <c r="S206" s="90">
        <f t="shared" si="29"/>
        <v>0</v>
      </c>
      <c r="T206" s="93">
        <f t="shared" si="30"/>
        <v>0</v>
      </c>
    </row>
    <row r="207" spans="1:20" hidden="1" x14ac:dyDescent="0.2">
      <c r="A207" s="83">
        <v>25.15</v>
      </c>
      <c r="B207" s="84">
        <f t="shared" si="31"/>
        <v>41.833333333333336</v>
      </c>
      <c r="C207" s="85">
        <f t="shared" si="31"/>
        <v>75.25</v>
      </c>
      <c r="D207" s="91">
        <f t="shared" si="31"/>
        <v>150.75</v>
      </c>
      <c r="F207" s="83">
        <f>MAX(IF('Fee Calculator'!D$41*100&lt;$A207,0,IF('Fee Calculator'!D$41*100&gt;$A208,$A208-$A207-SUM(G207:$H207),'Fee Calculator'!D$41*100-$A207-SUM(G207:$H207))),0)</f>
        <v>0</v>
      </c>
      <c r="G207" s="85">
        <f>MAX(IF('Fee Calculator'!E$41*100&lt;$A207,0,IF('Fee Calculator'!E$41*100&gt;$A208,$A208-$A207-SUM(H207:$H207),'Fee Calculator'!E$41*100-$A207-SUM(H207:$H207))),0)</f>
        <v>0</v>
      </c>
      <c r="H207" s="91">
        <f>IF('Fee Calculator'!F$41*100&lt;$A207,0,IF('Fee Calculator'!F$41*100&gt;$A208,$A208-$A207,'Fee Calculator'!F$41*100-$A207))</f>
        <v>0</v>
      </c>
      <c r="J207" s="87">
        <f>F207*'Fee Calculator'!$D$11/100</f>
        <v>0</v>
      </c>
      <c r="K207" s="88">
        <f>G207*'Fee Calculator'!$D$11/100</f>
        <v>0</v>
      </c>
      <c r="L207" s="92">
        <f>H207*'Fee Calculator'!$D$11/100</f>
        <v>0</v>
      </c>
      <c r="N207" s="89">
        <f t="shared" si="25"/>
        <v>0</v>
      </c>
      <c r="O207" s="90">
        <f t="shared" si="26"/>
        <v>0</v>
      </c>
      <c r="P207" s="93">
        <f t="shared" si="27"/>
        <v>0</v>
      </c>
      <c r="R207" s="89">
        <f t="shared" si="28"/>
        <v>0</v>
      </c>
      <c r="S207" s="90">
        <f t="shared" si="29"/>
        <v>0</v>
      </c>
      <c r="T207" s="93">
        <f t="shared" si="30"/>
        <v>0</v>
      </c>
    </row>
    <row r="208" spans="1:20" hidden="1" x14ac:dyDescent="0.2">
      <c r="A208" s="83">
        <v>25.25</v>
      </c>
      <c r="B208" s="84">
        <f t="shared" si="31"/>
        <v>41.833333333333336</v>
      </c>
      <c r="C208" s="85">
        <f t="shared" si="31"/>
        <v>75.25</v>
      </c>
      <c r="D208" s="91">
        <f t="shared" si="31"/>
        <v>150.75</v>
      </c>
      <c r="F208" s="83">
        <f>MAX(IF('Fee Calculator'!D$41*100&lt;$A208,0,IF('Fee Calculator'!D$41*100&gt;$A209,$A209-$A208-SUM(G208:$H208),'Fee Calculator'!D$41*100-$A208-SUM(G208:$H208))),0)</f>
        <v>0</v>
      </c>
      <c r="G208" s="85">
        <f>MAX(IF('Fee Calculator'!E$41*100&lt;$A208,0,IF('Fee Calculator'!E$41*100&gt;$A209,$A209-$A208-SUM(H208:$H208),'Fee Calculator'!E$41*100-$A208-SUM(H208:$H208))),0)</f>
        <v>0</v>
      </c>
      <c r="H208" s="91">
        <f>IF('Fee Calculator'!F$41*100&lt;$A208,0,IF('Fee Calculator'!F$41*100&gt;$A209,$A209-$A208,'Fee Calculator'!F$41*100-$A208))</f>
        <v>0</v>
      </c>
      <c r="J208" s="87">
        <f>F208*'Fee Calculator'!$D$11/100</f>
        <v>0</v>
      </c>
      <c r="K208" s="88">
        <f>G208*'Fee Calculator'!$D$11/100</f>
        <v>0</v>
      </c>
      <c r="L208" s="92">
        <f>H208*'Fee Calculator'!$D$11/100</f>
        <v>0</v>
      </c>
      <c r="N208" s="89">
        <f t="shared" si="25"/>
        <v>0</v>
      </c>
      <c r="O208" s="90">
        <f t="shared" si="26"/>
        <v>0</v>
      </c>
      <c r="P208" s="93">
        <f t="shared" si="27"/>
        <v>0</v>
      </c>
      <c r="R208" s="89">
        <f t="shared" si="28"/>
        <v>0</v>
      </c>
      <c r="S208" s="90">
        <f t="shared" si="29"/>
        <v>0</v>
      </c>
      <c r="T208" s="93">
        <f t="shared" si="30"/>
        <v>0</v>
      </c>
    </row>
    <row r="209" spans="1:20" hidden="1" x14ac:dyDescent="0.2">
      <c r="A209" s="83">
        <v>25.35</v>
      </c>
      <c r="B209" s="84">
        <f t="shared" si="31"/>
        <v>41.833333333333336</v>
      </c>
      <c r="C209" s="85">
        <f t="shared" si="31"/>
        <v>75.25</v>
      </c>
      <c r="D209" s="91">
        <f t="shared" si="31"/>
        <v>150.75</v>
      </c>
      <c r="F209" s="83">
        <f>MAX(IF('Fee Calculator'!D$41*100&lt;$A209,0,IF('Fee Calculator'!D$41*100&gt;$A210,$A210-$A209-SUM(G209:$H209),'Fee Calculator'!D$41*100-$A209-SUM(G209:$H209))),0)</f>
        <v>0</v>
      </c>
      <c r="G209" s="85">
        <f>MAX(IF('Fee Calculator'!E$41*100&lt;$A209,0,IF('Fee Calculator'!E$41*100&gt;$A210,$A210-$A209-SUM(H209:$H209),'Fee Calculator'!E$41*100-$A209-SUM(H209:$H209))),0)</f>
        <v>0</v>
      </c>
      <c r="H209" s="91">
        <f>IF('Fee Calculator'!F$41*100&lt;$A209,0,IF('Fee Calculator'!F$41*100&gt;$A210,$A210-$A209,'Fee Calculator'!F$41*100-$A209))</f>
        <v>0</v>
      </c>
      <c r="J209" s="87">
        <f>F209*'Fee Calculator'!$D$11/100</f>
        <v>0</v>
      </c>
      <c r="K209" s="88">
        <f>G209*'Fee Calculator'!$D$11/100</f>
        <v>0</v>
      </c>
      <c r="L209" s="92">
        <f>H209*'Fee Calculator'!$D$11/100</f>
        <v>0</v>
      </c>
      <c r="N209" s="89">
        <f t="shared" si="25"/>
        <v>0</v>
      </c>
      <c r="O209" s="90">
        <f t="shared" si="26"/>
        <v>0</v>
      </c>
      <c r="P209" s="93">
        <f t="shared" si="27"/>
        <v>0</v>
      </c>
      <c r="R209" s="89">
        <f t="shared" si="28"/>
        <v>0</v>
      </c>
      <c r="S209" s="90">
        <f t="shared" si="29"/>
        <v>0</v>
      </c>
      <c r="T209" s="93">
        <f t="shared" si="30"/>
        <v>0</v>
      </c>
    </row>
    <row r="210" spans="1:20" hidden="1" x14ac:dyDescent="0.2">
      <c r="A210" s="83">
        <v>25.45</v>
      </c>
      <c r="B210" s="84">
        <f t="shared" si="31"/>
        <v>41.833333333333336</v>
      </c>
      <c r="C210" s="85">
        <f t="shared" si="31"/>
        <v>75.25</v>
      </c>
      <c r="D210" s="91">
        <f t="shared" si="31"/>
        <v>150.75</v>
      </c>
      <c r="F210" s="83">
        <f>MAX(IF('Fee Calculator'!D$41*100&lt;$A210,0,IF('Fee Calculator'!D$41*100&gt;$A211,$A211-$A210-SUM(G210:$H210),'Fee Calculator'!D$41*100-$A210-SUM(G210:$H210))),0)</f>
        <v>0</v>
      </c>
      <c r="G210" s="85">
        <f>MAX(IF('Fee Calculator'!E$41*100&lt;$A210,0,IF('Fee Calculator'!E$41*100&gt;$A211,$A211-$A210-SUM(H210:$H210),'Fee Calculator'!E$41*100-$A210-SUM(H210:$H210))),0)</f>
        <v>0</v>
      </c>
      <c r="H210" s="91">
        <f>IF('Fee Calculator'!F$41*100&lt;$A210,0,IF('Fee Calculator'!F$41*100&gt;$A211,$A211-$A210,'Fee Calculator'!F$41*100-$A210))</f>
        <v>0</v>
      </c>
      <c r="J210" s="87">
        <f>F210*'Fee Calculator'!$D$11/100</f>
        <v>0</v>
      </c>
      <c r="K210" s="88">
        <f>G210*'Fee Calculator'!$D$11/100</f>
        <v>0</v>
      </c>
      <c r="L210" s="92">
        <f>H210*'Fee Calculator'!$D$11/100</f>
        <v>0</v>
      </c>
      <c r="N210" s="89">
        <f t="shared" si="25"/>
        <v>0</v>
      </c>
      <c r="O210" s="90">
        <f t="shared" si="26"/>
        <v>0</v>
      </c>
      <c r="P210" s="93">
        <f t="shared" si="27"/>
        <v>0</v>
      </c>
      <c r="R210" s="89">
        <f t="shared" si="28"/>
        <v>0</v>
      </c>
      <c r="S210" s="90">
        <f t="shared" si="29"/>
        <v>0</v>
      </c>
      <c r="T210" s="93">
        <f t="shared" si="30"/>
        <v>0</v>
      </c>
    </row>
    <row r="211" spans="1:20" hidden="1" x14ac:dyDescent="0.2">
      <c r="A211" s="83">
        <v>25.55</v>
      </c>
      <c r="B211" s="84">
        <f t="shared" si="31"/>
        <v>41.833333333333336</v>
      </c>
      <c r="C211" s="85">
        <f t="shared" si="31"/>
        <v>75.25</v>
      </c>
      <c r="D211" s="91">
        <f t="shared" si="31"/>
        <v>150.75</v>
      </c>
      <c r="F211" s="83">
        <f>MAX(IF('Fee Calculator'!D$41*100&lt;$A211,0,IF('Fee Calculator'!D$41*100&gt;$A212,$A212-$A211-SUM(G211:$H211),'Fee Calculator'!D$41*100-$A211-SUM(G211:$H211))),0)</f>
        <v>0</v>
      </c>
      <c r="G211" s="85">
        <f>MAX(IF('Fee Calculator'!E$41*100&lt;$A211,0,IF('Fee Calculator'!E$41*100&gt;$A212,$A212-$A211-SUM(H211:$H211),'Fee Calculator'!E$41*100-$A211-SUM(H211:$H211))),0)</f>
        <v>0</v>
      </c>
      <c r="H211" s="91">
        <f>IF('Fee Calculator'!F$41*100&lt;$A211,0,IF('Fee Calculator'!F$41*100&gt;$A212,$A212-$A211,'Fee Calculator'!F$41*100-$A211))</f>
        <v>0</v>
      </c>
      <c r="J211" s="87">
        <f>F211*'Fee Calculator'!$D$11/100</f>
        <v>0</v>
      </c>
      <c r="K211" s="88">
        <f>G211*'Fee Calculator'!$D$11/100</f>
        <v>0</v>
      </c>
      <c r="L211" s="92">
        <f>H211*'Fee Calculator'!$D$11/100</f>
        <v>0</v>
      </c>
      <c r="N211" s="89">
        <f t="shared" si="25"/>
        <v>0</v>
      </c>
      <c r="O211" s="90">
        <f t="shared" si="26"/>
        <v>0</v>
      </c>
      <c r="P211" s="93">
        <f t="shared" si="27"/>
        <v>0</v>
      </c>
      <c r="R211" s="89">
        <f t="shared" si="28"/>
        <v>0</v>
      </c>
      <c r="S211" s="90">
        <f t="shared" si="29"/>
        <v>0</v>
      </c>
      <c r="T211" s="93">
        <f t="shared" si="30"/>
        <v>0</v>
      </c>
    </row>
    <row r="212" spans="1:20" hidden="1" x14ac:dyDescent="0.2">
      <c r="A212" s="83">
        <v>25.65</v>
      </c>
      <c r="B212" s="84">
        <f t="shared" si="31"/>
        <v>41.833333333333336</v>
      </c>
      <c r="C212" s="85">
        <f t="shared" si="31"/>
        <v>75.25</v>
      </c>
      <c r="D212" s="91">
        <f t="shared" si="31"/>
        <v>150.75</v>
      </c>
      <c r="F212" s="83">
        <f>MAX(IF('Fee Calculator'!D$41*100&lt;$A212,0,IF('Fee Calculator'!D$41*100&gt;$A213,$A213-$A212-SUM(G212:$H212),'Fee Calculator'!D$41*100-$A212-SUM(G212:$H212))),0)</f>
        <v>0</v>
      </c>
      <c r="G212" s="85">
        <f>MAX(IF('Fee Calculator'!E$41*100&lt;$A212,0,IF('Fee Calculator'!E$41*100&gt;$A213,$A213-$A212-SUM(H212:$H212),'Fee Calculator'!E$41*100-$A212-SUM(H212:$H212))),0)</f>
        <v>0</v>
      </c>
      <c r="H212" s="91">
        <f>IF('Fee Calculator'!F$41*100&lt;$A212,0,IF('Fee Calculator'!F$41*100&gt;$A213,$A213-$A212,'Fee Calculator'!F$41*100-$A212))</f>
        <v>0</v>
      </c>
      <c r="J212" s="87">
        <f>F212*'Fee Calculator'!$D$11/100</f>
        <v>0</v>
      </c>
      <c r="K212" s="88">
        <f>G212*'Fee Calculator'!$D$11/100</f>
        <v>0</v>
      </c>
      <c r="L212" s="92">
        <f>H212*'Fee Calculator'!$D$11/100</f>
        <v>0</v>
      </c>
      <c r="N212" s="89">
        <f t="shared" si="25"/>
        <v>0</v>
      </c>
      <c r="O212" s="90">
        <f t="shared" si="26"/>
        <v>0</v>
      </c>
      <c r="P212" s="93">
        <f t="shared" si="27"/>
        <v>0</v>
      </c>
      <c r="R212" s="89">
        <f t="shared" si="28"/>
        <v>0</v>
      </c>
      <c r="S212" s="90">
        <f t="shared" si="29"/>
        <v>0</v>
      </c>
      <c r="T212" s="93">
        <f t="shared" si="30"/>
        <v>0</v>
      </c>
    </row>
    <row r="213" spans="1:20" hidden="1" x14ac:dyDescent="0.2">
      <c r="A213" s="83">
        <v>25.75</v>
      </c>
      <c r="B213" s="84">
        <f t="shared" si="31"/>
        <v>41.833333333333336</v>
      </c>
      <c r="C213" s="85">
        <f t="shared" si="31"/>
        <v>75.25</v>
      </c>
      <c r="D213" s="91">
        <f t="shared" si="31"/>
        <v>150.75</v>
      </c>
      <c r="F213" s="83">
        <f>MAX(IF('Fee Calculator'!D$41*100&lt;$A213,0,IF('Fee Calculator'!D$41*100&gt;$A214,$A214-$A213-SUM(G213:$H213),'Fee Calculator'!D$41*100-$A213-SUM(G213:$H213))),0)</f>
        <v>0</v>
      </c>
      <c r="G213" s="85">
        <f>MAX(IF('Fee Calculator'!E$41*100&lt;$A213,0,IF('Fee Calculator'!E$41*100&gt;$A214,$A214-$A213-SUM(H213:$H213),'Fee Calculator'!E$41*100-$A213-SUM(H213:$H213))),0)</f>
        <v>0</v>
      </c>
      <c r="H213" s="91">
        <f>IF('Fee Calculator'!F$41*100&lt;$A213,0,IF('Fee Calculator'!F$41*100&gt;$A214,$A214-$A213,'Fee Calculator'!F$41*100-$A213))</f>
        <v>0</v>
      </c>
      <c r="J213" s="87">
        <f>F213*'Fee Calculator'!$D$11/100</f>
        <v>0</v>
      </c>
      <c r="K213" s="88">
        <f>G213*'Fee Calculator'!$D$11/100</f>
        <v>0</v>
      </c>
      <c r="L213" s="92">
        <f>H213*'Fee Calculator'!$D$11/100</f>
        <v>0</v>
      </c>
      <c r="N213" s="89">
        <f t="shared" si="25"/>
        <v>0</v>
      </c>
      <c r="O213" s="90">
        <f t="shared" si="26"/>
        <v>0</v>
      </c>
      <c r="P213" s="93">
        <f t="shared" si="27"/>
        <v>0</v>
      </c>
      <c r="R213" s="89">
        <f t="shared" si="28"/>
        <v>0</v>
      </c>
      <c r="S213" s="90">
        <f t="shared" si="29"/>
        <v>0</v>
      </c>
      <c r="T213" s="93">
        <f t="shared" si="30"/>
        <v>0</v>
      </c>
    </row>
    <row r="214" spans="1:20" hidden="1" x14ac:dyDescent="0.2">
      <c r="A214" s="83">
        <v>25.85</v>
      </c>
      <c r="B214" s="84">
        <f t="shared" si="31"/>
        <v>41.833333333333336</v>
      </c>
      <c r="C214" s="85">
        <f t="shared" si="31"/>
        <v>75.25</v>
      </c>
      <c r="D214" s="91">
        <f t="shared" si="31"/>
        <v>150.75</v>
      </c>
      <c r="F214" s="83">
        <f>MAX(IF('Fee Calculator'!D$41*100&lt;$A214,0,IF('Fee Calculator'!D$41*100&gt;$A215,$A215-$A214-SUM(G214:$H214),'Fee Calculator'!D$41*100-$A214-SUM(G214:$H214))),0)</f>
        <v>0</v>
      </c>
      <c r="G214" s="85">
        <f>MAX(IF('Fee Calculator'!E$41*100&lt;$A214,0,IF('Fee Calculator'!E$41*100&gt;$A215,$A215-$A214-SUM(H214:$H214),'Fee Calculator'!E$41*100-$A214-SUM(H214:$H214))),0)</f>
        <v>0</v>
      </c>
      <c r="H214" s="91">
        <f>IF('Fee Calculator'!F$41*100&lt;$A214,0,IF('Fee Calculator'!F$41*100&gt;$A215,$A215-$A214,'Fee Calculator'!F$41*100-$A214))</f>
        <v>0</v>
      </c>
      <c r="J214" s="87">
        <f>F214*'Fee Calculator'!$D$11/100</f>
        <v>0</v>
      </c>
      <c r="K214" s="88">
        <f>G214*'Fee Calculator'!$D$11/100</f>
        <v>0</v>
      </c>
      <c r="L214" s="92">
        <f>H214*'Fee Calculator'!$D$11/100</f>
        <v>0</v>
      </c>
      <c r="N214" s="89">
        <f t="shared" si="25"/>
        <v>0</v>
      </c>
      <c r="O214" s="90">
        <f t="shared" si="26"/>
        <v>0</v>
      </c>
      <c r="P214" s="93">
        <f t="shared" si="27"/>
        <v>0</v>
      </c>
      <c r="R214" s="89">
        <f t="shared" si="28"/>
        <v>0</v>
      </c>
      <c r="S214" s="90">
        <f t="shared" si="29"/>
        <v>0</v>
      </c>
      <c r="T214" s="93">
        <f t="shared" si="30"/>
        <v>0</v>
      </c>
    </row>
    <row r="215" spans="1:20" hidden="1" x14ac:dyDescent="0.2">
      <c r="A215" s="83">
        <v>25.95</v>
      </c>
      <c r="B215" s="84">
        <f t="shared" si="31"/>
        <v>41.833333333333336</v>
      </c>
      <c r="C215" s="85">
        <f t="shared" si="31"/>
        <v>75.25</v>
      </c>
      <c r="D215" s="91">
        <f t="shared" si="31"/>
        <v>150.75</v>
      </c>
      <c r="F215" s="83">
        <f>MAX(IF('Fee Calculator'!D$41*100&lt;$A215,0,IF('Fee Calculator'!D$41*100&gt;$A216,$A216-$A215-SUM(G215:$H215),'Fee Calculator'!D$41*100-$A215-SUM(G215:$H215))),0)</f>
        <v>0</v>
      </c>
      <c r="G215" s="85">
        <f>MAX(IF('Fee Calculator'!E$41*100&lt;$A215,0,IF('Fee Calculator'!E$41*100&gt;$A216,$A216-$A215-SUM(H215:$H215),'Fee Calculator'!E$41*100-$A215-SUM(H215:$H215))),0)</f>
        <v>0</v>
      </c>
      <c r="H215" s="91">
        <f>IF('Fee Calculator'!F$41*100&lt;$A215,0,IF('Fee Calculator'!F$41*100&gt;$A216,$A216-$A215,'Fee Calculator'!F$41*100-$A215))</f>
        <v>0</v>
      </c>
      <c r="J215" s="87">
        <f>F215*'Fee Calculator'!$D$11/100</f>
        <v>0</v>
      </c>
      <c r="K215" s="88">
        <f>G215*'Fee Calculator'!$D$11/100</f>
        <v>0</v>
      </c>
      <c r="L215" s="92">
        <f>H215*'Fee Calculator'!$D$11/100</f>
        <v>0</v>
      </c>
      <c r="N215" s="89">
        <f t="shared" si="25"/>
        <v>0</v>
      </c>
      <c r="O215" s="90">
        <f t="shared" si="26"/>
        <v>0</v>
      </c>
      <c r="P215" s="93">
        <f t="shared" si="27"/>
        <v>0</v>
      </c>
      <c r="R215" s="89">
        <f t="shared" si="28"/>
        <v>0</v>
      </c>
      <c r="S215" s="90">
        <f t="shared" si="29"/>
        <v>0</v>
      </c>
      <c r="T215" s="93">
        <f t="shared" si="30"/>
        <v>0</v>
      </c>
    </row>
    <row r="216" spans="1:20" hidden="1" x14ac:dyDescent="0.2">
      <c r="A216" s="83">
        <v>26.05</v>
      </c>
      <c r="B216" s="84">
        <f t="shared" si="31"/>
        <v>41.833333333333336</v>
      </c>
      <c r="C216" s="85">
        <f t="shared" si="31"/>
        <v>75.25</v>
      </c>
      <c r="D216" s="91">
        <f t="shared" si="31"/>
        <v>150.75</v>
      </c>
      <c r="F216" s="83">
        <f>MAX(IF('Fee Calculator'!D$41*100&lt;$A216,0,IF('Fee Calculator'!D$41*100&gt;$A217,$A217-$A216-SUM(G216:$H216),'Fee Calculator'!D$41*100-$A216-SUM(G216:$H216))),0)</f>
        <v>0</v>
      </c>
      <c r="G216" s="85">
        <f>MAX(IF('Fee Calculator'!E$41*100&lt;$A216,0,IF('Fee Calculator'!E$41*100&gt;$A217,$A217-$A216-SUM(H216:$H216),'Fee Calculator'!E$41*100-$A216-SUM(H216:$H216))),0)</f>
        <v>0</v>
      </c>
      <c r="H216" s="91">
        <f>IF('Fee Calculator'!F$41*100&lt;$A216,0,IF('Fee Calculator'!F$41*100&gt;$A217,$A217-$A216,'Fee Calculator'!F$41*100-$A216))</f>
        <v>0</v>
      </c>
      <c r="J216" s="87">
        <f>F216*'Fee Calculator'!$D$11/100</f>
        <v>0</v>
      </c>
      <c r="K216" s="88">
        <f>G216*'Fee Calculator'!$D$11/100</f>
        <v>0</v>
      </c>
      <c r="L216" s="92">
        <f>H216*'Fee Calculator'!$D$11/100</f>
        <v>0</v>
      </c>
      <c r="N216" s="89">
        <f t="shared" si="25"/>
        <v>0</v>
      </c>
      <c r="O216" s="90">
        <f t="shared" si="26"/>
        <v>0</v>
      </c>
      <c r="P216" s="93">
        <f t="shared" si="27"/>
        <v>0</v>
      </c>
      <c r="R216" s="89">
        <f t="shared" si="28"/>
        <v>0</v>
      </c>
      <c r="S216" s="90">
        <f t="shared" si="29"/>
        <v>0</v>
      </c>
      <c r="T216" s="93">
        <f t="shared" si="30"/>
        <v>0</v>
      </c>
    </row>
    <row r="217" spans="1:20" hidden="1" x14ac:dyDescent="0.2">
      <c r="A217" s="83">
        <v>26.15</v>
      </c>
      <c r="B217" s="84">
        <f t="shared" si="31"/>
        <v>41.833333333333336</v>
      </c>
      <c r="C217" s="85">
        <f t="shared" si="31"/>
        <v>75.25</v>
      </c>
      <c r="D217" s="91">
        <f t="shared" si="31"/>
        <v>150.75</v>
      </c>
      <c r="F217" s="83">
        <f>MAX(IF('Fee Calculator'!D$41*100&lt;$A217,0,IF('Fee Calculator'!D$41*100&gt;$A218,$A218-$A217-SUM(G217:$H217),'Fee Calculator'!D$41*100-$A217-SUM(G217:$H217))),0)</f>
        <v>0</v>
      </c>
      <c r="G217" s="85">
        <f>MAX(IF('Fee Calculator'!E$41*100&lt;$A217,0,IF('Fee Calculator'!E$41*100&gt;$A218,$A218-$A217-SUM(H217:$H217),'Fee Calculator'!E$41*100-$A217-SUM(H217:$H217))),0)</f>
        <v>0</v>
      </c>
      <c r="H217" s="91">
        <f>IF('Fee Calculator'!F$41*100&lt;$A217,0,IF('Fee Calculator'!F$41*100&gt;$A218,$A218-$A217,'Fee Calculator'!F$41*100-$A217))</f>
        <v>0</v>
      </c>
      <c r="J217" s="87">
        <f>F217*'Fee Calculator'!$D$11/100</f>
        <v>0</v>
      </c>
      <c r="K217" s="88">
        <f>G217*'Fee Calculator'!$D$11/100</f>
        <v>0</v>
      </c>
      <c r="L217" s="92">
        <f>H217*'Fee Calculator'!$D$11/100</f>
        <v>0</v>
      </c>
      <c r="N217" s="89">
        <f t="shared" si="25"/>
        <v>0</v>
      </c>
      <c r="O217" s="90">
        <f t="shared" si="26"/>
        <v>0</v>
      </c>
      <c r="P217" s="93">
        <f t="shared" si="27"/>
        <v>0</v>
      </c>
      <c r="R217" s="89">
        <f t="shared" si="28"/>
        <v>0</v>
      </c>
      <c r="S217" s="90">
        <f t="shared" si="29"/>
        <v>0</v>
      </c>
      <c r="T217" s="93">
        <f t="shared" si="30"/>
        <v>0</v>
      </c>
    </row>
    <row r="218" spans="1:20" hidden="1" x14ac:dyDescent="0.2">
      <c r="A218" s="83">
        <v>26.25</v>
      </c>
      <c r="B218" s="84">
        <f t="shared" si="31"/>
        <v>41.833333333333336</v>
      </c>
      <c r="C218" s="85">
        <f t="shared" si="31"/>
        <v>75.25</v>
      </c>
      <c r="D218" s="91">
        <f t="shared" si="31"/>
        <v>150.75</v>
      </c>
      <c r="F218" s="83">
        <f>MAX(IF('Fee Calculator'!D$41*100&lt;$A218,0,IF('Fee Calculator'!D$41*100&gt;$A219,$A219-$A218-SUM(G218:$H218),'Fee Calculator'!D$41*100-$A218-SUM(G218:$H218))),0)</f>
        <v>0</v>
      </c>
      <c r="G218" s="85">
        <f>MAX(IF('Fee Calculator'!E$41*100&lt;$A218,0,IF('Fee Calculator'!E$41*100&gt;$A219,$A219-$A218-SUM(H218:$H218),'Fee Calculator'!E$41*100-$A218-SUM(H218:$H218))),0)</f>
        <v>0</v>
      </c>
      <c r="H218" s="91">
        <f>IF('Fee Calculator'!F$41*100&lt;$A218,0,IF('Fee Calculator'!F$41*100&gt;$A219,$A219-$A218,'Fee Calculator'!F$41*100-$A218))</f>
        <v>0</v>
      </c>
      <c r="J218" s="87">
        <f>F218*'Fee Calculator'!$D$11/100</f>
        <v>0</v>
      </c>
      <c r="K218" s="88">
        <f>G218*'Fee Calculator'!$D$11/100</f>
        <v>0</v>
      </c>
      <c r="L218" s="92">
        <f>H218*'Fee Calculator'!$D$11/100</f>
        <v>0</v>
      </c>
      <c r="N218" s="89">
        <f t="shared" si="25"/>
        <v>0</v>
      </c>
      <c r="O218" s="90">
        <f t="shared" si="26"/>
        <v>0</v>
      </c>
      <c r="P218" s="93">
        <f t="shared" si="27"/>
        <v>0</v>
      </c>
      <c r="R218" s="89">
        <f t="shared" si="28"/>
        <v>0</v>
      </c>
      <c r="S218" s="90">
        <f t="shared" si="29"/>
        <v>0</v>
      </c>
      <c r="T218" s="93">
        <f t="shared" si="30"/>
        <v>0</v>
      </c>
    </row>
    <row r="219" spans="1:20" hidden="1" x14ac:dyDescent="0.2">
      <c r="A219" s="83">
        <v>26.35</v>
      </c>
      <c r="B219" s="84">
        <f t="shared" si="31"/>
        <v>41.833333333333336</v>
      </c>
      <c r="C219" s="85">
        <f t="shared" si="31"/>
        <v>75.25</v>
      </c>
      <c r="D219" s="91">
        <f t="shared" si="31"/>
        <v>150.75</v>
      </c>
      <c r="F219" s="83">
        <f>MAX(IF('Fee Calculator'!D$41*100&lt;$A219,0,IF('Fee Calculator'!D$41*100&gt;$A220,$A220-$A219-SUM(G219:$H219),'Fee Calculator'!D$41*100-$A219-SUM(G219:$H219))),0)</f>
        <v>0</v>
      </c>
      <c r="G219" s="85">
        <f>MAX(IF('Fee Calculator'!E$41*100&lt;$A219,0,IF('Fee Calculator'!E$41*100&gt;$A220,$A220-$A219-SUM(H219:$H219),'Fee Calculator'!E$41*100-$A219-SUM(H219:$H219))),0)</f>
        <v>0</v>
      </c>
      <c r="H219" s="91">
        <f>IF('Fee Calculator'!F$41*100&lt;$A219,0,IF('Fee Calculator'!F$41*100&gt;$A220,$A220-$A219,'Fee Calculator'!F$41*100-$A219))</f>
        <v>0</v>
      </c>
      <c r="J219" s="87">
        <f>F219*'Fee Calculator'!$D$11/100</f>
        <v>0</v>
      </c>
      <c r="K219" s="88">
        <f>G219*'Fee Calculator'!$D$11/100</f>
        <v>0</v>
      </c>
      <c r="L219" s="92">
        <f>H219*'Fee Calculator'!$D$11/100</f>
        <v>0</v>
      </c>
      <c r="N219" s="89">
        <f t="shared" si="25"/>
        <v>0</v>
      </c>
      <c r="O219" s="90">
        <f t="shared" si="26"/>
        <v>0</v>
      </c>
      <c r="P219" s="93">
        <f t="shared" si="27"/>
        <v>0</v>
      </c>
      <c r="R219" s="89">
        <f t="shared" si="28"/>
        <v>0</v>
      </c>
      <c r="S219" s="90">
        <f t="shared" si="29"/>
        <v>0</v>
      </c>
      <c r="T219" s="93">
        <f t="shared" si="30"/>
        <v>0</v>
      </c>
    </row>
    <row r="220" spans="1:20" hidden="1" x14ac:dyDescent="0.2">
      <c r="A220" s="83">
        <v>26.45</v>
      </c>
      <c r="B220" s="84">
        <f t="shared" si="31"/>
        <v>41.833333333333336</v>
      </c>
      <c r="C220" s="85">
        <f t="shared" si="31"/>
        <v>75.25</v>
      </c>
      <c r="D220" s="91">
        <f t="shared" si="31"/>
        <v>150.75</v>
      </c>
      <c r="F220" s="83">
        <f>MAX(IF('Fee Calculator'!D$41*100&lt;$A220,0,IF('Fee Calculator'!D$41*100&gt;$A221,$A221-$A220-SUM(G220:$H220),'Fee Calculator'!D$41*100-$A220-SUM(G220:$H220))),0)</f>
        <v>0</v>
      </c>
      <c r="G220" s="85">
        <f>MAX(IF('Fee Calculator'!E$41*100&lt;$A220,0,IF('Fee Calculator'!E$41*100&gt;$A221,$A221-$A220-SUM(H220:$H220),'Fee Calculator'!E$41*100-$A220-SUM(H220:$H220))),0)</f>
        <v>0</v>
      </c>
      <c r="H220" s="91">
        <f>IF('Fee Calculator'!F$41*100&lt;$A220,0,IF('Fee Calculator'!F$41*100&gt;$A221,$A221-$A220,'Fee Calculator'!F$41*100-$A220))</f>
        <v>0</v>
      </c>
      <c r="J220" s="87">
        <f>F220*'Fee Calculator'!$D$11/100</f>
        <v>0</v>
      </c>
      <c r="K220" s="88">
        <f>G220*'Fee Calculator'!$D$11/100</f>
        <v>0</v>
      </c>
      <c r="L220" s="92">
        <f>H220*'Fee Calculator'!$D$11/100</f>
        <v>0</v>
      </c>
      <c r="N220" s="89">
        <f t="shared" si="25"/>
        <v>0</v>
      </c>
      <c r="O220" s="90">
        <f t="shared" si="26"/>
        <v>0</v>
      </c>
      <c r="P220" s="93">
        <f t="shared" si="27"/>
        <v>0</v>
      </c>
      <c r="R220" s="89">
        <f t="shared" si="28"/>
        <v>0</v>
      </c>
      <c r="S220" s="90">
        <f t="shared" si="29"/>
        <v>0</v>
      </c>
      <c r="T220" s="93">
        <f t="shared" si="30"/>
        <v>0</v>
      </c>
    </row>
    <row r="221" spans="1:20" hidden="1" x14ac:dyDescent="0.2">
      <c r="A221" s="83">
        <v>26.55</v>
      </c>
      <c r="B221" s="84">
        <f t="shared" si="31"/>
        <v>41.833333333333336</v>
      </c>
      <c r="C221" s="85">
        <f t="shared" si="31"/>
        <v>75.25</v>
      </c>
      <c r="D221" s="91">
        <f t="shared" si="31"/>
        <v>150.75</v>
      </c>
      <c r="F221" s="83">
        <f>MAX(IF('Fee Calculator'!D$41*100&lt;$A221,0,IF('Fee Calculator'!D$41*100&gt;$A222,$A222-$A221-SUM(G221:$H221),'Fee Calculator'!D$41*100-$A221-SUM(G221:$H221))),0)</f>
        <v>0</v>
      </c>
      <c r="G221" s="85">
        <f>MAX(IF('Fee Calculator'!E$41*100&lt;$A221,0,IF('Fee Calculator'!E$41*100&gt;$A222,$A222-$A221-SUM(H221:$H221),'Fee Calculator'!E$41*100-$A221-SUM(H221:$H221))),0)</f>
        <v>0</v>
      </c>
      <c r="H221" s="91">
        <f>IF('Fee Calculator'!F$41*100&lt;$A221,0,IF('Fee Calculator'!F$41*100&gt;$A222,$A222-$A221,'Fee Calculator'!F$41*100-$A221))</f>
        <v>0</v>
      </c>
      <c r="J221" s="87">
        <f>F221*'Fee Calculator'!$D$11/100</f>
        <v>0</v>
      </c>
      <c r="K221" s="88">
        <f>G221*'Fee Calculator'!$D$11/100</f>
        <v>0</v>
      </c>
      <c r="L221" s="92">
        <f>H221*'Fee Calculator'!$D$11/100</f>
        <v>0</v>
      </c>
      <c r="N221" s="89">
        <f t="shared" si="25"/>
        <v>0</v>
      </c>
      <c r="O221" s="90">
        <f t="shared" si="26"/>
        <v>0</v>
      </c>
      <c r="P221" s="93">
        <f t="shared" si="27"/>
        <v>0</v>
      </c>
      <c r="R221" s="89">
        <f t="shared" si="28"/>
        <v>0</v>
      </c>
      <c r="S221" s="90">
        <f t="shared" si="29"/>
        <v>0</v>
      </c>
      <c r="T221" s="93">
        <f t="shared" si="30"/>
        <v>0</v>
      </c>
    </row>
    <row r="222" spans="1:20" hidden="1" x14ac:dyDescent="0.2">
      <c r="A222" s="83">
        <v>26.65</v>
      </c>
      <c r="B222" s="84">
        <f t="shared" si="31"/>
        <v>41.833333333333336</v>
      </c>
      <c r="C222" s="85">
        <f t="shared" si="31"/>
        <v>75.25</v>
      </c>
      <c r="D222" s="91">
        <f t="shared" si="31"/>
        <v>150.75</v>
      </c>
      <c r="F222" s="83">
        <f>MAX(IF('Fee Calculator'!D$41*100&lt;$A222,0,IF('Fee Calculator'!D$41*100&gt;$A223,$A223-$A222-SUM(G222:$H222),'Fee Calculator'!D$41*100-$A222-SUM(G222:$H222))),0)</f>
        <v>0</v>
      </c>
      <c r="G222" s="85">
        <f>MAX(IF('Fee Calculator'!E$41*100&lt;$A222,0,IF('Fee Calculator'!E$41*100&gt;$A223,$A223-$A222-SUM(H222:$H222),'Fee Calculator'!E$41*100-$A222-SUM(H222:$H222))),0)</f>
        <v>0</v>
      </c>
      <c r="H222" s="91">
        <f>IF('Fee Calculator'!F$41*100&lt;$A222,0,IF('Fee Calculator'!F$41*100&gt;$A223,$A223-$A222,'Fee Calculator'!F$41*100-$A222))</f>
        <v>0</v>
      </c>
      <c r="J222" s="87">
        <f>F222*'Fee Calculator'!$D$11/100</f>
        <v>0</v>
      </c>
      <c r="K222" s="88">
        <f>G222*'Fee Calculator'!$D$11/100</f>
        <v>0</v>
      </c>
      <c r="L222" s="92">
        <f>H222*'Fee Calculator'!$D$11/100</f>
        <v>0</v>
      </c>
      <c r="N222" s="89">
        <f t="shared" si="25"/>
        <v>0</v>
      </c>
      <c r="O222" s="90">
        <f t="shared" si="26"/>
        <v>0</v>
      </c>
      <c r="P222" s="93">
        <f t="shared" si="27"/>
        <v>0</v>
      </c>
      <c r="R222" s="89">
        <f t="shared" si="28"/>
        <v>0</v>
      </c>
      <c r="S222" s="90">
        <f t="shared" si="29"/>
        <v>0</v>
      </c>
      <c r="T222" s="93">
        <f t="shared" si="30"/>
        <v>0</v>
      </c>
    </row>
    <row r="223" spans="1:20" hidden="1" x14ac:dyDescent="0.2">
      <c r="A223" s="83">
        <v>26.75</v>
      </c>
      <c r="B223" s="84">
        <f t="shared" si="31"/>
        <v>41.833333333333336</v>
      </c>
      <c r="C223" s="85">
        <f t="shared" si="31"/>
        <v>75.25</v>
      </c>
      <c r="D223" s="91">
        <f t="shared" si="31"/>
        <v>150.75</v>
      </c>
      <c r="F223" s="83">
        <f>MAX(IF('Fee Calculator'!D$41*100&lt;$A223,0,IF('Fee Calculator'!D$41*100&gt;$A224,$A224-$A223-SUM(G223:$H223),'Fee Calculator'!D$41*100-$A223-SUM(G223:$H223))),0)</f>
        <v>0</v>
      </c>
      <c r="G223" s="85">
        <f>MAX(IF('Fee Calculator'!E$41*100&lt;$A223,0,IF('Fee Calculator'!E$41*100&gt;$A224,$A224-$A223-SUM(H223:$H223),'Fee Calculator'!E$41*100-$A223-SUM(H223:$H223))),0)</f>
        <v>0</v>
      </c>
      <c r="H223" s="91">
        <f>IF('Fee Calculator'!F$41*100&lt;$A223,0,IF('Fee Calculator'!F$41*100&gt;$A224,$A224-$A223,'Fee Calculator'!F$41*100-$A223))</f>
        <v>0</v>
      </c>
      <c r="J223" s="87">
        <f>F223*'Fee Calculator'!$D$11/100</f>
        <v>0</v>
      </c>
      <c r="K223" s="88">
        <f>G223*'Fee Calculator'!$D$11/100</f>
        <v>0</v>
      </c>
      <c r="L223" s="92">
        <f>H223*'Fee Calculator'!$D$11/100</f>
        <v>0</v>
      </c>
      <c r="N223" s="89">
        <f t="shared" si="25"/>
        <v>0</v>
      </c>
      <c r="O223" s="90">
        <f t="shared" si="26"/>
        <v>0</v>
      </c>
      <c r="P223" s="93">
        <f t="shared" si="27"/>
        <v>0</v>
      </c>
      <c r="R223" s="89">
        <f t="shared" si="28"/>
        <v>0</v>
      </c>
      <c r="S223" s="90">
        <f t="shared" si="29"/>
        <v>0</v>
      </c>
      <c r="T223" s="93">
        <f t="shared" si="30"/>
        <v>0</v>
      </c>
    </row>
    <row r="224" spans="1:20" hidden="1" x14ac:dyDescent="0.2">
      <c r="A224" s="83">
        <v>26.85</v>
      </c>
      <c r="B224" s="84">
        <f t="shared" si="31"/>
        <v>41.833333333333336</v>
      </c>
      <c r="C224" s="85">
        <f t="shared" si="31"/>
        <v>75.25</v>
      </c>
      <c r="D224" s="91">
        <f t="shared" si="31"/>
        <v>150.75</v>
      </c>
      <c r="F224" s="83">
        <f>MAX(IF('Fee Calculator'!D$41*100&lt;$A224,0,IF('Fee Calculator'!D$41*100&gt;$A225,$A225-$A224-SUM(G224:$H224),'Fee Calculator'!D$41*100-$A224-SUM(G224:$H224))),0)</f>
        <v>0</v>
      </c>
      <c r="G224" s="85">
        <f>MAX(IF('Fee Calculator'!E$41*100&lt;$A224,0,IF('Fee Calculator'!E$41*100&gt;$A225,$A225-$A224-SUM(H224:$H224),'Fee Calculator'!E$41*100-$A224-SUM(H224:$H224))),0)</f>
        <v>0</v>
      </c>
      <c r="H224" s="91">
        <f>IF('Fee Calculator'!F$41*100&lt;$A224,0,IF('Fee Calculator'!F$41*100&gt;$A225,$A225-$A224,'Fee Calculator'!F$41*100-$A224))</f>
        <v>0</v>
      </c>
      <c r="J224" s="87">
        <f>F224*'Fee Calculator'!$D$11/100</f>
        <v>0</v>
      </c>
      <c r="K224" s="88">
        <f>G224*'Fee Calculator'!$D$11/100</f>
        <v>0</v>
      </c>
      <c r="L224" s="92">
        <f>H224*'Fee Calculator'!$D$11/100</f>
        <v>0</v>
      </c>
      <c r="N224" s="89">
        <f t="shared" si="25"/>
        <v>0</v>
      </c>
      <c r="O224" s="90">
        <f t="shared" si="26"/>
        <v>0</v>
      </c>
      <c r="P224" s="93">
        <f t="shared" si="27"/>
        <v>0</v>
      </c>
      <c r="R224" s="89">
        <f t="shared" si="28"/>
        <v>0</v>
      </c>
      <c r="S224" s="90">
        <f t="shared" si="29"/>
        <v>0</v>
      </c>
      <c r="T224" s="93">
        <f t="shared" si="30"/>
        <v>0</v>
      </c>
    </row>
    <row r="225" spans="1:20" hidden="1" x14ac:dyDescent="0.2">
      <c r="A225" s="83">
        <v>26.95</v>
      </c>
      <c r="B225" s="84">
        <f t="shared" si="31"/>
        <v>41.833333333333336</v>
      </c>
      <c r="C225" s="85">
        <f t="shared" si="31"/>
        <v>75.25</v>
      </c>
      <c r="D225" s="91">
        <f t="shared" si="31"/>
        <v>150.75</v>
      </c>
      <c r="F225" s="83">
        <f>MAX(IF('Fee Calculator'!D$41*100&lt;$A225,0,IF('Fee Calculator'!D$41*100&gt;$A226,$A226-$A225-SUM(G225:$H225),'Fee Calculator'!D$41*100-$A225-SUM(G225:$H225))),0)</f>
        <v>0</v>
      </c>
      <c r="G225" s="85">
        <f>MAX(IF('Fee Calculator'!E$41*100&lt;$A225,0,IF('Fee Calculator'!E$41*100&gt;$A226,$A226-$A225-SUM(H225:$H225),'Fee Calculator'!E$41*100-$A225-SUM(H225:$H225))),0)</f>
        <v>0</v>
      </c>
      <c r="H225" s="91">
        <f>IF('Fee Calculator'!F$41*100&lt;$A225,0,IF('Fee Calculator'!F$41*100&gt;$A226,$A226-$A225,'Fee Calculator'!F$41*100-$A225))</f>
        <v>0</v>
      </c>
      <c r="J225" s="87">
        <f>F225*'Fee Calculator'!$D$11/100</f>
        <v>0</v>
      </c>
      <c r="K225" s="88">
        <f>G225*'Fee Calculator'!$D$11/100</f>
        <v>0</v>
      </c>
      <c r="L225" s="92">
        <f>H225*'Fee Calculator'!$D$11/100</f>
        <v>0</v>
      </c>
      <c r="N225" s="89">
        <f t="shared" si="25"/>
        <v>0</v>
      </c>
      <c r="O225" s="90">
        <f t="shared" si="26"/>
        <v>0</v>
      </c>
      <c r="P225" s="93">
        <f t="shared" si="27"/>
        <v>0</v>
      </c>
      <c r="R225" s="89">
        <f t="shared" si="28"/>
        <v>0</v>
      </c>
      <c r="S225" s="90">
        <f t="shared" si="29"/>
        <v>0</v>
      </c>
      <c r="T225" s="93">
        <f t="shared" si="30"/>
        <v>0</v>
      </c>
    </row>
    <row r="226" spans="1:20" hidden="1" x14ac:dyDescent="0.2">
      <c r="A226" s="83">
        <v>27.05</v>
      </c>
      <c r="B226" s="84">
        <f t="shared" si="31"/>
        <v>41.833333333333336</v>
      </c>
      <c r="C226" s="85">
        <f t="shared" si="31"/>
        <v>75.25</v>
      </c>
      <c r="D226" s="91">
        <f t="shared" si="31"/>
        <v>150.75</v>
      </c>
      <c r="F226" s="83">
        <f>MAX(IF('Fee Calculator'!D$41*100&lt;$A226,0,IF('Fee Calculator'!D$41*100&gt;$A227,$A227-$A226-SUM(G226:$H226),'Fee Calculator'!D$41*100-$A226-SUM(G226:$H226))),0)</f>
        <v>0</v>
      </c>
      <c r="G226" s="85">
        <f>MAX(IF('Fee Calculator'!E$41*100&lt;$A226,0,IF('Fee Calculator'!E$41*100&gt;$A227,$A227-$A226-SUM(H226:$H226),'Fee Calculator'!E$41*100-$A226-SUM(H226:$H226))),0)</f>
        <v>0</v>
      </c>
      <c r="H226" s="91">
        <f>IF('Fee Calculator'!F$41*100&lt;$A226,0,IF('Fee Calculator'!F$41*100&gt;$A227,$A227-$A226,'Fee Calculator'!F$41*100-$A226))</f>
        <v>0</v>
      </c>
      <c r="J226" s="87">
        <f>F226*'Fee Calculator'!$D$11/100</f>
        <v>0</v>
      </c>
      <c r="K226" s="88">
        <f>G226*'Fee Calculator'!$D$11/100</f>
        <v>0</v>
      </c>
      <c r="L226" s="92">
        <f>H226*'Fee Calculator'!$D$11/100</f>
        <v>0</v>
      </c>
      <c r="N226" s="89">
        <f t="shared" si="25"/>
        <v>0</v>
      </c>
      <c r="O226" s="90">
        <f t="shared" si="26"/>
        <v>0</v>
      </c>
      <c r="P226" s="93">
        <f t="shared" si="27"/>
        <v>0</v>
      </c>
      <c r="R226" s="89">
        <f t="shared" si="28"/>
        <v>0</v>
      </c>
      <c r="S226" s="90">
        <f t="shared" si="29"/>
        <v>0</v>
      </c>
      <c r="T226" s="93">
        <f t="shared" si="30"/>
        <v>0</v>
      </c>
    </row>
    <row r="227" spans="1:20" hidden="1" x14ac:dyDescent="0.2">
      <c r="A227" s="83">
        <v>27.15</v>
      </c>
      <c r="B227" s="84">
        <f t="shared" si="31"/>
        <v>41.833333333333336</v>
      </c>
      <c r="C227" s="85">
        <f t="shared" si="31"/>
        <v>75.25</v>
      </c>
      <c r="D227" s="91">
        <f t="shared" si="31"/>
        <v>150.75</v>
      </c>
      <c r="F227" s="83">
        <f>MAX(IF('Fee Calculator'!D$41*100&lt;$A227,0,IF('Fee Calculator'!D$41*100&gt;$A228,$A228-$A227-SUM(G227:$H227),'Fee Calculator'!D$41*100-$A227-SUM(G227:$H227))),0)</f>
        <v>0</v>
      </c>
      <c r="G227" s="85">
        <f>MAX(IF('Fee Calculator'!E$41*100&lt;$A227,0,IF('Fee Calculator'!E$41*100&gt;$A228,$A228-$A227-SUM(H227:$H227),'Fee Calculator'!E$41*100-$A227-SUM(H227:$H227))),0)</f>
        <v>0</v>
      </c>
      <c r="H227" s="91">
        <f>IF('Fee Calculator'!F$41*100&lt;$A227,0,IF('Fee Calculator'!F$41*100&gt;$A228,$A228-$A227,'Fee Calculator'!F$41*100-$A227))</f>
        <v>0</v>
      </c>
      <c r="J227" s="87">
        <f>F227*'Fee Calculator'!$D$11/100</f>
        <v>0</v>
      </c>
      <c r="K227" s="88">
        <f>G227*'Fee Calculator'!$D$11/100</f>
        <v>0</v>
      </c>
      <c r="L227" s="92">
        <f>H227*'Fee Calculator'!$D$11/100</f>
        <v>0</v>
      </c>
      <c r="N227" s="89">
        <f t="shared" si="25"/>
        <v>0</v>
      </c>
      <c r="O227" s="90">
        <f t="shared" si="26"/>
        <v>0</v>
      </c>
      <c r="P227" s="93">
        <f t="shared" si="27"/>
        <v>0</v>
      </c>
      <c r="R227" s="89">
        <f t="shared" si="28"/>
        <v>0</v>
      </c>
      <c r="S227" s="90">
        <f t="shared" si="29"/>
        <v>0</v>
      </c>
      <c r="T227" s="93">
        <f t="shared" si="30"/>
        <v>0</v>
      </c>
    </row>
    <row r="228" spans="1:20" hidden="1" x14ac:dyDescent="0.2">
      <c r="A228" s="83">
        <v>27.25</v>
      </c>
      <c r="B228" s="84">
        <f t="shared" si="31"/>
        <v>41.833333333333336</v>
      </c>
      <c r="C228" s="85">
        <f t="shared" si="31"/>
        <v>75.25</v>
      </c>
      <c r="D228" s="91">
        <f t="shared" si="31"/>
        <v>150.75</v>
      </c>
      <c r="F228" s="83">
        <f>MAX(IF('Fee Calculator'!D$41*100&lt;$A228,0,IF('Fee Calculator'!D$41*100&gt;$A229,$A229-$A228-SUM(G228:$H228),'Fee Calculator'!D$41*100-$A228-SUM(G228:$H228))),0)</f>
        <v>0</v>
      </c>
      <c r="G228" s="85">
        <f>MAX(IF('Fee Calculator'!E$41*100&lt;$A228,0,IF('Fee Calculator'!E$41*100&gt;$A229,$A229-$A228-SUM(H228:$H228),'Fee Calculator'!E$41*100-$A228-SUM(H228:$H228))),0)</f>
        <v>0</v>
      </c>
      <c r="H228" s="91">
        <f>IF('Fee Calculator'!F$41*100&lt;$A228,0,IF('Fee Calculator'!F$41*100&gt;$A229,$A229-$A228,'Fee Calculator'!F$41*100-$A228))</f>
        <v>0</v>
      </c>
      <c r="J228" s="87">
        <f>F228*'Fee Calculator'!$D$11/100</f>
        <v>0</v>
      </c>
      <c r="K228" s="88">
        <f>G228*'Fee Calculator'!$D$11/100</f>
        <v>0</v>
      </c>
      <c r="L228" s="92">
        <f>H228*'Fee Calculator'!$D$11/100</f>
        <v>0</v>
      </c>
      <c r="N228" s="89">
        <f t="shared" si="25"/>
        <v>0</v>
      </c>
      <c r="O228" s="90">
        <f t="shared" si="26"/>
        <v>0</v>
      </c>
      <c r="P228" s="93">
        <f t="shared" si="27"/>
        <v>0</v>
      </c>
      <c r="R228" s="89">
        <f t="shared" si="28"/>
        <v>0</v>
      </c>
      <c r="S228" s="90">
        <f t="shared" si="29"/>
        <v>0</v>
      </c>
      <c r="T228" s="93">
        <f t="shared" si="30"/>
        <v>0</v>
      </c>
    </row>
    <row r="229" spans="1:20" hidden="1" x14ac:dyDescent="0.2">
      <c r="A229" s="83">
        <v>27.35</v>
      </c>
      <c r="B229" s="84">
        <f t="shared" si="31"/>
        <v>41.833333333333336</v>
      </c>
      <c r="C229" s="85">
        <f t="shared" si="31"/>
        <v>75.25</v>
      </c>
      <c r="D229" s="91">
        <f t="shared" si="31"/>
        <v>150.75</v>
      </c>
      <c r="F229" s="83">
        <f>MAX(IF('Fee Calculator'!D$41*100&lt;$A229,0,IF('Fee Calculator'!D$41*100&gt;$A230,$A230-$A229-SUM(G229:$H229),'Fee Calculator'!D$41*100-$A229-SUM(G229:$H229))),0)</f>
        <v>0</v>
      </c>
      <c r="G229" s="85">
        <f>MAX(IF('Fee Calculator'!E$41*100&lt;$A229,0,IF('Fee Calculator'!E$41*100&gt;$A230,$A230-$A229-SUM(H229:$H229),'Fee Calculator'!E$41*100-$A229-SUM(H229:$H229))),0)</f>
        <v>0</v>
      </c>
      <c r="H229" s="91">
        <f>IF('Fee Calculator'!F$41*100&lt;$A229,0,IF('Fee Calculator'!F$41*100&gt;$A230,$A230-$A229,'Fee Calculator'!F$41*100-$A229))</f>
        <v>0</v>
      </c>
      <c r="J229" s="87">
        <f>F229*'Fee Calculator'!$D$11/100</f>
        <v>0</v>
      </c>
      <c r="K229" s="88">
        <f>G229*'Fee Calculator'!$D$11/100</f>
        <v>0</v>
      </c>
      <c r="L229" s="92">
        <f>H229*'Fee Calculator'!$D$11/100</f>
        <v>0</v>
      </c>
      <c r="N229" s="89">
        <f t="shared" si="25"/>
        <v>0</v>
      </c>
      <c r="O229" s="90">
        <f t="shared" si="26"/>
        <v>0</v>
      </c>
      <c r="P229" s="93">
        <f t="shared" si="27"/>
        <v>0</v>
      </c>
      <c r="R229" s="89">
        <f t="shared" si="28"/>
        <v>0</v>
      </c>
      <c r="S229" s="90">
        <f t="shared" si="29"/>
        <v>0</v>
      </c>
      <c r="T229" s="93">
        <f t="shared" si="30"/>
        <v>0</v>
      </c>
    </row>
    <row r="230" spans="1:20" hidden="1" x14ac:dyDescent="0.2">
      <c r="A230" s="83">
        <v>27.45</v>
      </c>
      <c r="B230" s="84">
        <f t="shared" si="31"/>
        <v>41.833333333333336</v>
      </c>
      <c r="C230" s="85">
        <f t="shared" si="31"/>
        <v>75.25</v>
      </c>
      <c r="D230" s="91">
        <f t="shared" si="31"/>
        <v>150.75</v>
      </c>
      <c r="F230" s="83">
        <f>MAX(IF('Fee Calculator'!D$41*100&lt;$A230,0,IF('Fee Calculator'!D$41*100&gt;$A231,$A231-$A230-SUM(G230:$H230),'Fee Calculator'!D$41*100-$A230-SUM(G230:$H230))),0)</f>
        <v>0</v>
      </c>
      <c r="G230" s="85">
        <f>MAX(IF('Fee Calculator'!E$41*100&lt;$A230,0,IF('Fee Calculator'!E$41*100&gt;$A231,$A231-$A230-SUM(H230:$H230),'Fee Calculator'!E$41*100-$A230-SUM(H230:$H230))),0)</f>
        <v>0</v>
      </c>
      <c r="H230" s="91">
        <f>IF('Fee Calculator'!F$41*100&lt;$A230,0,IF('Fee Calculator'!F$41*100&gt;$A231,$A231-$A230,'Fee Calculator'!F$41*100-$A230))</f>
        <v>0</v>
      </c>
      <c r="J230" s="87">
        <f>F230*'Fee Calculator'!$D$11/100</f>
        <v>0</v>
      </c>
      <c r="K230" s="88">
        <f>G230*'Fee Calculator'!$D$11/100</f>
        <v>0</v>
      </c>
      <c r="L230" s="92">
        <f>H230*'Fee Calculator'!$D$11/100</f>
        <v>0</v>
      </c>
      <c r="N230" s="89">
        <f t="shared" si="25"/>
        <v>0</v>
      </c>
      <c r="O230" s="90">
        <f t="shared" si="26"/>
        <v>0</v>
      </c>
      <c r="P230" s="93">
        <f t="shared" si="27"/>
        <v>0</v>
      </c>
      <c r="R230" s="89">
        <f t="shared" si="28"/>
        <v>0</v>
      </c>
      <c r="S230" s="90">
        <f t="shared" si="29"/>
        <v>0</v>
      </c>
      <c r="T230" s="93">
        <f t="shared" si="30"/>
        <v>0</v>
      </c>
    </row>
    <row r="231" spans="1:20" hidden="1" x14ac:dyDescent="0.2">
      <c r="A231" s="83">
        <v>27.55</v>
      </c>
      <c r="B231" s="84">
        <f t="shared" si="31"/>
        <v>41.833333333333336</v>
      </c>
      <c r="C231" s="85">
        <f t="shared" si="31"/>
        <v>75.25</v>
      </c>
      <c r="D231" s="91">
        <f t="shared" si="31"/>
        <v>150.75</v>
      </c>
      <c r="F231" s="83">
        <f>MAX(IF('Fee Calculator'!D$41*100&lt;$A231,0,IF('Fee Calculator'!D$41*100&gt;$A232,$A232-$A231-SUM(G231:$H231),'Fee Calculator'!D$41*100-$A231-SUM(G231:$H231))),0)</f>
        <v>0</v>
      </c>
      <c r="G231" s="85">
        <f>MAX(IF('Fee Calculator'!E$41*100&lt;$A231,0,IF('Fee Calculator'!E$41*100&gt;$A232,$A232-$A231-SUM(H231:$H231),'Fee Calculator'!E$41*100-$A231-SUM(H231:$H231))),0)</f>
        <v>0</v>
      </c>
      <c r="H231" s="91">
        <f>IF('Fee Calculator'!F$41*100&lt;$A231,0,IF('Fee Calculator'!F$41*100&gt;$A232,$A232-$A231,'Fee Calculator'!F$41*100-$A231))</f>
        <v>0</v>
      </c>
      <c r="J231" s="87">
        <f>F231*'Fee Calculator'!$D$11/100</f>
        <v>0</v>
      </c>
      <c r="K231" s="88">
        <f>G231*'Fee Calculator'!$D$11/100</f>
        <v>0</v>
      </c>
      <c r="L231" s="92">
        <f>H231*'Fee Calculator'!$D$11/100</f>
        <v>0</v>
      </c>
      <c r="N231" s="89">
        <f t="shared" si="25"/>
        <v>0</v>
      </c>
      <c r="O231" s="90">
        <f t="shared" si="26"/>
        <v>0</v>
      </c>
      <c r="P231" s="93">
        <f t="shared" si="27"/>
        <v>0</v>
      </c>
      <c r="R231" s="89">
        <f t="shared" si="28"/>
        <v>0</v>
      </c>
      <c r="S231" s="90">
        <f t="shared" si="29"/>
        <v>0</v>
      </c>
      <c r="T231" s="93">
        <f t="shared" si="30"/>
        <v>0</v>
      </c>
    </row>
    <row r="232" spans="1:20" hidden="1" x14ac:dyDescent="0.2">
      <c r="A232" s="83">
        <v>27.65</v>
      </c>
      <c r="B232" s="84">
        <f t="shared" si="31"/>
        <v>41.833333333333336</v>
      </c>
      <c r="C232" s="85">
        <f t="shared" si="31"/>
        <v>75.25</v>
      </c>
      <c r="D232" s="91">
        <f t="shared" si="31"/>
        <v>150.75</v>
      </c>
      <c r="F232" s="83">
        <f>MAX(IF('Fee Calculator'!D$41*100&lt;$A232,0,IF('Fee Calculator'!D$41*100&gt;$A233,$A233-$A232-SUM(G232:$H232),'Fee Calculator'!D$41*100-$A232-SUM(G232:$H232))),0)</f>
        <v>0</v>
      </c>
      <c r="G232" s="85">
        <f>MAX(IF('Fee Calculator'!E$41*100&lt;$A232,0,IF('Fee Calculator'!E$41*100&gt;$A233,$A233-$A232-SUM(H232:$H232),'Fee Calculator'!E$41*100-$A232-SUM(H232:$H232))),0)</f>
        <v>0</v>
      </c>
      <c r="H232" s="91">
        <f>IF('Fee Calculator'!F$41*100&lt;$A232,0,IF('Fee Calculator'!F$41*100&gt;$A233,$A233-$A232,'Fee Calculator'!F$41*100-$A232))</f>
        <v>0</v>
      </c>
      <c r="J232" s="87">
        <f>F232*'Fee Calculator'!$D$11/100</f>
        <v>0</v>
      </c>
      <c r="K232" s="88">
        <f>G232*'Fee Calculator'!$D$11/100</f>
        <v>0</v>
      </c>
      <c r="L232" s="92">
        <f>H232*'Fee Calculator'!$D$11/100</f>
        <v>0</v>
      </c>
      <c r="N232" s="89">
        <f t="shared" si="25"/>
        <v>0</v>
      </c>
      <c r="O232" s="90">
        <f t="shared" si="26"/>
        <v>0</v>
      </c>
      <c r="P232" s="93">
        <f t="shared" si="27"/>
        <v>0</v>
      </c>
      <c r="R232" s="89">
        <f t="shared" si="28"/>
        <v>0</v>
      </c>
      <c r="S232" s="90">
        <f t="shared" si="29"/>
        <v>0</v>
      </c>
      <c r="T232" s="93">
        <f t="shared" si="30"/>
        <v>0</v>
      </c>
    </row>
    <row r="233" spans="1:20" hidden="1" x14ac:dyDescent="0.2">
      <c r="A233" s="83">
        <v>27.75</v>
      </c>
      <c r="B233" s="84">
        <f t="shared" si="31"/>
        <v>41.833333333333336</v>
      </c>
      <c r="C233" s="85">
        <f t="shared" si="31"/>
        <v>75.25</v>
      </c>
      <c r="D233" s="91">
        <f t="shared" si="31"/>
        <v>150.75</v>
      </c>
      <c r="F233" s="83">
        <f>MAX(IF('Fee Calculator'!D$41*100&lt;$A233,0,IF('Fee Calculator'!D$41*100&gt;$A234,$A234-$A233-SUM(G233:$H233),'Fee Calculator'!D$41*100-$A233-SUM(G233:$H233))),0)</f>
        <v>0</v>
      </c>
      <c r="G233" s="85">
        <f>MAX(IF('Fee Calculator'!E$41*100&lt;$A233,0,IF('Fee Calculator'!E$41*100&gt;$A234,$A234-$A233-SUM(H233:$H233),'Fee Calculator'!E$41*100-$A233-SUM(H233:$H233))),0)</f>
        <v>0</v>
      </c>
      <c r="H233" s="91">
        <f>IF('Fee Calculator'!F$41*100&lt;$A233,0,IF('Fee Calculator'!F$41*100&gt;$A234,$A234-$A233,'Fee Calculator'!F$41*100-$A233))</f>
        <v>0</v>
      </c>
      <c r="J233" s="87">
        <f>F233*'Fee Calculator'!$D$11/100</f>
        <v>0</v>
      </c>
      <c r="K233" s="88">
        <f>G233*'Fee Calculator'!$D$11/100</f>
        <v>0</v>
      </c>
      <c r="L233" s="92">
        <f>H233*'Fee Calculator'!$D$11/100</f>
        <v>0</v>
      </c>
      <c r="N233" s="89">
        <f t="shared" si="25"/>
        <v>0</v>
      </c>
      <c r="O233" s="90">
        <f t="shared" si="26"/>
        <v>0</v>
      </c>
      <c r="P233" s="93">
        <f t="shared" si="27"/>
        <v>0</v>
      </c>
      <c r="R233" s="89">
        <f t="shared" si="28"/>
        <v>0</v>
      </c>
      <c r="S233" s="90">
        <f t="shared" si="29"/>
        <v>0</v>
      </c>
      <c r="T233" s="93">
        <f t="shared" si="30"/>
        <v>0</v>
      </c>
    </row>
    <row r="234" spans="1:20" hidden="1" x14ac:dyDescent="0.2">
      <c r="A234" s="83">
        <v>27.85</v>
      </c>
      <c r="B234" s="84">
        <f t="shared" si="31"/>
        <v>41.833333333333336</v>
      </c>
      <c r="C234" s="85">
        <f t="shared" si="31"/>
        <v>75.25</v>
      </c>
      <c r="D234" s="91">
        <f t="shared" si="31"/>
        <v>150.75</v>
      </c>
      <c r="F234" s="83">
        <f>MAX(IF('Fee Calculator'!D$41*100&lt;$A234,0,IF('Fee Calculator'!D$41*100&gt;$A235,$A235-$A234-SUM(G234:$H234),'Fee Calculator'!D$41*100-$A234-SUM(G234:$H234))),0)</f>
        <v>0</v>
      </c>
      <c r="G234" s="85">
        <f>MAX(IF('Fee Calculator'!E$41*100&lt;$A234,0,IF('Fee Calculator'!E$41*100&gt;$A235,$A235-$A234-SUM(H234:$H234),'Fee Calculator'!E$41*100-$A234-SUM(H234:$H234))),0)</f>
        <v>0</v>
      </c>
      <c r="H234" s="91">
        <f>IF('Fee Calculator'!F$41*100&lt;$A234,0,IF('Fee Calculator'!F$41*100&gt;$A235,$A235-$A234,'Fee Calculator'!F$41*100-$A234))</f>
        <v>0</v>
      </c>
      <c r="J234" s="87">
        <f>F234*'Fee Calculator'!$D$11/100</f>
        <v>0</v>
      </c>
      <c r="K234" s="88">
        <f>G234*'Fee Calculator'!$D$11/100</f>
        <v>0</v>
      </c>
      <c r="L234" s="92">
        <f>H234*'Fee Calculator'!$D$11/100</f>
        <v>0</v>
      </c>
      <c r="N234" s="89">
        <f t="shared" ref="N234:N297" si="32">ROUND(J234*B234/365/100/100*1,2)</f>
        <v>0</v>
      </c>
      <c r="O234" s="90">
        <f t="shared" ref="O234:O297" si="33">ROUND(K234*C234/365/100/100*1,2)</f>
        <v>0</v>
      </c>
      <c r="P234" s="93">
        <f t="shared" ref="P234:P297" si="34">ROUND(L234*D234/365/100/100*1,2)</f>
        <v>0</v>
      </c>
      <c r="R234" s="89">
        <f t="shared" ref="R234:R297" si="35">J234*B234/365/100/100*1</f>
        <v>0</v>
      </c>
      <c r="S234" s="90">
        <f t="shared" ref="S234:S297" si="36">K234*C234/365/100/100*1</f>
        <v>0</v>
      </c>
      <c r="T234" s="93">
        <f t="shared" ref="T234:T297" si="37">L234*D234/365/100/100*1</f>
        <v>0</v>
      </c>
    </row>
    <row r="235" spans="1:20" hidden="1" x14ac:dyDescent="0.2">
      <c r="A235" s="83">
        <v>27.95</v>
      </c>
      <c r="B235" s="84">
        <f t="shared" si="31"/>
        <v>41.833333333333336</v>
      </c>
      <c r="C235" s="85">
        <f t="shared" si="31"/>
        <v>75.25</v>
      </c>
      <c r="D235" s="91">
        <f t="shared" si="31"/>
        <v>150.75</v>
      </c>
      <c r="F235" s="83">
        <f>MAX(IF('Fee Calculator'!D$41*100&lt;$A235,0,IF('Fee Calculator'!D$41*100&gt;$A236,$A236-$A235-SUM(G235:$H235),'Fee Calculator'!D$41*100-$A235-SUM(G235:$H235))),0)</f>
        <v>0</v>
      </c>
      <c r="G235" s="85">
        <f>MAX(IF('Fee Calculator'!E$41*100&lt;$A235,0,IF('Fee Calculator'!E$41*100&gt;$A236,$A236-$A235-SUM(H235:$H235),'Fee Calculator'!E$41*100-$A235-SUM(H235:$H235))),0)</f>
        <v>0</v>
      </c>
      <c r="H235" s="91">
        <f>IF('Fee Calculator'!F$41*100&lt;$A235,0,IF('Fee Calculator'!F$41*100&gt;$A236,$A236-$A235,'Fee Calculator'!F$41*100-$A235))</f>
        <v>0</v>
      </c>
      <c r="J235" s="87">
        <f>F235*'Fee Calculator'!$D$11/100</f>
        <v>0</v>
      </c>
      <c r="K235" s="88">
        <f>G235*'Fee Calculator'!$D$11/100</f>
        <v>0</v>
      </c>
      <c r="L235" s="92">
        <f>H235*'Fee Calculator'!$D$11/100</f>
        <v>0</v>
      </c>
      <c r="N235" s="89">
        <f t="shared" si="32"/>
        <v>0</v>
      </c>
      <c r="O235" s="90">
        <f t="shared" si="33"/>
        <v>0</v>
      </c>
      <c r="P235" s="93">
        <f t="shared" si="34"/>
        <v>0</v>
      </c>
      <c r="R235" s="89">
        <f t="shared" si="35"/>
        <v>0</v>
      </c>
      <c r="S235" s="90">
        <f t="shared" si="36"/>
        <v>0</v>
      </c>
      <c r="T235" s="93">
        <f t="shared" si="37"/>
        <v>0</v>
      </c>
    </row>
    <row r="236" spans="1:20" hidden="1" x14ac:dyDescent="0.2">
      <c r="A236" s="83">
        <v>28.05</v>
      </c>
      <c r="B236" s="84">
        <f t="shared" si="31"/>
        <v>41.833333333333336</v>
      </c>
      <c r="C236" s="85">
        <f t="shared" si="31"/>
        <v>75.25</v>
      </c>
      <c r="D236" s="91">
        <f t="shared" si="31"/>
        <v>150.75</v>
      </c>
      <c r="F236" s="83">
        <f>MAX(IF('Fee Calculator'!D$41*100&lt;$A236,0,IF('Fee Calculator'!D$41*100&gt;$A237,$A237-$A236-SUM(G236:$H236),'Fee Calculator'!D$41*100-$A236-SUM(G236:$H236))),0)</f>
        <v>0</v>
      </c>
      <c r="G236" s="85">
        <f>MAX(IF('Fee Calculator'!E$41*100&lt;$A236,0,IF('Fee Calculator'!E$41*100&gt;$A237,$A237-$A236-SUM(H236:$H236),'Fee Calculator'!E$41*100-$A236-SUM(H236:$H236))),0)</f>
        <v>0</v>
      </c>
      <c r="H236" s="91">
        <f>IF('Fee Calculator'!F$41*100&lt;$A236,0,IF('Fee Calculator'!F$41*100&gt;$A237,$A237-$A236,'Fee Calculator'!F$41*100-$A236))</f>
        <v>0</v>
      </c>
      <c r="J236" s="87">
        <f>F236*'Fee Calculator'!$D$11/100</f>
        <v>0</v>
      </c>
      <c r="K236" s="88">
        <f>G236*'Fee Calculator'!$D$11/100</f>
        <v>0</v>
      </c>
      <c r="L236" s="92">
        <f>H236*'Fee Calculator'!$D$11/100</f>
        <v>0</v>
      </c>
      <c r="N236" s="89">
        <f t="shared" si="32"/>
        <v>0</v>
      </c>
      <c r="O236" s="90">
        <f t="shared" si="33"/>
        <v>0</v>
      </c>
      <c r="P236" s="93">
        <f t="shared" si="34"/>
        <v>0</v>
      </c>
      <c r="R236" s="89">
        <f t="shared" si="35"/>
        <v>0</v>
      </c>
      <c r="S236" s="90">
        <f t="shared" si="36"/>
        <v>0</v>
      </c>
      <c r="T236" s="93">
        <f t="shared" si="37"/>
        <v>0</v>
      </c>
    </row>
    <row r="237" spans="1:20" hidden="1" x14ac:dyDescent="0.2">
      <c r="A237" s="83">
        <v>28.15</v>
      </c>
      <c r="B237" s="84">
        <f t="shared" si="31"/>
        <v>41.833333333333336</v>
      </c>
      <c r="C237" s="85">
        <f t="shared" si="31"/>
        <v>75.25</v>
      </c>
      <c r="D237" s="91">
        <f t="shared" si="31"/>
        <v>150.75</v>
      </c>
      <c r="F237" s="83">
        <f>MAX(IF('Fee Calculator'!D$41*100&lt;$A237,0,IF('Fee Calculator'!D$41*100&gt;$A238,$A238-$A237-SUM(G237:$H237),'Fee Calculator'!D$41*100-$A237-SUM(G237:$H237))),0)</f>
        <v>0</v>
      </c>
      <c r="G237" s="85">
        <f>MAX(IF('Fee Calculator'!E$41*100&lt;$A237,0,IF('Fee Calculator'!E$41*100&gt;$A238,$A238-$A237-SUM(H237:$H237),'Fee Calculator'!E$41*100-$A237-SUM(H237:$H237))),0)</f>
        <v>0</v>
      </c>
      <c r="H237" s="91">
        <f>IF('Fee Calculator'!F$41*100&lt;$A237,0,IF('Fee Calculator'!F$41*100&gt;$A238,$A238-$A237,'Fee Calculator'!F$41*100-$A237))</f>
        <v>0</v>
      </c>
      <c r="J237" s="87">
        <f>F237*'Fee Calculator'!$D$11/100</f>
        <v>0</v>
      </c>
      <c r="K237" s="88">
        <f>G237*'Fee Calculator'!$D$11/100</f>
        <v>0</v>
      </c>
      <c r="L237" s="92">
        <f>H237*'Fee Calculator'!$D$11/100</f>
        <v>0</v>
      </c>
      <c r="N237" s="89">
        <f t="shared" si="32"/>
        <v>0</v>
      </c>
      <c r="O237" s="90">
        <f t="shared" si="33"/>
        <v>0</v>
      </c>
      <c r="P237" s="93">
        <f t="shared" si="34"/>
        <v>0</v>
      </c>
      <c r="R237" s="89">
        <f t="shared" si="35"/>
        <v>0</v>
      </c>
      <c r="S237" s="90">
        <f t="shared" si="36"/>
        <v>0</v>
      </c>
      <c r="T237" s="93">
        <f t="shared" si="37"/>
        <v>0</v>
      </c>
    </row>
    <row r="238" spans="1:20" hidden="1" x14ac:dyDescent="0.2">
      <c r="A238" s="83">
        <v>28.25</v>
      </c>
      <c r="B238" s="84">
        <f t="shared" si="31"/>
        <v>41.833333333333336</v>
      </c>
      <c r="C238" s="85">
        <f t="shared" si="31"/>
        <v>75.25</v>
      </c>
      <c r="D238" s="91">
        <f t="shared" si="31"/>
        <v>150.75</v>
      </c>
      <c r="F238" s="83">
        <f>MAX(IF('Fee Calculator'!D$41*100&lt;$A238,0,IF('Fee Calculator'!D$41*100&gt;$A239,$A239-$A238-SUM(G238:$H238),'Fee Calculator'!D$41*100-$A238-SUM(G238:$H238))),0)</f>
        <v>0</v>
      </c>
      <c r="G238" s="85">
        <f>MAX(IF('Fee Calculator'!E$41*100&lt;$A238,0,IF('Fee Calculator'!E$41*100&gt;$A239,$A239-$A238-SUM(H238:$H238),'Fee Calculator'!E$41*100-$A238-SUM(H238:$H238))),0)</f>
        <v>0</v>
      </c>
      <c r="H238" s="91">
        <f>IF('Fee Calculator'!F$41*100&lt;$A238,0,IF('Fee Calculator'!F$41*100&gt;$A239,$A239-$A238,'Fee Calculator'!F$41*100-$A238))</f>
        <v>0</v>
      </c>
      <c r="J238" s="87">
        <f>F238*'Fee Calculator'!$D$11/100</f>
        <v>0</v>
      </c>
      <c r="K238" s="88">
        <f>G238*'Fee Calculator'!$D$11/100</f>
        <v>0</v>
      </c>
      <c r="L238" s="92">
        <f>H238*'Fee Calculator'!$D$11/100</f>
        <v>0</v>
      </c>
      <c r="N238" s="89">
        <f t="shared" si="32"/>
        <v>0</v>
      </c>
      <c r="O238" s="90">
        <f t="shared" si="33"/>
        <v>0</v>
      </c>
      <c r="P238" s="93">
        <f t="shared" si="34"/>
        <v>0</v>
      </c>
      <c r="R238" s="89">
        <f t="shared" si="35"/>
        <v>0</v>
      </c>
      <c r="S238" s="90">
        <f t="shared" si="36"/>
        <v>0</v>
      </c>
      <c r="T238" s="93">
        <f t="shared" si="37"/>
        <v>0</v>
      </c>
    </row>
    <row r="239" spans="1:20" hidden="1" x14ac:dyDescent="0.2">
      <c r="A239" s="83">
        <v>28.35</v>
      </c>
      <c r="B239" s="84">
        <f t="shared" si="31"/>
        <v>41.833333333333336</v>
      </c>
      <c r="C239" s="85">
        <f t="shared" si="31"/>
        <v>75.25</v>
      </c>
      <c r="D239" s="91">
        <f t="shared" si="31"/>
        <v>150.75</v>
      </c>
      <c r="F239" s="83">
        <f>MAX(IF('Fee Calculator'!D$41*100&lt;$A239,0,IF('Fee Calculator'!D$41*100&gt;$A240,$A240-$A239-SUM(G239:$H239),'Fee Calculator'!D$41*100-$A239-SUM(G239:$H239))),0)</f>
        <v>0</v>
      </c>
      <c r="G239" s="85">
        <f>MAX(IF('Fee Calculator'!E$41*100&lt;$A239,0,IF('Fee Calculator'!E$41*100&gt;$A240,$A240-$A239-SUM(H239:$H239),'Fee Calculator'!E$41*100-$A239-SUM(H239:$H239))),0)</f>
        <v>0</v>
      </c>
      <c r="H239" s="91">
        <f>IF('Fee Calculator'!F$41*100&lt;$A239,0,IF('Fee Calculator'!F$41*100&gt;$A240,$A240-$A239,'Fee Calculator'!F$41*100-$A239))</f>
        <v>0</v>
      </c>
      <c r="J239" s="87">
        <f>F239*'Fee Calculator'!$D$11/100</f>
        <v>0</v>
      </c>
      <c r="K239" s="88">
        <f>G239*'Fee Calculator'!$D$11/100</f>
        <v>0</v>
      </c>
      <c r="L239" s="92">
        <f>H239*'Fee Calculator'!$D$11/100</f>
        <v>0</v>
      </c>
      <c r="N239" s="89">
        <f t="shared" si="32"/>
        <v>0</v>
      </c>
      <c r="O239" s="90">
        <f t="shared" si="33"/>
        <v>0</v>
      </c>
      <c r="P239" s="93">
        <f t="shared" si="34"/>
        <v>0</v>
      </c>
      <c r="R239" s="89">
        <f t="shared" si="35"/>
        <v>0</v>
      </c>
      <c r="S239" s="90">
        <f t="shared" si="36"/>
        <v>0</v>
      </c>
      <c r="T239" s="93">
        <f t="shared" si="37"/>
        <v>0</v>
      </c>
    </row>
    <row r="240" spans="1:20" hidden="1" x14ac:dyDescent="0.2">
      <c r="A240" s="83">
        <v>28.4499999999999</v>
      </c>
      <c r="B240" s="84">
        <f t="shared" si="31"/>
        <v>41.833333333333336</v>
      </c>
      <c r="C240" s="85">
        <f t="shared" si="31"/>
        <v>75.25</v>
      </c>
      <c r="D240" s="91">
        <f t="shared" si="31"/>
        <v>150.75</v>
      </c>
      <c r="F240" s="83">
        <f>MAX(IF('Fee Calculator'!D$41*100&lt;$A240,0,IF('Fee Calculator'!D$41*100&gt;$A241,$A241-$A240-SUM(G240:$H240),'Fee Calculator'!D$41*100-$A240-SUM(G240:$H240))),0)</f>
        <v>0</v>
      </c>
      <c r="G240" s="85">
        <f>MAX(IF('Fee Calculator'!E$41*100&lt;$A240,0,IF('Fee Calculator'!E$41*100&gt;$A241,$A241-$A240-SUM(H240:$H240),'Fee Calculator'!E$41*100-$A240-SUM(H240:$H240))),0)</f>
        <v>0</v>
      </c>
      <c r="H240" s="91">
        <f>IF('Fee Calculator'!F$41*100&lt;$A240,0,IF('Fee Calculator'!F$41*100&gt;$A241,$A241-$A240,'Fee Calculator'!F$41*100-$A240))</f>
        <v>0</v>
      </c>
      <c r="J240" s="87">
        <f>F240*'Fee Calculator'!$D$11/100</f>
        <v>0</v>
      </c>
      <c r="K240" s="88">
        <f>G240*'Fee Calculator'!$D$11/100</f>
        <v>0</v>
      </c>
      <c r="L240" s="92">
        <f>H240*'Fee Calculator'!$D$11/100</f>
        <v>0</v>
      </c>
      <c r="N240" s="89">
        <f t="shared" si="32"/>
        <v>0</v>
      </c>
      <c r="O240" s="90">
        <f t="shared" si="33"/>
        <v>0</v>
      </c>
      <c r="P240" s="93">
        <f t="shared" si="34"/>
        <v>0</v>
      </c>
      <c r="R240" s="89">
        <f t="shared" si="35"/>
        <v>0</v>
      </c>
      <c r="S240" s="90">
        <f t="shared" si="36"/>
        <v>0</v>
      </c>
      <c r="T240" s="93">
        <f t="shared" si="37"/>
        <v>0</v>
      </c>
    </row>
    <row r="241" spans="1:20" hidden="1" x14ac:dyDescent="0.2">
      <c r="A241" s="83">
        <v>28.549999999999901</v>
      </c>
      <c r="B241" s="84">
        <f t="shared" si="31"/>
        <v>41.833333333333336</v>
      </c>
      <c r="C241" s="85">
        <f t="shared" si="31"/>
        <v>75.25</v>
      </c>
      <c r="D241" s="91">
        <f t="shared" si="31"/>
        <v>150.75</v>
      </c>
      <c r="F241" s="83">
        <f>MAX(IF('Fee Calculator'!D$41*100&lt;$A241,0,IF('Fee Calculator'!D$41*100&gt;$A242,$A242-$A241-SUM(G241:$H241),'Fee Calculator'!D$41*100-$A241-SUM(G241:$H241))),0)</f>
        <v>0</v>
      </c>
      <c r="G241" s="85">
        <f>MAX(IF('Fee Calculator'!E$41*100&lt;$A241,0,IF('Fee Calculator'!E$41*100&gt;$A242,$A242-$A241-SUM(H241:$H241),'Fee Calculator'!E$41*100-$A241-SUM(H241:$H241))),0)</f>
        <v>0</v>
      </c>
      <c r="H241" s="91">
        <f>IF('Fee Calculator'!F$41*100&lt;$A241,0,IF('Fee Calculator'!F$41*100&gt;$A242,$A242-$A241,'Fee Calculator'!F$41*100-$A241))</f>
        <v>0</v>
      </c>
      <c r="J241" s="87">
        <f>F241*'Fee Calculator'!$D$11/100</f>
        <v>0</v>
      </c>
      <c r="K241" s="88">
        <f>G241*'Fee Calculator'!$D$11/100</f>
        <v>0</v>
      </c>
      <c r="L241" s="92">
        <f>H241*'Fee Calculator'!$D$11/100</f>
        <v>0</v>
      </c>
      <c r="N241" s="89">
        <f t="shared" si="32"/>
        <v>0</v>
      </c>
      <c r="O241" s="90">
        <f t="shared" si="33"/>
        <v>0</v>
      </c>
      <c r="P241" s="93">
        <f t="shared" si="34"/>
        <v>0</v>
      </c>
      <c r="R241" s="89">
        <f t="shared" si="35"/>
        <v>0</v>
      </c>
      <c r="S241" s="90">
        <f t="shared" si="36"/>
        <v>0</v>
      </c>
      <c r="T241" s="93">
        <f t="shared" si="37"/>
        <v>0</v>
      </c>
    </row>
    <row r="242" spans="1:20" hidden="1" x14ac:dyDescent="0.2">
      <c r="A242" s="83">
        <v>28.649999999999899</v>
      </c>
      <c r="B242" s="84">
        <f t="shared" si="31"/>
        <v>41.833333333333336</v>
      </c>
      <c r="C242" s="85">
        <f t="shared" si="31"/>
        <v>75.25</v>
      </c>
      <c r="D242" s="91">
        <f t="shared" si="31"/>
        <v>150.75</v>
      </c>
      <c r="F242" s="83">
        <f>MAX(IF('Fee Calculator'!D$41*100&lt;$A242,0,IF('Fee Calculator'!D$41*100&gt;$A243,$A243-$A242-SUM(G242:$H242),'Fee Calculator'!D$41*100-$A242-SUM(G242:$H242))),0)</f>
        <v>0</v>
      </c>
      <c r="G242" s="85">
        <f>MAX(IF('Fee Calculator'!E$41*100&lt;$A242,0,IF('Fee Calculator'!E$41*100&gt;$A243,$A243-$A242-SUM(H242:$H242),'Fee Calculator'!E$41*100-$A242-SUM(H242:$H242))),0)</f>
        <v>0</v>
      </c>
      <c r="H242" s="91">
        <f>IF('Fee Calculator'!F$41*100&lt;$A242,0,IF('Fee Calculator'!F$41*100&gt;$A243,$A243-$A242,'Fee Calculator'!F$41*100-$A242))</f>
        <v>0</v>
      </c>
      <c r="J242" s="87">
        <f>F242*'Fee Calculator'!$D$11/100</f>
        <v>0</v>
      </c>
      <c r="K242" s="88">
        <f>G242*'Fee Calculator'!$D$11/100</f>
        <v>0</v>
      </c>
      <c r="L242" s="92">
        <f>H242*'Fee Calculator'!$D$11/100</f>
        <v>0</v>
      </c>
      <c r="N242" s="89">
        <f t="shared" si="32"/>
        <v>0</v>
      </c>
      <c r="O242" s="90">
        <f t="shared" si="33"/>
        <v>0</v>
      </c>
      <c r="P242" s="93">
        <f t="shared" si="34"/>
        <v>0</v>
      </c>
      <c r="R242" s="89">
        <f t="shared" si="35"/>
        <v>0</v>
      </c>
      <c r="S242" s="90">
        <f t="shared" si="36"/>
        <v>0</v>
      </c>
      <c r="T242" s="93">
        <f t="shared" si="37"/>
        <v>0</v>
      </c>
    </row>
    <row r="243" spans="1:20" hidden="1" x14ac:dyDescent="0.2">
      <c r="A243" s="83">
        <v>28.749999999999901</v>
      </c>
      <c r="B243" s="84">
        <f t="shared" si="31"/>
        <v>41.833333333333336</v>
      </c>
      <c r="C243" s="85">
        <f t="shared" si="31"/>
        <v>75.25</v>
      </c>
      <c r="D243" s="91">
        <f t="shared" si="31"/>
        <v>150.75</v>
      </c>
      <c r="F243" s="83">
        <f>MAX(IF('Fee Calculator'!D$41*100&lt;$A243,0,IF('Fee Calculator'!D$41*100&gt;$A244,$A244-$A243-SUM(G243:$H243),'Fee Calculator'!D$41*100-$A243-SUM(G243:$H243))),0)</f>
        <v>0</v>
      </c>
      <c r="G243" s="85">
        <f>MAX(IF('Fee Calculator'!E$41*100&lt;$A243,0,IF('Fee Calculator'!E$41*100&gt;$A244,$A244-$A243-SUM(H243:$H243),'Fee Calculator'!E$41*100-$A243-SUM(H243:$H243))),0)</f>
        <v>0</v>
      </c>
      <c r="H243" s="91">
        <f>IF('Fee Calculator'!F$41*100&lt;$A243,0,IF('Fee Calculator'!F$41*100&gt;$A244,$A244-$A243,'Fee Calculator'!F$41*100-$A243))</f>
        <v>0</v>
      </c>
      <c r="J243" s="87">
        <f>F243*'Fee Calculator'!$D$11/100</f>
        <v>0</v>
      </c>
      <c r="K243" s="88">
        <f>G243*'Fee Calculator'!$D$11/100</f>
        <v>0</v>
      </c>
      <c r="L243" s="92">
        <f>H243*'Fee Calculator'!$D$11/100</f>
        <v>0</v>
      </c>
      <c r="N243" s="89">
        <f t="shared" si="32"/>
        <v>0</v>
      </c>
      <c r="O243" s="90">
        <f t="shared" si="33"/>
        <v>0</v>
      </c>
      <c r="P243" s="93">
        <f t="shared" si="34"/>
        <v>0</v>
      </c>
      <c r="R243" s="89">
        <f t="shared" si="35"/>
        <v>0</v>
      </c>
      <c r="S243" s="90">
        <f t="shared" si="36"/>
        <v>0</v>
      </c>
      <c r="T243" s="93">
        <f t="shared" si="37"/>
        <v>0</v>
      </c>
    </row>
    <row r="244" spans="1:20" hidden="1" x14ac:dyDescent="0.2">
      <c r="A244" s="83">
        <v>28.849999999999898</v>
      </c>
      <c r="B244" s="84">
        <f t="shared" si="31"/>
        <v>41.833333333333336</v>
      </c>
      <c r="C244" s="85">
        <f t="shared" si="31"/>
        <v>75.25</v>
      </c>
      <c r="D244" s="91">
        <f t="shared" si="31"/>
        <v>150.75</v>
      </c>
      <c r="F244" s="83">
        <f>MAX(IF('Fee Calculator'!D$41*100&lt;$A244,0,IF('Fee Calculator'!D$41*100&gt;$A245,$A245-$A244-SUM(G244:$H244),'Fee Calculator'!D$41*100-$A244-SUM(G244:$H244))),0)</f>
        <v>0</v>
      </c>
      <c r="G244" s="85">
        <f>MAX(IF('Fee Calculator'!E$41*100&lt;$A244,0,IF('Fee Calculator'!E$41*100&gt;$A245,$A245-$A244-SUM(H244:$H244),'Fee Calculator'!E$41*100-$A244-SUM(H244:$H244))),0)</f>
        <v>0</v>
      </c>
      <c r="H244" s="91">
        <f>IF('Fee Calculator'!F$41*100&lt;$A244,0,IF('Fee Calculator'!F$41*100&gt;$A245,$A245-$A244,'Fee Calculator'!F$41*100-$A244))</f>
        <v>0</v>
      </c>
      <c r="J244" s="87">
        <f>F244*'Fee Calculator'!$D$11/100</f>
        <v>0</v>
      </c>
      <c r="K244" s="88">
        <f>G244*'Fee Calculator'!$D$11/100</f>
        <v>0</v>
      </c>
      <c r="L244" s="92">
        <f>H244*'Fee Calculator'!$D$11/100</f>
        <v>0</v>
      </c>
      <c r="N244" s="89">
        <f t="shared" si="32"/>
        <v>0</v>
      </c>
      <c r="O244" s="90">
        <f t="shared" si="33"/>
        <v>0</v>
      </c>
      <c r="P244" s="93">
        <f t="shared" si="34"/>
        <v>0</v>
      </c>
      <c r="R244" s="89">
        <f t="shared" si="35"/>
        <v>0</v>
      </c>
      <c r="S244" s="90">
        <f t="shared" si="36"/>
        <v>0</v>
      </c>
      <c r="T244" s="93">
        <f t="shared" si="37"/>
        <v>0</v>
      </c>
    </row>
    <row r="245" spans="1:20" hidden="1" x14ac:dyDescent="0.2">
      <c r="A245" s="83">
        <v>28.9499999999999</v>
      </c>
      <c r="B245" s="84">
        <f t="shared" si="31"/>
        <v>41.833333333333336</v>
      </c>
      <c r="C245" s="85">
        <f t="shared" si="31"/>
        <v>75.25</v>
      </c>
      <c r="D245" s="91">
        <f t="shared" si="31"/>
        <v>150.75</v>
      </c>
      <c r="F245" s="83">
        <f>MAX(IF('Fee Calculator'!D$41*100&lt;$A245,0,IF('Fee Calculator'!D$41*100&gt;$A246,$A246-$A245-SUM(G245:$H245),'Fee Calculator'!D$41*100-$A245-SUM(G245:$H245))),0)</f>
        <v>0</v>
      </c>
      <c r="G245" s="85">
        <f>MAX(IF('Fee Calculator'!E$41*100&lt;$A245,0,IF('Fee Calculator'!E$41*100&gt;$A246,$A246-$A245-SUM(H245:$H245),'Fee Calculator'!E$41*100-$A245-SUM(H245:$H245))),0)</f>
        <v>0</v>
      </c>
      <c r="H245" s="91">
        <f>IF('Fee Calculator'!F$41*100&lt;$A245,0,IF('Fee Calculator'!F$41*100&gt;$A246,$A246-$A245,'Fee Calculator'!F$41*100-$A245))</f>
        <v>0</v>
      </c>
      <c r="J245" s="87">
        <f>F245*'Fee Calculator'!$D$11/100</f>
        <v>0</v>
      </c>
      <c r="K245" s="88">
        <f>G245*'Fee Calculator'!$D$11/100</f>
        <v>0</v>
      </c>
      <c r="L245" s="92">
        <f>H245*'Fee Calculator'!$D$11/100</f>
        <v>0</v>
      </c>
      <c r="N245" s="89">
        <f t="shared" si="32"/>
        <v>0</v>
      </c>
      <c r="O245" s="90">
        <f t="shared" si="33"/>
        <v>0</v>
      </c>
      <c r="P245" s="93">
        <f t="shared" si="34"/>
        <v>0</v>
      </c>
      <c r="R245" s="89">
        <f t="shared" si="35"/>
        <v>0</v>
      </c>
      <c r="S245" s="90">
        <f t="shared" si="36"/>
        <v>0</v>
      </c>
      <c r="T245" s="93">
        <f t="shared" si="37"/>
        <v>0</v>
      </c>
    </row>
    <row r="246" spans="1:20" hidden="1" x14ac:dyDescent="0.2">
      <c r="A246" s="83">
        <v>29.049999999999901</v>
      </c>
      <c r="B246" s="84">
        <f t="shared" si="31"/>
        <v>41.833333333333336</v>
      </c>
      <c r="C246" s="85">
        <f t="shared" si="31"/>
        <v>75.25</v>
      </c>
      <c r="D246" s="91">
        <f t="shared" si="31"/>
        <v>150.75</v>
      </c>
      <c r="F246" s="83">
        <f>MAX(IF('Fee Calculator'!D$41*100&lt;$A246,0,IF('Fee Calculator'!D$41*100&gt;$A247,$A247-$A246-SUM(G246:$H246),'Fee Calculator'!D$41*100-$A246-SUM(G246:$H246))),0)</f>
        <v>0</v>
      </c>
      <c r="G246" s="85">
        <f>MAX(IF('Fee Calculator'!E$41*100&lt;$A246,0,IF('Fee Calculator'!E$41*100&gt;$A247,$A247-$A246-SUM(H246:$H246),'Fee Calculator'!E$41*100-$A246-SUM(H246:$H246))),0)</f>
        <v>0</v>
      </c>
      <c r="H246" s="91">
        <f>IF('Fee Calculator'!F$41*100&lt;$A246,0,IF('Fee Calculator'!F$41*100&gt;$A247,$A247-$A246,'Fee Calculator'!F$41*100-$A246))</f>
        <v>0</v>
      </c>
      <c r="J246" s="87">
        <f>F246*'Fee Calculator'!$D$11/100</f>
        <v>0</v>
      </c>
      <c r="K246" s="88">
        <f>G246*'Fee Calculator'!$D$11/100</f>
        <v>0</v>
      </c>
      <c r="L246" s="92">
        <f>H246*'Fee Calculator'!$D$11/100</f>
        <v>0</v>
      </c>
      <c r="N246" s="89">
        <f t="shared" si="32"/>
        <v>0</v>
      </c>
      <c r="O246" s="90">
        <f t="shared" si="33"/>
        <v>0</v>
      </c>
      <c r="P246" s="93">
        <f t="shared" si="34"/>
        <v>0</v>
      </c>
      <c r="R246" s="89">
        <f t="shared" si="35"/>
        <v>0</v>
      </c>
      <c r="S246" s="90">
        <f t="shared" si="36"/>
        <v>0</v>
      </c>
      <c r="T246" s="93">
        <f t="shared" si="37"/>
        <v>0</v>
      </c>
    </row>
    <row r="247" spans="1:20" hidden="1" x14ac:dyDescent="0.2">
      <c r="A247" s="83">
        <v>29.149999999999899</v>
      </c>
      <c r="B247" s="84">
        <f t="shared" si="31"/>
        <v>41.833333333333336</v>
      </c>
      <c r="C247" s="85">
        <f t="shared" si="31"/>
        <v>75.25</v>
      </c>
      <c r="D247" s="91">
        <f t="shared" si="31"/>
        <v>150.75</v>
      </c>
      <c r="F247" s="83">
        <f>MAX(IF('Fee Calculator'!D$41*100&lt;$A247,0,IF('Fee Calculator'!D$41*100&gt;$A248,$A248-$A247-SUM(G247:$H247),'Fee Calculator'!D$41*100-$A247-SUM(G247:$H247))),0)</f>
        <v>0</v>
      </c>
      <c r="G247" s="85">
        <f>MAX(IF('Fee Calculator'!E$41*100&lt;$A247,0,IF('Fee Calculator'!E$41*100&gt;$A248,$A248-$A247-SUM(H247:$H247),'Fee Calculator'!E$41*100-$A247-SUM(H247:$H247))),0)</f>
        <v>0</v>
      </c>
      <c r="H247" s="91">
        <f>IF('Fee Calculator'!F$41*100&lt;$A247,0,IF('Fee Calculator'!F$41*100&gt;$A248,$A248-$A247,'Fee Calculator'!F$41*100-$A247))</f>
        <v>0</v>
      </c>
      <c r="J247" s="87">
        <f>F247*'Fee Calculator'!$D$11/100</f>
        <v>0</v>
      </c>
      <c r="K247" s="88">
        <f>G247*'Fee Calculator'!$D$11/100</f>
        <v>0</v>
      </c>
      <c r="L247" s="92">
        <f>H247*'Fee Calculator'!$D$11/100</f>
        <v>0</v>
      </c>
      <c r="N247" s="89">
        <f t="shared" si="32"/>
        <v>0</v>
      </c>
      <c r="O247" s="90">
        <f t="shared" si="33"/>
        <v>0</v>
      </c>
      <c r="P247" s="93">
        <f t="shared" si="34"/>
        <v>0</v>
      </c>
      <c r="R247" s="89">
        <f t="shared" si="35"/>
        <v>0</v>
      </c>
      <c r="S247" s="90">
        <f t="shared" si="36"/>
        <v>0</v>
      </c>
      <c r="T247" s="93">
        <f t="shared" si="37"/>
        <v>0</v>
      </c>
    </row>
    <row r="248" spans="1:20" hidden="1" x14ac:dyDescent="0.2">
      <c r="A248" s="83">
        <v>29.249999999999901</v>
      </c>
      <c r="B248" s="84">
        <f t="shared" si="31"/>
        <v>41.833333333333336</v>
      </c>
      <c r="C248" s="85">
        <f t="shared" si="31"/>
        <v>75.25</v>
      </c>
      <c r="D248" s="91">
        <f t="shared" si="31"/>
        <v>150.75</v>
      </c>
      <c r="F248" s="83">
        <f>MAX(IF('Fee Calculator'!D$41*100&lt;$A248,0,IF('Fee Calculator'!D$41*100&gt;$A249,$A249-$A248-SUM(G248:$H248),'Fee Calculator'!D$41*100-$A248-SUM(G248:$H248))),0)</f>
        <v>0</v>
      </c>
      <c r="G248" s="85">
        <f>MAX(IF('Fee Calculator'!E$41*100&lt;$A248,0,IF('Fee Calculator'!E$41*100&gt;$A249,$A249-$A248-SUM(H248:$H248),'Fee Calculator'!E$41*100-$A248-SUM(H248:$H248))),0)</f>
        <v>0</v>
      </c>
      <c r="H248" s="91">
        <f>IF('Fee Calculator'!F$41*100&lt;$A248,0,IF('Fee Calculator'!F$41*100&gt;$A249,$A249-$A248,'Fee Calculator'!F$41*100-$A248))</f>
        <v>0</v>
      </c>
      <c r="J248" s="87">
        <f>F248*'Fee Calculator'!$D$11/100</f>
        <v>0</v>
      </c>
      <c r="K248" s="88">
        <f>G248*'Fee Calculator'!$D$11/100</f>
        <v>0</v>
      </c>
      <c r="L248" s="92">
        <f>H248*'Fee Calculator'!$D$11/100</f>
        <v>0</v>
      </c>
      <c r="N248" s="89">
        <f t="shared" si="32"/>
        <v>0</v>
      </c>
      <c r="O248" s="90">
        <f t="shared" si="33"/>
        <v>0</v>
      </c>
      <c r="P248" s="93">
        <f t="shared" si="34"/>
        <v>0</v>
      </c>
      <c r="R248" s="89">
        <f t="shared" si="35"/>
        <v>0</v>
      </c>
      <c r="S248" s="90">
        <f t="shared" si="36"/>
        <v>0</v>
      </c>
      <c r="T248" s="93">
        <f t="shared" si="37"/>
        <v>0</v>
      </c>
    </row>
    <row r="249" spans="1:20" hidden="1" x14ac:dyDescent="0.2">
      <c r="A249" s="83">
        <v>29.349999999999898</v>
      </c>
      <c r="B249" s="84">
        <f t="shared" si="31"/>
        <v>41.833333333333336</v>
      </c>
      <c r="C249" s="85">
        <f t="shared" si="31"/>
        <v>75.25</v>
      </c>
      <c r="D249" s="91">
        <f t="shared" si="31"/>
        <v>150.75</v>
      </c>
      <c r="F249" s="83">
        <f>MAX(IF('Fee Calculator'!D$41*100&lt;$A249,0,IF('Fee Calculator'!D$41*100&gt;$A250,$A250-$A249-SUM(G249:$H249),'Fee Calculator'!D$41*100-$A249-SUM(G249:$H249))),0)</f>
        <v>0</v>
      </c>
      <c r="G249" s="85">
        <f>MAX(IF('Fee Calculator'!E$41*100&lt;$A249,0,IF('Fee Calculator'!E$41*100&gt;$A250,$A250-$A249-SUM(H249:$H249),'Fee Calculator'!E$41*100-$A249-SUM(H249:$H249))),0)</f>
        <v>0</v>
      </c>
      <c r="H249" s="91">
        <f>IF('Fee Calculator'!F$41*100&lt;$A249,0,IF('Fee Calculator'!F$41*100&gt;$A250,$A250-$A249,'Fee Calculator'!F$41*100-$A249))</f>
        <v>0</v>
      </c>
      <c r="J249" s="87">
        <f>F249*'Fee Calculator'!$D$11/100</f>
        <v>0</v>
      </c>
      <c r="K249" s="88">
        <f>G249*'Fee Calculator'!$D$11/100</f>
        <v>0</v>
      </c>
      <c r="L249" s="92">
        <f>H249*'Fee Calculator'!$D$11/100</f>
        <v>0</v>
      </c>
      <c r="N249" s="89">
        <f t="shared" si="32"/>
        <v>0</v>
      </c>
      <c r="O249" s="90">
        <f t="shared" si="33"/>
        <v>0</v>
      </c>
      <c r="P249" s="93">
        <f t="shared" si="34"/>
        <v>0</v>
      </c>
      <c r="R249" s="89">
        <f t="shared" si="35"/>
        <v>0</v>
      </c>
      <c r="S249" s="90">
        <f t="shared" si="36"/>
        <v>0</v>
      </c>
      <c r="T249" s="93">
        <f t="shared" si="37"/>
        <v>0</v>
      </c>
    </row>
    <row r="250" spans="1:20" hidden="1" x14ac:dyDescent="0.2">
      <c r="A250" s="83">
        <v>29.4499999999999</v>
      </c>
      <c r="B250" s="84">
        <f t="shared" ref="B250:D313" si="38">(5/0.1*B$5+SUM(B$6:B$105))/(5/0.1+COUNT(B$6:B$105))</f>
        <v>41.833333333333336</v>
      </c>
      <c r="C250" s="85">
        <f t="shared" si="38"/>
        <v>75.25</v>
      </c>
      <c r="D250" s="91">
        <f t="shared" si="38"/>
        <v>150.75</v>
      </c>
      <c r="F250" s="83">
        <f>MAX(IF('Fee Calculator'!D$41*100&lt;$A250,0,IF('Fee Calculator'!D$41*100&gt;$A251,$A251-$A250-SUM(G250:$H250),'Fee Calculator'!D$41*100-$A250-SUM(G250:$H250))),0)</f>
        <v>0</v>
      </c>
      <c r="G250" s="85">
        <f>MAX(IF('Fee Calculator'!E$41*100&lt;$A250,0,IF('Fee Calculator'!E$41*100&gt;$A251,$A251-$A250-SUM(H250:$H250),'Fee Calculator'!E$41*100-$A250-SUM(H250:$H250))),0)</f>
        <v>0</v>
      </c>
      <c r="H250" s="91">
        <f>IF('Fee Calculator'!F$41*100&lt;$A250,0,IF('Fee Calculator'!F$41*100&gt;$A251,$A251-$A250,'Fee Calculator'!F$41*100-$A250))</f>
        <v>0</v>
      </c>
      <c r="J250" s="87">
        <f>F250*'Fee Calculator'!$D$11/100</f>
        <v>0</v>
      </c>
      <c r="K250" s="88">
        <f>G250*'Fee Calculator'!$D$11/100</f>
        <v>0</v>
      </c>
      <c r="L250" s="92">
        <f>H250*'Fee Calculator'!$D$11/100</f>
        <v>0</v>
      </c>
      <c r="N250" s="89">
        <f t="shared" si="32"/>
        <v>0</v>
      </c>
      <c r="O250" s="90">
        <f t="shared" si="33"/>
        <v>0</v>
      </c>
      <c r="P250" s="93">
        <f t="shared" si="34"/>
        <v>0</v>
      </c>
      <c r="R250" s="89">
        <f t="shared" si="35"/>
        <v>0</v>
      </c>
      <c r="S250" s="90">
        <f t="shared" si="36"/>
        <v>0</v>
      </c>
      <c r="T250" s="93">
        <f t="shared" si="37"/>
        <v>0</v>
      </c>
    </row>
    <row r="251" spans="1:20" hidden="1" x14ac:dyDescent="0.2">
      <c r="A251" s="83">
        <v>29.549999999999901</v>
      </c>
      <c r="B251" s="84">
        <f t="shared" si="38"/>
        <v>41.833333333333336</v>
      </c>
      <c r="C251" s="85">
        <f t="shared" si="38"/>
        <v>75.25</v>
      </c>
      <c r="D251" s="91">
        <f t="shared" si="38"/>
        <v>150.75</v>
      </c>
      <c r="F251" s="83">
        <f>MAX(IF('Fee Calculator'!D$41*100&lt;$A251,0,IF('Fee Calculator'!D$41*100&gt;$A252,$A252-$A251-SUM(G251:$H251),'Fee Calculator'!D$41*100-$A251-SUM(G251:$H251))),0)</f>
        <v>0</v>
      </c>
      <c r="G251" s="85">
        <f>MAX(IF('Fee Calculator'!E$41*100&lt;$A251,0,IF('Fee Calculator'!E$41*100&gt;$A252,$A252-$A251-SUM(H251:$H251),'Fee Calculator'!E$41*100-$A251-SUM(H251:$H251))),0)</f>
        <v>0</v>
      </c>
      <c r="H251" s="91">
        <f>IF('Fee Calculator'!F$41*100&lt;$A251,0,IF('Fee Calculator'!F$41*100&gt;$A252,$A252-$A251,'Fee Calculator'!F$41*100-$A251))</f>
        <v>0</v>
      </c>
      <c r="J251" s="87">
        <f>F251*'Fee Calculator'!$D$11/100</f>
        <v>0</v>
      </c>
      <c r="K251" s="88">
        <f>G251*'Fee Calculator'!$D$11/100</f>
        <v>0</v>
      </c>
      <c r="L251" s="92">
        <f>H251*'Fee Calculator'!$D$11/100</f>
        <v>0</v>
      </c>
      <c r="N251" s="89">
        <f t="shared" si="32"/>
        <v>0</v>
      </c>
      <c r="O251" s="90">
        <f t="shared" si="33"/>
        <v>0</v>
      </c>
      <c r="P251" s="93">
        <f t="shared" si="34"/>
        <v>0</v>
      </c>
      <c r="R251" s="89">
        <f t="shared" si="35"/>
        <v>0</v>
      </c>
      <c r="S251" s="90">
        <f t="shared" si="36"/>
        <v>0</v>
      </c>
      <c r="T251" s="93">
        <f t="shared" si="37"/>
        <v>0</v>
      </c>
    </row>
    <row r="252" spans="1:20" hidden="1" x14ac:dyDescent="0.2">
      <c r="A252" s="83">
        <v>29.649999999999899</v>
      </c>
      <c r="B252" s="84">
        <f t="shared" si="38"/>
        <v>41.833333333333336</v>
      </c>
      <c r="C252" s="85">
        <f t="shared" si="38"/>
        <v>75.25</v>
      </c>
      <c r="D252" s="91">
        <f t="shared" si="38"/>
        <v>150.75</v>
      </c>
      <c r="F252" s="83">
        <f>MAX(IF('Fee Calculator'!D$41*100&lt;$A252,0,IF('Fee Calculator'!D$41*100&gt;$A253,$A253-$A252-SUM(G252:$H252),'Fee Calculator'!D$41*100-$A252-SUM(G252:$H252))),0)</f>
        <v>0</v>
      </c>
      <c r="G252" s="85">
        <f>MAX(IF('Fee Calculator'!E$41*100&lt;$A252,0,IF('Fee Calculator'!E$41*100&gt;$A253,$A253-$A252-SUM(H252:$H252),'Fee Calculator'!E$41*100-$A252-SUM(H252:$H252))),0)</f>
        <v>0</v>
      </c>
      <c r="H252" s="91">
        <f>IF('Fee Calculator'!F$41*100&lt;$A252,0,IF('Fee Calculator'!F$41*100&gt;$A253,$A253-$A252,'Fee Calculator'!F$41*100-$A252))</f>
        <v>0</v>
      </c>
      <c r="J252" s="87">
        <f>F252*'Fee Calculator'!$D$11/100</f>
        <v>0</v>
      </c>
      <c r="K252" s="88">
        <f>G252*'Fee Calculator'!$D$11/100</f>
        <v>0</v>
      </c>
      <c r="L252" s="92">
        <f>H252*'Fee Calculator'!$D$11/100</f>
        <v>0</v>
      </c>
      <c r="N252" s="89">
        <f t="shared" si="32"/>
        <v>0</v>
      </c>
      <c r="O252" s="90">
        <f t="shared" si="33"/>
        <v>0</v>
      </c>
      <c r="P252" s="93">
        <f t="shared" si="34"/>
        <v>0</v>
      </c>
      <c r="R252" s="89">
        <f t="shared" si="35"/>
        <v>0</v>
      </c>
      <c r="S252" s="90">
        <f t="shared" si="36"/>
        <v>0</v>
      </c>
      <c r="T252" s="93">
        <f t="shared" si="37"/>
        <v>0</v>
      </c>
    </row>
    <row r="253" spans="1:20" hidden="1" x14ac:dyDescent="0.2">
      <c r="A253" s="83">
        <v>29.749999999999901</v>
      </c>
      <c r="B253" s="84">
        <f t="shared" si="38"/>
        <v>41.833333333333336</v>
      </c>
      <c r="C253" s="85">
        <f t="shared" si="38"/>
        <v>75.25</v>
      </c>
      <c r="D253" s="91">
        <f t="shared" si="38"/>
        <v>150.75</v>
      </c>
      <c r="F253" s="83">
        <f>MAX(IF('Fee Calculator'!D$41*100&lt;$A253,0,IF('Fee Calculator'!D$41*100&gt;$A254,$A254-$A253-SUM(G253:$H253),'Fee Calculator'!D$41*100-$A253-SUM(G253:$H253))),0)</f>
        <v>0</v>
      </c>
      <c r="G253" s="85">
        <f>MAX(IF('Fee Calculator'!E$41*100&lt;$A253,0,IF('Fee Calculator'!E$41*100&gt;$A254,$A254-$A253-SUM(H253:$H253),'Fee Calculator'!E$41*100-$A253-SUM(H253:$H253))),0)</f>
        <v>0</v>
      </c>
      <c r="H253" s="91">
        <f>IF('Fee Calculator'!F$41*100&lt;$A253,0,IF('Fee Calculator'!F$41*100&gt;$A254,$A254-$A253,'Fee Calculator'!F$41*100-$A253))</f>
        <v>0</v>
      </c>
      <c r="J253" s="87">
        <f>F253*'Fee Calculator'!$D$11/100</f>
        <v>0</v>
      </c>
      <c r="K253" s="88">
        <f>G253*'Fee Calculator'!$D$11/100</f>
        <v>0</v>
      </c>
      <c r="L253" s="92">
        <f>H253*'Fee Calculator'!$D$11/100</f>
        <v>0</v>
      </c>
      <c r="N253" s="89">
        <f t="shared" si="32"/>
        <v>0</v>
      </c>
      <c r="O253" s="90">
        <f t="shared" si="33"/>
        <v>0</v>
      </c>
      <c r="P253" s="93">
        <f t="shared" si="34"/>
        <v>0</v>
      </c>
      <c r="R253" s="89">
        <f t="shared" si="35"/>
        <v>0</v>
      </c>
      <c r="S253" s="90">
        <f t="shared" si="36"/>
        <v>0</v>
      </c>
      <c r="T253" s="93">
        <f t="shared" si="37"/>
        <v>0</v>
      </c>
    </row>
    <row r="254" spans="1:20" hidden="1" x14ac:dyDescent="0.2">
      <c r="A254" s="83">
        <v>29.849999999999898</v>
      </c>
      <c r="B254" s="84">
        <f t="shared" si="38"/>
        <v>41.833333333333336</v>
      </c>
      <c r="C254" s="85">
        <f t="shared" si="38"/>
        <v>75.25</v>
      </c>
      <c r="D254" s="91">
        <f t="shared" si="38"/>
        <v>150.75</v>
      </c>
      <c r="F254" s="83">
        <f>MAX(IF('Fee Calculator'!D$41*100&lt;$A254,0,IF('Fee Calculator'!D$41*100&gt;$A255,$A255-$A254-SUM(G254:$H254),'Fee Calculator'!D$41*100-$A254-SUM(G254:$H254))),0)</f>
        <v>0</v>
      </c>
      <c r="G254" s="85">
        <f>MAX(IF('Fee Calculator'!E$41*100&lt;$A254,0,IF('Fee Calculator'!E$41*100&gt;$A255,$A255-$A254-SUM(H254:$H254),'Fee Calculator'!E$41*100-$A254-SUM(H254:$H254))),0)</f>
        <v>0</v>
      </c>
      <c r="H254" s="91">
        <f>IF('Fee Calculator'!F$41*100&lt;$A254,0,IF('Fee Calculator'!F$41*100&gt;$A255,$A255-$A254,'Fee Calculator'!F$41*100-$A254))</f>
        <v>0</v>
      </c>
      <c r="J254" s="87">
        <f>F254*'Fee Calculator'!$D$11/100</f>
        <v>0</v>
      </c>
      <c r="K254" s="88">
        <f>G254*'Fee Calculator'!$D$11/100</f>
        <v>0</v>
      </c>
      <c r="L254" s="92">
        <f>H254*'Fee Calculator'!$D$11/100</f>
        <v>0</v>
      </c>
      <c r="N254" s="89">
        <f t="shared" si="32"/>
        <v>0</v>
      </c>
      <c r="O254" s="90">
        <f t="shared" si="33"/>
        <v>0</v>
      </c>
      <c r="P254" s="93">
        <f t="shared" si="34"/>
        <v>0</v>
      </c>
      <c r="R254" s="89">
        <f t="shared" si="35"/>
        <v>0</v>
      </c>
      <c r="S254" s="90">
        <f t="shared" si="36"/>
        <v>0</v>
      </c>
      <c r="T254" s="93">
        <f t="shared" si="37"/>
        <v>0</v>
      </c>
    </row>
    <row r="255" spans="1:20" hidden="1" x14ac:dyDescent="0.2">
      <c r="A255" s="83">
        <v>29.9499999999999</v>
      </c>
      <c r="B255" s="84">
        <f t="shared" si="38"/>
        <v>41.833333333333336</v>
      </c>
      <c r="C255" s="85">
        <f t="shared" si="38"/>
        <v>75.25</v>
      </c>
      <c r="D255" s="91">
        <f t="shared" si="38"/>
        <v>150.75</v>
      </c>
      <c r="F255" s="83">
        <f>MAX(IF('Fee Calculator'!D$41*100&lt;$A255,0,IF('Fee Calculator'!D$41*100&gt;$A256,$A256-$A255-SUM(G255:$H255),'Fee Calculator'!D$41*100-$A255-SUM(G255:$H255))),0)</f>
        <v>0</v>
      </c>
      <c r="G255" s="85">
        <f>MAX(IF('Fee Calculator'!E$41*100&lt;$A255,0,IF('Fee Calculator'!E$41*100&gt;$A256,$A256-$A255-SUM(H255:$H255),'Fee Calculator'!E$41*100-$A255-SUM(H255:$H255))),0)</f>
        <v>0</v>
      </c>
      <c r="H255" s="91">
        <f>IF('Fee Calculator'!F$41*100&lt;$A255,0,IF('Fee Calculator'!F$41*100&gt;$A256,$A256-$A255,'Fee Calculator'!F$41*100-$A255))</f>
        <v>0</v>
      </c>
      <c r="J255" s="87">
        <f>F255*'Fee Calculator'!$D$11/100</f>
        <v>0</v>
      </c>
      <c r="K255" s="88">
        <f>G255*'Fee Calculator'!$D$11/100</f>
        <v>0</v>
      </c>
      <c r="L255" s="92">
        <f>H255*'Fee Calculator'!$D$11/100</f>
        <v>0</v>
      </c>
      <c r="N255" s="89">
        <f t="shared" si="32"/>
        <v>0</v>
      </c>
      <c r="O255" s="90">
        <f t="shared" si="33"/>
        <v>0</v>
      </c>
      <c r="P255" s="93">
        <f t="shared" si="34"/>
        <v>0</v>
      </c>
      <c r="R255" s="89">
        <f t="shared" si="35"/>
        <v>0</v>
      </c>
      <c r="S255" s="90">
        <f t="shared" si="36"/>
        <v>0</v>
      </c>
      <c r="T255" s="93">
        <f t="shared" si="37"/>
        <v>0</v>
      </c>
    </row>
    <row r="256" spans="1:20" hidden="1" x14ac:dyDescent="0.2">
      <c r="A256" s="83">
        <v>30.049999999999901</v>
      </c>
      <c r="B256" s="84">
        <f t="shared" si="38"/>
        <v>41.833333333333336</v>
      </c>
      <c r="C256" s="85">
        <f t="shared" si="38"/>
        <v>75.25</v>
      </c>
      <c r="D256" s="91">
        <f t="shared" si="38"/>
        <v>150.75</v>
      </c>
      <c r="F256" s="83">
        <f>MAX(IF('Fee Calculator'!D$41*100&lt;$A256,0,IF('Fee Calculator'!D$41*100&gt;$A257,$A257-$A256-SUM(G256:$H256),'Fee Calculator'!D$41*100-$A256-SUM(G256:$H256))),0)</f>
        <v>0</v>
      </c>
      <c r="G256" s="85">
        <f>MAX(IF('Fee Calculator'!E$41*100&lt;$A256,0,IF('Fee Calculator'!E$41*100&gt;$A257,$A257-$A256-SUM(H256:$H256),'Fee Calculator'!E$41*100-$A256-SUM(H256:$H256))),0)</f>
        <v>0</v>
      </c>
      <c r="H256" s="91">
        <f>IF('Fee Calculator'!F$41*100&lt;$A256,0,IF('Fee Calculator'!F$41*100&gt;$A257,$A257-$A256,'Fee Calculator'!F$41*100-$A256))</f>
        <v>0</v>
      </c>
      <c r="J256" s="87">
        <f>F256*'Fee Calculator'!$D$11/100</f>
        <v>0</v>
      </c>
      <c r="K256" s="88">
        <f>G256*'Fee Calculator'!$D$11/100</f>
        <v>0</v>
      </c>
      <c r="L256" s="92">
        <f>H256*'Fee Calculator'!$D$11/100</f>
        <v>0</v>
      </c>
      <c r="N256" s="89">
        <f t="shared" si="32"/>
        <v>0</v>
      </c>
      <c r="O256" s="90">
        <f t="shared" si="33"/>
        <v>0</v>
      </c>
      <c r="P256" s="93">
        <f t="shared" si="34"/>
        <v>0</v>
      </c>
      <c r="R256" s="89">
        <f t="shared" si="35"/>
        <v>0</v>
      </c>
      <c r="S256" s="90">
        <f t="shared" si="36"/>
        <v>0</v>
      </c>
      <c r="T256" s="93">
        <f t="shared" si="37"/>
        <v>0</v>
      </c>
    </row>
    <row r="257" spans="1:20" hidden="1" x14ac:dyDescent="0.2">
      <c r="A257" s="83">
        <v>30.149999999999899</v>
      </c>
      <c r="B257" s="84">
        <f t="shared" si="38"/>
        <v>41.833333333333336</v>
      </c>
      <c r="C257" s="85">
        <f t="shared" si="38"/>
        <v>75.25</v>
      </c>
      <c r="D257" s="91">
        <f t="shared" si="38"/>
        <v>150.75</v>
      </c>
      <c r="F257" s="83">
        <f>MAX(IF('Fee Calculator'!D$41*100&lt;$A257,0,IF('Fee Calculator'!D$41*100&gt;$A258,$A258-$A257-SUM(G257:$H257),'Fee Calculator'!D$41*100-$A257-SUM(G257:$H257))),0)</f>
        <v>0</v>
      </c>
      <c r="G257" s="85">
        <f>MAX(IF('Fee Calculator'!E$41*100&lt;$A257,0,IF('Fee Calculator'!E$41*100&gt;$A258,$A258-$A257-SUM(H257:$H257),'Fee Calculator'!E$41*100-$A257-SUM(H257:$H257))),0)</f>
        <v>0</v>
      </c>
      <c r="H257" s="91">
        <f>IF('Fee Calculator'!F$41*100&lt;$A257,0,IF('Fee Calculator'!F$41*100&gt;$A258,$A258-$A257,'Fee Calculator'!F$41*100-$A257))</f>
        <v>0</v>
      </c>
      <c r="J257" s="87">
        <f>F257*'Fee Calculator'!$D$11/100</f>
        <v>0</v>
      </c>
      <c r="K257" s="88">
        <f>G257*'Fee Calculator'!$D$11/100</f>
        <v>0</v>
      </c>
      <c r="L257" s="92">
        <f>H257*'Fee Calculator'!$D$11/100</f>
        <v>0</v>
      </c>
      <c r="N257" s="89">
        <f t="shared" si="32"/>
        <v>0</v>
      </c>
      <c r="O257" s="90">
        <f t="shared" si="33"/>
        <v>0</v>
      </c>
      <c r="P257" s="93">
        <f t="shared" si="34"/>
        <v>0</v>
      </c>
      <c r="R257" s="89">
        <f t="shared" si="35"/>
        <v>0</v>
      </c>
      <c r="S257" s="90">
        <f t="shared" si="36"/>
        <v>0</v>
      </c>
      <c r="T257" s="93">
        <f t="shared" si="37"/>
        <v>0</v>
      </c>
    </row>
    <row r="258" spans="1:20" hidden="1" x14ac:dyDescent="0.2">
      <c r="A258" s="83">
        <v>30.249999999999901</v>
      </c>
      <c r="B258" s="84">
        <f t="shared" si="38"/>
        <v>41.833333333333336</v>
      </c>
      <c r="C258" s="85">
        <f t="shared" si="38"/>
        <v>75.25</v>
      </c>
      <c r="D258" s="91">
        <f t="shared" si="38"/>
        <v>150.75</v>
      </c>
      <c r="F258" s="83">
        <f>MAX(IF('Fee Calculator'!D$41*100&lt;$A258,0,IF('Fee Calculator'!D$41*100&gt;$A259,$A259-$A258-SUM(G258:$H258),'Fee Calculator'!D$41*100-$A258-SUM(G258:$H258))),0)</f>
        <v>0</v>
      </c>
      <c r="G258" s="85">
        <f>MAX(IF('Fee Calculator'!E$41*100&lt;$A258,0,IF('Fee Calculator'!E$41*100&gt;$A259,$A259-$A258-SUM(H258:$H258),'Fee Calculator'!E$41*100-$A258-SUM(H258:$H258))),0)</f>
        <v>0</v>
      </c>
      <c r="H258" s="91">
        <f>IF('Fee Calculator'!F$41*100&lt;$A258,0,IF('Fee Calculator'!F$41*100&gt;$A259,$A259-$A258,'Fee Calculator'!F$41*100-$A258))</f>
        <v>0</v>
      </c>
      <c r="J258" s="87">
        <f>F258*'Fee Calculator'!$D$11/100</f>
        <v>0</v>
      </c>
      <c r="K258" s="88">
        <f>G258*'Fee Calculator'!$D$11/100</f>
        <v>0</v>
      </c>
      <c r="L258" s="92">
        <f>H258*'Fee Calculator'!$D$11/100</f>
        <v>0</v>
      </c>
      <c r="N258" s="89">
        <f t="shared" si="32"/>
        <v>0</v>
      </c>
      <c r="O258" s="90">
        <f t="shared" si="33"/>
        <v>0</v>
      </c>
      <c r="P258" s="93">
        <f t="shared" si="34"/>
        <v>0</v>
      </c>
      <c r="R258" s="89">
        <f t="shared" si="35"/>
        <v>0</v>
      </c>
      <c r="S258" s="90">
        <f t="shared" si="36"/>
        <v>0</v>
      </c>
      <c r="T258" s="93">
        <f t="shared" si="37"/>
        <v>0</v>
      </c>
    </row>
    <row r="259" spans="1:20" hidden="1" x14ac:dyDescent="0.2">
      <c r="A259" s="83">
        <v>30.349999999999898</v>
      </c>
      <c r="B259" s="84">
        <f t="shared" si="38"/>
        <v>41.833333333333336</v>
      </c>
      <c r="C259" s="85">
        <f t="shared" si="38"/>
        <v>75.25</v>
      </c>
      <c r="D259" s="91">
        <f t="shared" si="38"/>
        <v>150.75</v>
      </c>
      <c r="F259" s="83">
        <f>MAX(IF('Fee Calculator'!D$41*100&lt;$A259,0,IF('Fee Calculator'!D$41*100&gt;$A260,$A260-$A259-SUM(G259:$H259),'Fee Calculator'!D$41*100-$A259-SUM(G259:$H259))),0)</f>
        <v>0</v>
      </c>
      <c r="G259" s="85">
        <f>MAX(IF('Fee Calculator'!E$41*100&lt;$A259,0,IF('Fee Calculator'!E$41*100&gt;$A260,$A260-$A259-SUM(H259:$H259),'Fee Calculator'!E$41*100-$A259-SUM(H259:$H259))),0)</f>
        <v>0</v>
      </c>
      <c r="H259" s="91">
        <f>IF('Fee Calculator'!F$41*100&lt;$A259,0,IF('Fee Calculator'!F$41*100&gt;$A260,$A260-$A259,'Fee Calculator'!F$41*100-$A259))</f>
        <v>0</v>
      </c>
      <c r="J259" s="87">
        <f>F259*'Fee Calculator'!$D$11/100</f>
        <v>0</v>
      </c>
      <c r="K259" s="88">
        <f>G259*'Fee Calculator'!$D$11/100</f>
        <v>0</v>
      </c>
      <c r="L259" s="92">
        <f>H259*'Fee Calculator'!$D$11/100</f>
        <v>0</v>
      </c>
      <c r="N259" s="89">
        <f t="shared" si="32"/>
        <v>0</v>
      </c>
      <c r="O259" s="90">
        <f t="shared" si="33"/>
        <v>0</v>
      </c>
      <c r="P259" s="93">
        <f t="shared" si="34"/>
        <v>0</v>
      </c>
      <c r="R259" s="89">
        <f t="shared" si="35"/>
        <v>0</v>
      </c>
      <c r="S259" s="90">
        <f t="shared" si="36"/>
        <v>0</v>
      </c>
      <c r="T259" s="93">
        <f t="shared" si="37"/>
        <v>0</v>
      </c>
    </row>
    <row r="260" spans="1:20" hidden="1" x14ac:dyDescent="0.2">
      <c r="A260" s="83">
        <v>30.4499999999999</v>
      </c>
      <c r="B260" s="84">
        <f t="shared" si="38"/>
        <v>41.833333333333336</v>
      </c>
      <c r="C260" s="85">
        <f t="shared" si="38"/>
        <v>75.25</v>
      </c>
      <c r="D260" s="91">
        <f t="shared" si="38"/>
        <v>150.75</v>
      </c>
      <c r="F260" s="83">
        <f>MAX(IF('Fee Calculator'!D$41*100&lt;$A260,0,IF('Fee Calculator'!D$41*100&gt;$A261,$A261-$A260-SUM(G260:$H260),'Fee Calculator'!D$41*100-$A260-SUM(G260:$H260))),0)</f>
        <v>0</v>
      </c>
      <c r="G260" s="85">
        <f>MAX(IF('Fee Calculator'!E$41*100&lt;$A260,0,IF('Fee Calculator'!E$41*100&gt;$A261,$A261-$A260-SUM(H260:$H260),'Fee Calculator'!E$41*100-$A260-SUM(H260:$H260))),0)</f>
        <v>0</v>
      </c>
      <c r="H260" s="91">
        <f>IF('Fee Calculator'!F$41*100&lt;$A260,0,IF('Fee Calculator'!F$41*100&gt;$A261,$A261-$A260,'Fee Calculator'!F$41*100-$A260))</f>
        <v>0</v>
      </c>
      <c r="J260" s="87">
        <f>F260*'Fee Calculator'!$D$11/100</f>
        <v>0</v>
      </c>
      <c r="K260" s="88">
        <f>G260*'Fee Calculator'!$D$11/100</f>
        <v>0</v>
      </c>
      <c r="L260" s="92">
        <f>H260*'Fee Calculator'!$D$11/100</f>
        <v>0</v>
      </c>
      <c r="N260" s="89">
        <f t="shared" si="32"/>
        <v>0</v>
      </c>
      <c r="O260" s="90">
        <f t="shared" si="33"/>
        <v>0</v>
      </c>
      <c r="P260" s="93">
        <f t="shared" si="34"/>
        <v>0</v>
      </c>
      <c r="R260" s="89">
        <f t="shared" si="35"/>
        <v>0</v>
      </c>
      <c r="S260" s="90">
        <f t="shared" si="36"/>
        <v>0</v>
      </c>
      <c r="T260" s="93">
        <f t="shared" si="37"/>
        <v>0</v>
      </c>
    </row>
    <row r="261" spans="1:20" hidden="1" x14ac:dyDescent="0.2">
      <c r="A261" s="83">
        <v>30.549999999999901</v>
      </c>
      <c r="B261" s="84">
        <f t="shared" si="38"/>
        <v>41.833333333333336</v>
      </c>
      <c r="C261" s="85">
        <f t="shared" si="38"/>
        <v>75.25</v>
      </c>
      <c r="D261" s="91">
        <f t="shared" si="38"/>
        <v>150.75</v>
      </c>
      <c r="F261" s="83">
        <f>MAX(IF('Fee Calculator'!D$41*100&lt;$A261,0,IF('Fee Calculator'!D$41*100&gt;$A262,$A262-$A261-SUM(G261:$H261),'Fee Calculator'!D$41*100-$A261-SUM(G261:$H261))),0)</f>
        <v>0</v>
      </c>
      <c r="G261" s="85">
        <f>MAX(IF('Fee Calculator'!E$41*100&lt;$A261,0,IF('Fee Calculator'!E$41*100&gt;$A262,$A262-$A261-SUM(H261:$H261),'Fee Calculator'!E$41*100-$A261-SUM(H261:$H261))),0)</f>
        <v>0</v>
      </c>
      <c r="H261" s="91">
        <f>IF('Fee Calculator'!F$41*100&lt;$A261,0,IF('Fee Calculator'!F$41*100&gt;$A262,$A262-$A261,'Fee Calculator'!F$41*100-$A261))</f>
        <v>0</v>
      </c>
      <c r="J261" s="87">
        <f>F261*'Fee Calculator'!$D$11/100</f>
        <v>0</v>
      </c>
      <c r="K261" s="88">
        <f>G261*'Fee Calculator'!$D$11/100</f>
        <v>0</v>
      </c>
      <c r="L261" s="92">
        <f>H261*'Fee Calculator'!$D$11/100</f>
        <v>0</v>
      </c>
      <c r="N261" s="89">
        <f t="shared" si="32"/>
        <v>0</v>
      </c>
      <c r="O261" s="90">
        <f t="shared" si="33"/>
        <v>0</v>
      </c>
      <c r="P261" s="93">
        <f t="shared" si="34"/>
        <v>0</v>
      </c>
      <c r="R261" s="89">
        <f t="shared" si="35"/>
        <v>0</v>
      </c>
      <c r="S261" s="90">
        <f t="shared" si="36"/>
        <v>0</v>
      </c>
      <c r="T261" s="93">
        <f t="shared" si="37"/>
        <v>0</v>
      </c>
    </row>
    <row r="262" spans="1:20" hidden="1" x14ac:dyDescent="0.2">
      <c r="A262" s="83">
        <v>30.649999999999899</v>
      </c>
      <c r="B262" s="84">
        <f t="shared" si="38"/>
        <v>41.833333333333336</v>
      </c>
      <c r="C262" s="85">
        <f t="shared" si="38"/>
        <v>75.25</v>
      </c>
      <c r="D262" s="91">
        <f t="shared" si="38"/>
        <v>150.75</v>
      </c>
      <c r="F262" s="83">
        <f>MAX(IF('Fee Calculator'!D$41*100&lt;$A262,0,IF('Fee Calculator'!D$41*100&gt;$A263,$A263-$A262-SUM(G262:$H262),'Fee Calculator'!D$41*100-$A262-SUM(G262:$H262))),0)</f>
        <v>0</v>
      </c>
      <c r="G262" s="85">
        <f>MAX(IF('Fee Calculator'!E$41*100&lt;$A262,0,IF('Fee Calculator'!E$41*100&gt;$A263,$A263-$A262-SUM(H262:$H262),'Fee Calculator'!E$41*100-$A262-SUM(H262:$H262))),0)</f>
        <v>0</v>
      </c>
      <c r="H262" s="91">
        <f>IF('Fee Calculator'!F$41*100&lt;$A262,0,IF('Fee Calculator'!F$41*100&gt;$A263,$A263-$A262,'Fee Calculator'!F$41*100-$A262))</f>
        <v>0</v>
      </c>
      <c r="J262" s="87">
        <f>F262*'Fee Calculator'!$D$11/100</f>
        <v>0</v>
      </c>
      <c r="K262" s="88">
        <f>G262*'Fee Calculator'!$D$11/100</f>
        <v>0</v>
      </c>
      <c r="L262" s="92">
        <f>H262*'Fee Calculator'!$D$11/100</f>
        <v>0</v>
      </c>
      <c r="N262" s="89">
        <f t="shared" si="32"/>
        <v>0</v>
      </c>
      <c r="O262" s="90">
        <f t="shared" si="33"/>
        <v>0</v>
      </c>
      <c r="P262" s="93">
        <f t="shared" si="34"/>
        <v>0</v>
      </c>
      <c r="R262" s="89">
        <f t="shared" si="35"/>
        <v>0</v>
      </c>
      <c r="S262" s="90">
        <f t="shared" si="36"/>
        <v>0</v>
      </c>
      <c r="T262" s="93">
        <f t="shared" si="37"/>
        <v>0</v>
      </c>
    </row>
    <row r="263" spans="1:20" hidden="1" x14ac:dyDescent="0.2">
      <c r="A263" s="83">
        <v>30.749999999999901</v>
      </c>
      <c r="B263" s="84">
        <f t="shared" si="38"/>
        <v>41.833333333333336</v>
      </c>
      <c r="C263" s="85">
        <f t="shared" si="38"/>
        <v>75.25</v>
      </c>
      <c r="D263" s="91">
        <f t="shared" si="38"/>
        <v>150.75</v>
      </c>
      <c r="F263" s="83">
        <f>MAX(IF('Fee Calculator'!D$41*100&lt;$A263,0,IF('Fee Calculator'!D$41*100&gt;$A264,$A264-$A263-SUM(G263:$H263),'Fee Calculator'!D$41*100-$A263-SUM(G263:$H263))),0)</f>
        <v>0</v>
      </c>
      <c r="G263" s="85">
        <f>MAX(IF('Fee Calculator'!E$41*100&lt;$A263,0,IF('Fee Calculator'!E$41*100&gt;$A264,$A264-$A263-SUM(H263:$H263),'Fee Calculator'!E$41*100-$A263-SUM(H263:$H263))),0)</f>
        <v>0</v>
      </c>
      <c r="H263" s="91">
        <f>IF('Fee Calculator'!F$41*100&lt;$A263,0,IF('Fee Calculator'!F$41*100&gt;$A264,$A264-$A263,'Fee Calculator'!F$41*100-$A263))</f>
        <v>0</v>
      </c>
      <c r="J263" s="87">
        <f>F263*'Fee Calculator'!$D$11/100</f>
        <v>0</v>
      </c>
      <c r="K263" s="88">
        <f>G263*'Fee Calculator'!$D$11/100</f>
        <v>0</v>
      </c>
      <c r="L263" s="92">
        <f>H263*'Fee Calculator'!$D$11/100</f>
        <v>0</v>
      </c>
      <c r="N263" s="89">
        <f t="shared" si="32"/>
        <v>0</v>
      </c>
      <c r="O263" s="90">
        <f t="shared" si="33"/>
        <v>0</v>
      </c>
      <c r="P263" s="93">
        <f t="shared" si="34"/>
        <v>0</v>
      </c>
      <c r="R263" s="89">
        <f t="shared" si="35"/>
        <v>0</v>
      </c>
      <c r="S263" s="90">
        <f t="shared" si="36"/>
        <v>0</v>
      </c>
      <c r="T263" s="93">
        <f t="shared" si="37"/>
        <v>0</v>
      </c>
    </row>
    <row r="264" spans="1:20" hidden="1" x14ac:dyDescent="0.2">
      <c r="A264" s="83">
        <v>30.849999999999898</v>
      </c>
      <c r="B264" s="84">
        <f t="shared" si="38"/>
        <v>41.833333333333336</v>
      </c>
      <c r="C264" s="85">
        <f t="shared" si="38"/>
        <v>75.25</v>
      </c>
      <c r="D264" s="91">
        <f t="shared" si="38"/>
        <v>150.75</v>
      </c>
      <c r="F264" s="83">
        <f>MAX(IF('Fee Calculator'!D$41*100&lt;$A264,0,IF('Fee Calculator'!D$41*100&gt;$A265,$A265-$A264-SUM(G264:$H264),'Fee Calculator'!D$41*100-$A264-SUM(G264:$H264))),0)</f>
        <v>0</v>
      </c>
      <c r="G264" s="85">
        <f>MAX(IF('Fee Calculator'!E$41*100&lt;$A264,0,IF('Fee Calculator'!E$41*100&gt;$A265,$A265-$A264-SUM(H264:$H264),'Fee Calculator'!E$41*100-$A264-SUM(H264:$H264))),0)</f>
        <v>0</v>
      </c>
      <c r="H264" s="91">
        <f>IF('Fee Calculator'!F$41*100&lt;$A264,0,IF('Fee Calculator'!F$41*100&gt;$A265,$A265-$A264,'Fee Calculator'!F$41*100-$A264))</f>
        <v>0</v>
      </c>
      <c r="J264" s="87">
        <f>F264*'Fee Calculator'!$D$11/100</f>
        <v>0</v>
      </c>
      <c r="K264" s="88">
        <f>G264*'Fee Calculator'!$D$11/100</f>
        <v>0</v>
      </c>
      <c r="L264" s="92">
        <f>H264*'Fee Calculator'!$D$11/100</f>
        <v>0</v>
      </c>
      <c r="N264" s="89">
        <f t="shared" si="32"/>
        <v>0</v>
      </c>
      <c r="O264" s="90">
        <f t="shared" si="33"/>
        <v>0</v>
      </c>
      <c r="P264" s="93">
        <f t="shared" si="34"/>
        <v>0</v>
      </c>
      <c r="R264" s="89">
        <f t="shared" si="35"/>
        <v>0</v>
      </c>
      <c r="S264" s="90">
        <f t="shared" si="36"/>
        <v>0</v>
      </c>
      <c r="T264" s="93">
        <f t="shared" si="37"/>
        <v>0</v>
      </c>
    </row>
    <row r="265" spans="1:20" hidden="1" x14ac:dyDescent="0.2">
      <c r="A265" s="83">
        <v>30.9499999999999</v>
      </c>
      <c r="B265" s="84">
        <f t="shared" si="38"/>
        <v>41.833333333333336</v>
      </c>
      <c r="C265" s="85">
        <f t="shared" si="38"/>
        <v>75.25</v>
      </c>
      <c r="D265" s="91">
        <f t="shared" si="38"/>
        <v>150.75</v>
      </c>
      <c r="F265" s="83">
        <f>MAX(IF('Fee Calculator'!D$41*100&lt;$A265,0,IF('Fee Calculator'!D$41*100&gt;$A266,$A266-$A265-SUM(G265:$H265),'Fee Calculator'!D$41*100-$A265-SUM(G265:$H265))),0)</f>
        <v>0</v>
      </c>
      <c r="G265" s="85">
        <f>MAX(IF('Fee Calculator'!E$41*100&lt;$A265,0,IF('Fee Calculator'!E$41*100&gt;$A266,$A266-$A265-SUM(H265:$H265),'Fee Calculator'!E$41*100-$A265-SUM(H265:$H265))),0)</f>
        <v>0</v>
      </c>
      <c r="H265" s="91">
        <f>IF('Fee Calculator'!F$41*100&lt;$A265,0,IF('Fee Calculator'!F$41*100&gt;$A266,$A266-$A265,'Fee Calculator'!F$41*100-$A265))</f>
        <v>0</v>
      </c>
      <c r="J265" s="87">
        <f>F265*'Fee Calculator'!$D$11/100</f>
        <v>0</v>
      </c>
      <c r="K265" s="88">
        <f>G265*'Fee Calculator'!$D$11/100</f>
        <v>0</v>
      </c>
      <c r="L265" s="92">
        <f>H265*'Fee Calculator'!$D$11/100</f>
        <v>0</v>
      </c>
      <c r="N265" s="89">
        <f t="shared" si="32"/>
        <v>0</v>
      </c>
      <c r="O265" s="90">
        <f t="shared" si="33"/>
        <v>0</v>
      </c>
      <c r="P265" s="93">
        <f t="shared" si="34"/>
        <v>0</v>
      </c>
      <c r="R265" s="89">
        <f t="shared" si="35"/>
        <v>0</v>
      </c>
      <c r="S265" s="90">
        <f t="shared" si="36"/>
        <v>0</v>
      </c>
      <c r="T265" s="93">
        <f t="shared" si="37"/>
        <v>0</v>
      </c>
    </row>
    <row r="266" spans="1:20" hidden="1" x14ac:dyDescent="0.2">
      <c r="A266" s="83">
        <v>31.049999999999901</v>
      </c>
      <c r="B266" s="84">
        <f t="shared" si="38"/>
        <v>41.833333333333336</v>
      </c>
      <c r="C266" s="85">
        <f t="shared" si="38"/>
        <v>75.25</v>
      </c>
      <c r="D266" s="91">
        <f t="shared" si="38"/>
        <v>150.75</v>
      </c>
      <c r="F266" s="83">
        <f>MAX(IF('Fee Calculator'!D$41*100&lt;$A266,0,IF('Fee Calculator'!D$41*100&gt;$A267,$A267-$A266-SUM(G266:$H266),'Fee Calculator'!D$41*100-$A266-SUM(G266:$H266))),0)</f>
        <v>0</v>
      </c>
      <c r="G266" s="85">
        <f>MAX(IF('Fee Calculator'!E$41*100&lt;$A266,0,IF('Fee Calculator'!E$41*100&gt;$A267,$A267-$A266-SUM(H266:$H266),'Fee Calculator'!E$41*100-$A266-SUM(H266:$H266))),0)</f>
        <v>0</v>
      </c>
      <c r="H266" s="91">
        <f>IF('Fee Calculator'!F$41*100&lt;$A266,0,IF('Fee Calculator'!F$41*100&gt;$A267,$A267-$A266,'Fee Calculator'!F$41*100-$A266))</f>
        <v>0</v>
      </c>
      <c r="J266" s="87">
        <f>F266*'Fee Calculator'!$D$11/100</f>
        <v>0</v>
      </c>
      <c r="K266" s="88">
        <f>G266*'Fee Calculator'!$D$11/100</f>
        <v>0</v>
      </c>
      <c r="L266" s="92">
        <f>H266*'Fee Calculator'!$D$11/100</f>
        <v>0</v>
      </c>
      <c r="N266" s="89">
        <f t="shared" si="32"/>
        <v>0</v>
      </c>
      <c r="O266" s="90">
        <f t="shared" si="33"/>
        <v>0</v>
      </c>
      <c r="P266" s="93">
        <f t="shared" si="34"/>
        <v>0</v>
      </c>
      <c r="R266" s="89">
        <f t="shared" si="35"/>
        <v>0</v>
      </c>
      <c r="S266" s="90">
        <f t="shared" si="36"/>
        <v>0</v>
      </c>
      <c r="T266" s="93">
        <f t="shared" si="37"/>
        <v>0</v>
      </c>
    </row>
    <row r="267" spans="1:20" hidden="1" x14ac:dyDescent="0.2">
      <c r="A267" s="83">
        <v>31.149999999999899</v>
      </c>
      <c r="B267" s="84">
        <f t="shared" si="38"/>
        <v>41.833333333333336</v>
      </c>
      <c r="C267" s="85">
        <f t="shared" si="38"/>
        <v>75.25</v>
      </c>
      <c r="D267" s="91">
        <f t="shared" si="38"/>
        <v>150.75</v>
      </c>
      <c r="F267" s="83">
        <f>MAX(IF('Fee Calculator'!D$41*100&lt;$A267,0,IF('Fee Calculator'!D$41*100&gt;$A268,$A268-$A267-SUM(G267:$H267),'Fee Calculator'!D$41*100-$A267-SUM(G267:$H267))),0)</f>
        <v>0</v>
      </c>
      <c r="G267" s="85">
        <f>MAX(IF('Fee Calculator'!E$41*100&lt;$A267,0,IF('Fee Calculator'!E$41*100&gt;$A268,$A268-$A267-SUM(H267:$H267),'Fee Calculator'!E$41*100-$A267-SUM(H267:$H267))),0)</f>
        <v>0</v>
      </c>
      <c r="H267" s="91">
        <f>IF('Fee Calculator'!F$41*100&lt;$A267,0,IF('Fee Calculator'!F$41*100&gt;$A268,$A268-$A267,'Fee Calculator'!F$41*100-$A267))</f>
        <v>0</v>
      </c>
      <c r="J267" s="87">
        <f>F267*'Fee Calculator'!$D$11/100</f>
        <v>0</v>
      </c>
      <c r="K267" s="88">
        <f>G267*'Fee Calculator'!$D$11/100</f>
        <v>0</v>
      </c>
      <c r="L267" s="92">
        <f>H267*'Fee Calculator'!$D$11/100</f>
        <v>0</v>
      </c>
      <c r="N267" s="89">
        <f t="shared" si="32"/>
        <v>0</v>
      </c>
      <c r="O267" s="90">
        <f t="shared" si="33"/>
        <v>0</v>
      </c>
      <c r="P267" s="93">
        <f t="shared" si="34"/>
        <v>0</v>
      </c>
      <c r="R267" s="89">
        <f t="shared" si="35"/>
        <v>0</v>
      </c>
      <c r="S267" s="90">
        <f t="shared" si="36"/>
        <v>0</v>
      </c>
      <c r="T267" s="93">
        <f t="shared" si="37"/>
        <v>0</v>
      </c>
    </row>
    <row r="268" spans="1:20" hidden="1" x14ac:dyDescent="0.2">
      <c r="A268" s="83">
        <v>31.249999999999901</v>
      </c>
      <c r="B268" s="84">
        <f t="shared" si="38"/>
        <v>41.833333333333336</v>
      </c>
      <c r="C268" s="85">
        <f t="shared" si="38"/>
        <v>75.25</v>
      </c>
      <c r="D268" s="91">
        <f t="shared" si="38"/>
        <v>150.75</v>
      </c>
      <c r="F268" s="83">
        <f>MAX(IF('Fee Calculator'!D$41*100&lt;$A268,0,IF('Fee Calculator'!D$41*100&gt;$A269,$A269-$A268-SUM(G268:$H268),'Fee Calculator'!D$41*100-$A268-SUM(G268:$H268))),0)</f>
        <v>0</v>
      </c>
      <c r="G268" s="85">
        <f>MAX(IF('Fee Calculator'!E$41*100&lt;$A268,0,IF('Fee Calculator'!E$41*100&gt;$A269,$A269-$A268-SUM(H268:$H268),'Fee Calculator'!E$41*100-$A268-SUM(H268:$H268))),0)</f>
        <v>0</v>
      </c>
      <c r="H268" s="91">
        <f>IF('Fee Calculator'!F$41*100&lt;$A268,0,IF('Fee Calculator'!F$41*100&gt;$A269,$A269-$A268,'Fee Calculator'!F$41*100-$A268))</f>
        <v>0</v>
      </c>
      <c r="J268" s="87">
        <f>F268*'Fee Calculator'!$D$11/100</f>
        <v>0</v>
      </c>
      <c r="K268" s="88">
        <f>G268*'Fee Calculator'!$D$11/100</f>
        <v>0</v>
      </c>
      <c r="L268" s="92">
        <f>H268*'Fee Calculator'!$D$11/100</f>
        <v>0</v>
      </c>
      <c r="N268" s="89">
        <f t="shared" si="32"/>
        <v>0</v>
      </c>
      <c r="O268" s="90">
        <f t="shared" si="33"/>
        <v>0</v>
      </c>
      <c r="P268" s="93">
        <f t="shared" si="34"/>
        <v>0</v>
      </c>
      <c r="R268" s="89">
        <f t="shared" si="35"/>
        <v>0</v>
      </c>
      <c r="S268" s="90">
        <f t="shared" si="36"/>
        <v>0</v>
      </c>
      <c r="T268" s="93">
        <f t="shared" si="37"/>
        <v>0</v>
      </c>
    </row>
    <row r="269" spans="1:20" hidden="1" x14ac:dyDescent="0.2">
      <c r="A269" s="83">
        <v>31.349999999999898</v>
      </c>
      <c r="B269" s="84">
        <f t="shared" si="38"/>
        <v>41.833333333333336</v>
      </c>
      <c r="C269" s="85">
        <f t="shared" si="38"/>
        <v>75.25</v>
      </c>
      <c r="D269" s="91">
        <f t="shared" si="38"/>
        <v>150.75</v>
      </c>
      <c r="F269" s="83">
        <f>MAX(IF('Fee Calculator'!D$41*100&lt;$A269,0,IF('Fee Calculator'!D$41*100&gt;$A270,$A270-$A269-SUM(G269:$H269),'Fee Calculator'!D$41*100-$A269-SUM(G269:$H269))),0)</f>
        <v>0</v>
      </c>
      <c r="G269" s="85">
        <f>MAX(IF('Fee Calculator'!E$41*100&lt;$A269,0,IF('Fee Calculator'!E$41*100&gt;$A270,$A270-$A269-SUM(H269:$H269),'Fee Calculator'!E$41*100-$A269-SUM(H269:$H269))),0)</f>
        <v>0</v>
      </c>
      <c r="H269" s="91">
        <f>IF('Fee Calculator'!F$41*100&lt;$A269,0,IF('Fee Calculator'!F$41*100&gt;$A270,$A270-$A269,'Fee Calculator'!F$41*100-$A269))</f>
        <v>0</v>
      </c>
      <c r="J269" s="87">
        <f>F269*'Fee Calculator'!$D$11/100</f>
        <v>0</v>
      </c>
      <c r="K269" s="88">
        <f>G269*'Fee Calculator'!$D$11/100</f>
        <v>0</v>
      </c>
      <c r="L269" s="92">
        <f>H269*'Fee Calculator'!$D$11/100</f>
        <v>0</v>
      </c>
      <c r="N269" s="89">
        <f t="shared" si="32"/>
        <v>0</v>
      </c>
      <c r="O269" s="90">
        <f t="shared" si="33"/>
        <v>0</v>
      </c>
      <c r="P269" s="93">
        <f t="shared" si="34"/>
        <v>0</v>
      </c>
      <c r="R269" s="89">
        <f t="shared" si="35"/>
        <v>0</v>
      </c>
      <c r="S269" s="90">
        <f t="shared" si="36"/>
        <v>0</v>
      </c>
      <c r="T269" s="93">
        <f t="shared" si="37"/>
        <v>0</v>
      </c>
    </row>
    <row r="270" spans="1:20" hidden="1" x14ac:dyDescent="0.2">
      <c r="A270" s="83">
        <v>31.4499999999999</v>
      </c>
      <c r="B270" s="84">
        <f t="shared" si="38"/>
        <v>41.833333333333336</v>
      </c>
      <c r="C270" s="85">
        <f t="shared" si="38"/>
        <v>75.25</v>
      </c>
      <c r="D270" s="91">
        <f t="shared" si="38"/>
        <v>150.75</v>
      </c>
      <c r="F270" s="83">
        <f>MAX(IF('Fee Calculator'!D$41*100&lt;$A270,0,IF('Fee Calculator'!D$41*100&gt;$A271,$A271-$A270-SUM(G270:$H270),'Fee Calculator'!D$41*100-$A270-SUM(G270:$H270))),0)</f>
        <v>0</v>
      </c>
      <c r="G270" s="85">
        <f>MAX(IF('Fee Calculator'!E$41*100&lt;$A270,0,IF('Fee Calculator'!E$41*100&gt;$A271,$A271-$A270-SUM(H270:$H270),'Fee Calculator'!E$41*100-$A270-SUM(H270:$H270))),0)</f>
        <v>0</v>
      </c>
      <c r="H270" s="91">
        <f>IF('Fee Calculator'!F$41*100&lt;$A270,0,IF('Fee Calculator'!F$41*100&gt;$A271,$A271-$A270,'Fee Calculator'!F$41*100-$A270))</f>
        <v>0</v>
      </c>
      <c r="J270" s="87">
        <f>F270*'Fee Calculator'!$D$11/100</f>
        <v>0</v>
      </c>
      <c r="K270" s="88">
        <f>G270*'Fee Calculator'!$D$11/100</f>
        <v>0</v>
      </c>
      <c r="L270" s="92">
        <f>H270*'Fee Calculator'!$D$11/100</f>
        <v>0</v>
      </c>
      <c r="N270" s="89">
        <f t="shared" si="32"/>
        <v>0</v>
      </c>
      <c r="O270" s="90">
        <f t="shared" si="33"/>
        <v>0</v>
      </c>
      <c r="P270" s="93">
        <f t="shared" si="34"/>
        <v>0</v>
      </c>
      <c r="R270" s="89">
        <f t="shared" si="35"/>
        <v>0</v>
      </c>
      <c r="S270" s="90">
        <f t="shared" si="36"/>
        <v>0</v>
      </c>
      <c r="T270" s="93">
        <f t="shared" si="37"/>
        <v>0</v>
      </c>
    </row>
    <row r="271" spans="1:20" hidden="1" x14ac:dyDescent="0.2">
      <c r="A271" s="83">
        <v>31.549999999999901</v>
      </c>
      <c r="B271" s="84">
        <f t="shared" si="38"/>
        <v>41.833333333333336</v>
      </c>
      <c r="C271" s="85">
        <f t="shared" si="38"/>
        <v>75.25</v>
      </c>
      <c r="D271" s="91">
        <f t="shared" si="38"/>
        <v>150.75</v>
      </c>
      <c r="F271" s="83">
        <f>MAX(IF('Fee Calculator'!D$41*100&lt;$A271,0,IF('Fee Calculator'!D$41*100&gt;$A272,$A272-$A271-SUM(G271:$H271),'Fee Calculator'!D$41*100-$A271-SUM(G271:$H271))),0)</f>
        <v>0</v>
      </c>
      <c r="G271" s="85">
        <f>MAX(IF('Fee Calculator'!E$41*100&lt;$A271,0,IF('Fee Calculator'!E$41*100&gt;$A272,$A272-$A271-SUM(H271:$H271),'Fee Calculator'!E$41*100-$A271-SUM(H271:$H271))),0)</f>
        <v>0</v>
      </c>
      <c r="H271" s="91">
        <f>IF('Fee Calculator'!F$41*100&lt;$A271,0,IF('Fee Calculator'!F$41*100&gt;$A272,$A272-$A271,'Fee Calculator'!F$41*100-$A271))</f>
        <v>0</v>
      </c>
      <c r="J271" s="87">
        <f>F271*'Fee Calculator'!$D$11/100</f>
        <v>0</v>
      </c>
      <c r="K271" s="88">
        <f>G271*'Fee Calculator'!$D$11/100</f>
        <v>0</v>
      </c>
      <c r="L271" s="92">
        <f>H271*'Fee Calculator'!$D$11/100</f>
        <v>0</v>
      </c>
      <c r="N271" s="89">
        <f t="shared" si="32"/>
        <v>0</v>
      </c>
      <c r="O271" s="90">
        <f t="shared" si="33"/>
        <v>0</v>
      </c>
      <c r="P271" s="93">
        <f t="shared" si="34"/>
        <v>0</v>
      </c>
      <c r="R271" s="89">
        <f t="shared" si="35"/>
        <v>0</v>
      </c>
      <c r="S271" s="90">
        <f t="shared" si="36"/>
        <v>0</v>
      </c>
      <c r="T271" s="93">
        <f t="shared" si="37"/>
        <v>0</v>
      </c>
    </row>
    <row r="272" spans="1:20" hidden="1" x14ac:dyDescent="0.2">
      <c r="A272" s="83">
        <v>31.649999999999899</v>
      </c>
      <c r="B272" s="84">
        <f t="shared" si="38"/>
        <v>41.833333333333336</v>
      </c>
      <c r="C272" s="85">
        <f t="shared" si="38"/>
        <v>75.25</v>
      </c>
      <c r="D272" s="91">
        <f t="shared" si="38"/>
        <v>150.75</v>
      </c>
      <c r="F272" s="83">
        <f>MAX(IF('Fee Calculator'!D$41*100&lt;$A272,0,IF('Fee Calculator'!D$41*100&gt;$A273,$A273-$A272-SUM(G272:$H272),'Fee Calculator'!D$41*100-$A272-SUM(G272:$H272))),0)</f>
        <v>0</v>
      </c>
      <c r="G272" s="85">
        <f>MAX(IF('Fee Calculator'!E$41*100&lt;$A272,0,IF('Fee Calculator'!E$41*100&gt;$A273,$A273-$A272-SUM(H272:$H272),'Fee Calculator'!E$41*100-$A272-SUM(H272:$H272))),0)</f>
        <v>0</v>
      </c>
      <c r="H272" s="91">
        <f>IF('Fee Calculator'!F$41*100&lt;$A272,0,IF('Fee Calculator'!F$41*100&gt;$A273,$A273-$A272,'Fee Calculator'!F$41*100-$A272))</f>
        <v>0</v>
      </c>
      <c r="J272" s="87">
        <f>F272*'Fee Calculator'!$D$11/100</f>
        <v>0</v>
      </c>
      <c r="K272" s="88">
        <f>G272*'Fee Calculator'!$D$11/100</f>
        <v>0</v>
      </c>
      <c r="L272" s="92">
        <f>H272*'Fee Calculator'!$D$11/100</f>
        <v>0</v>
      </c>
      <c r="N272" s="89">
        <f t="shared" si="32"/>
        <v>0</v>
      </c>
      <c r="O272" s="90">
        <f t="shared" si="33"/>
        <v>0</v>
      </c>
      <c r="P272" s="93">
        <f t="shared" si="34"/>
        <v>0</v>
      </c>
      <c r="R272" s="89">
        <f t="shared" si="35"/>
        <v>0</v>
      </c>
      <c r="S272" s="90">
        <f t="shared" si="36"/>
        <v>0</v>
      </c>
      <c r="T272" s="93">
        <f t="shared" si="37"/>
        <v>0</v>
      </c>
    </row>
    <row r="273" spans="1:20" hidden="1" x14ac:dyDescent="0.2">
      <c r="A273" s="83">
        <v>31.749999999999901</v>
      </c>
      <c r="B273" s="84">
        <f t="shared" si="38"/>
        <v>41.833333333333336</v>
      </c>
      <c r="C273" s="85">
        <f t="shared" si="38"/>
        <v>75.25</v>
      </c>
      <c r="D273" s="91">
        <f t="shared" si="38"/>
        <v>150.75</v>
      </c>
      <c r="F273" s="83">
        <f>MAX(IF('Fee Calculator'!D$41*100&lt;$A273,0,IF('Fee Calculator'!D$41*100&gt;$A274,$A274-$A273-SUM(G273:$H273),'Fee Calculator'!D$41*100-$A273-SUM(G273:$H273))),0)</f>
        <v>0</v>
      </c>
      <c r="G273" s="85">
        <f>MAX(IF('Fee Calculator'!E$41*100&lt;$A273,0,IF('Fee Calculator'!E$41*100&gt;$A274,$A274-$A273-SUM(H273:$H273),'Fee Calculator'!E$41*100-$A273-SUM(H273:$H273))),0)</f>
        <v>0</v>
      </c>
      <c r="H273" s="91">
        <f>IF('Fee Calculator'!F$41*100&lt;$A273,0,IF('Fee Calculator'!F$41*100&gt;$A274,$A274-$A273,'Fee Calculator'!F$41*100-$A273))</f>
        <v>0</v>
      </c>
      <c r="J273" s="87">
        <f>F273*'Fee Calculator'!$D$11/100</f>
        <v>0</v>
      </c>
      <c r="K273" s="88">
        <f>G273*'Fee Calculator'!$D$11/100</f>
        <v>0</v>
      </c>
      <c r="L273" s="92">
        <f>H273*'Fee Calculator'!$D$11/100</f>
        <v>0</v>
      </c>
      <c r="N273" s="89">
        <f t="shared" si="32"/>
        <v>0</v>
      </c>
      <c r="O273" s="90">
        <f t="shared" si="33"/>
        <v>0</v>
      </c>
      <c r="P273" s="93">
        <f t="shared" si="34"/>
        <v>0</v>
      </c>
      <c r="R273" s="89">
        <f t="shared" si="35"/>
        <v>0</v>
      </c>
      <c r="S273" s="90">
        <f t="shared" si="36"/>
        <v>0</v>
      </c>
      <c r="T273" s="93">
        <f t="shared" si="37"/>
        <v>0</v>
      </c>
    </row>
    <row r="274" spans="1:20" hidden="1" x14ac:dyDescent="0.2">
      <c r="A274" s="83">
        <v>31.849999999999898</v>
      </c>
      <c r="B274" s="84">
        <f t="shared" si="38"/>
        <v>41.833333333333336</v>
      </c>
      <c r="C274" s="85">
        <f t="shared" si="38"/>
        <v>75.25</v>
      </c>
      <c r="D274" s="91">
        <f t="shared" si="38"/>
        <v>150.75</v>
      </c>
      <c r="F274" s="83">
        <f>MAX(IF('Fee Calculator'!D$41*100&lt;$A274,0,IF('Fee Calculator'!D$41*100&gt;$A275,$A275-$A274-SUM(G274:$H274),'Fee Calculator'!D$41*100-$A274-SUM(G274:$H274))),0)</f>
        <v>0</v>
      </c>
      <c r="G274" s="85">
        <f>MAX(IF('Fee Calculator'!E$41*100&lt;$A274,0,IF('Fee Calculator'!E$41*100&gt;$A275,$A275-$A274-SUM(H274:$H274),'Fee Calculator'!E$41*100-$A274-SUM(H274:$H274))),0)</f>
        <v>0</v>
      </c>
      <c r="H274" s="91">
        <f>IF('Fee Calculator'!F$41*100&lt;$A274,0,IF('Fee Calculator'!F$41*100&gt;$A275,$A275-$A274,'Fee Calculator'!F$41*100-$A274))</f>
        <v>0</v>
      </c>
      <c r="J274" s="87">
        <f>F274*'Fee Calculator'!$D$11/100</f>
        <v>0</v>
      </c>
      <c r="K274" s="88">
        <f>G274*'Fee Calculator'!$D$11/100</f>
        <v>0</v>
      </c>
      <c r="L274" s="92">
        <f>H274*'Fee Calculator'!$D$11/100</f>
        <v>0</v>
      </c>
      <c r="N274" s="89">
        <f t="shared" si="32"/>
        <v>0</v>
      </c>
      <c r="O274" s="90">
        <f t="shared" si="33"/>
        <v>0</v>
      </c>
      <c r="P274" s="93">
        <f t="shared" si="34"/>
        <v>0</v>
      </c>
      <c r="R274" s="89">
        <f t="shared" si="35"/>
        <v>0</v>
      </c>
      <c r="S274" s="90">
        <f t="shared" si="36"/>
        <v>0</v>
      </c>
      <c r="T274" s="93">
        <f t="shared" si="37"/>
        <v>0</v>
      </c>
    </row>
    <row r="275" spans="1:20" hidden="1" x14ac:dyDescent="0.2">
      <c r="A275" s="83">
        <v>31.9499999999999</v>
      </c>
      <c r="B275" s="84">
        <f t="shared" si="38"/>
        <v>41.833333333333336</v>
      </c>
      <c r="C275" s="85">
        <f t="shared" si="38"/>
        <v>75.25</v>
      </c>
      <c r="D275" s="91">
        <f t="shared" si="38"/>
        <v>150.75</v>
      </c>
      <c r="F275" s="83">
        <f>MAX(IF('Fee Calculator'!D$41*100&lt;$A275,0,IF('Fee Calculator'!D$41*100&gt;$A276,$A276-$A275-SUM(G275:$H275),'Fee Calculator'!D$41*100-$A275-SUM(G275:$H275))),0)</f>
        <v>0</v>
      </c>
      <c r="G275" s="85">
        <f>MAX(IF('Fee Calculator'!E$41*100&lt;$A275,0,IF('Fee Calculator'!E$41*100&gt;$A276,$A276-$A275-SUM(H275:$H275),'Fee Calculator'!E$41*100-$A275-SUM(H275:$H275))),0)</f>
        <v>0</v>
      </c>
      <c r="H275" s="91">
        <f>IF('Fee Calculator'!F$41*100&lt;$A275,0,IF('Fee Calculator'!F$41*100&gt;$A276,$A276-$A275,'Fee Calculator'!F$41*100-$A275))</f>
        <v>0</v>
      </c>
      <c r="J275" s="87">
        <f>F275*'Fee Calculator'!$D$11/100</f>
        <v>0</v>
      </c>
      <c r="K275" s="88">
        <f>G275*'Fee Calculator'!$D$11/100</f>
        <v>0</v>
      </c>
      <c r="L275" s="92">
        <f>H275*'Fee Calculator'!$D$11/100</f>
        <v>0</v>
      </c>
      <c r="N275" s="89">
        <f t="shared" si="32"/>
        <v>0</v>
      </c>
      <c r="O275" s="90">
        <f t="shared" si="33"/>
        <v>0</v>
      </c>
      <c r="P275" s="93">
        <f t="shared" si="34"/>
        <v>0</v>
      </c>
      <c r="R275" s="89">
        <f t="shared" si="35"/>
        <v>0</v>
      </c>
      <c r="S275" s="90">
        <f t="shared" si="36"/>
        <v>0</v>
      </c>
      <c r="T275" s="93">
        <f t="shared" si="37"/>
        <v>0</v>
      </c>
    </row>
    <row r="276" spans="1:20" hidden="1" x14ac:dyDescent="0.2">
      <c r="A276" s="83">
        <v>32.049999999999898</v>
      </c>
      <c r="B276" s="84">
        <f t="shared" si="38"/>
        <v>41.833333333333336</v>
      </c>
      <c r="C276" s="85">
        <f t="shared" si="38"/>
        <v>75.25</v>
      </c>
      <c r="D276" s="91">
        <f t="shared" si="38"/>
        <v>150.75</v>
      </c>
      <c r="F276" s="83">
        <f>MAX(IF('Fee Calculator'!D$41*100&lt;$A276,0,IF('Fee Calculator'!D$41*100&gt;$A277,$A277-$A276-SUM(G276:$H276),'Fee Calculator'!D$41*100-$A276-SUM(G276:$H276))),0)</f>
        <v>0</v>
      </c>
      <c r="G276" s="85">
        <f>MAX(IF('Fee Calculator'!E$41*100&lt;$A276,0,IF('Fee Calculator'!E$41*100&gt;$A277,$A277-$A276-SUM(H276:$H276),'Fee Calculator'!E$41*100-$A276-SUM(H276:$H276))),0)</f>
        <v>0</v>
      </c>
      <c r="H276" s="91">
        <f>IF('Fee Calculator'!F$41*100&lt;$A276,0,IF('Fee Calculator'!F$41*100&gt;$A277,$A277-$A276,'Fee Calculator'!F$41*100-$A276))</f>
        <v>0</v>
      </c>
      <c r="J276" s="87">
        <f>F276*'Fee Calculator'!$D$11/100</f>
        <v>0</v>
      </c>
      <c r="K276" s="88">
        <f>G276*'Fee Calculator'!$D$11/100</f>
        <v>0</v>
      </c>
      <c r="L276" s="92">
        <f>H276*'Fee Calculator'!$D$11/100</f>
        <v>0</v>
      </c>
      <c r="N276" s="89">
        <f t="shared" si="32"/>
        <v>0</v>
      </c>
      <c r="O276" s="90">
        <f t="shared" si="33"/>
        <v>0</v>
      </c>
      <c r="P276" s="93">
        <f t="shared" si="34"/>
        <v>0</v>
      </c>
      <c r="R276" s="89">
        <f t="shared" si="35"/>
        <v>0</v>
      </c>
      <c r="S276" s="90">
        <f t="shared" si="36"/>
        <v>0</v>
      </c>
      <c r="T276" s="93">
        <f t="shared" si="37"/>
        <v>0</v>
      </c>
    </row>
    <row r="277" spans="1:20" hidden="1" x14ac:dyDescent="0.2">
      <c r="A277" s="83">
        <v>32.149999999999899</v>
      </c>
      <c r="B277" s="84">
        <f t="shared" si="38"/>
        <v>41.833333333333336</v>
      </c>
      <c r="C277" s="85">
        <f t="shared" si="38"/>
        <v>75.25</v>
      </c>
      <c r="D277" s="91">
        <f t="shared" si="38"/>
        <v>150.75</v>
      </c>
      <c r="F277" s="83">
        <f>MAX(IF('Fee Calculator'!D$41*100&lt;$A277,0,IF('Fee Calculator'!D$41*100&gt;$A278,$A278-$A277-SUM(G277:$H277),'Fee Calculator'!D$41*100-$A277-SUM(G277:$H277))),0)</f>
        <v>0</v>
      </c>
      <c r="G277" s="85">
        <f>MAX(IF('Fee Calculator'!E$41*100&lt;$A277,0,IF('Fee Calculator'!E$41*100&gt;$A278,$A278-$A277-SUM(H277:$H277),'Fee Calculator'!E$41*100-$A277-SUM(H277:$H277))),0)</f>
        <v>0</v>
      </c>
      <c r="H277" s="91">
        <f>IF('Fee Calculator'!F$41*100&lt;$A277,0,IF('Fee Calculator'!F$41*100&gt;$A278,$A278-$A277,'Fee Calculator'!F$41*100-$A277))</f>
        <v>0</v>
      </c>
      <c r="J277" s="87">
        <f>F277*'Fee Calculator'!$D$11/100</f>
        <v>0</v>
      </c>
      <c r="K277" s="88">
        <f>G277*'Fee Calculator'!$D$11/100</f>
        <v>0</v>
      </c>
      <c r="L277" s="92">
        <f>H277*'Fee Calculator'!$D$11/100</f>
        <v>0</v>
      </c>
      <c r="N277" s="89">
        <f t="shared" si="32"/>
        <v>0</v>
      </c>
      <c r="O277" s="90">
        <f t="shared" si="33"/>
        <v>0</v>
      </c>
      <c r="P277" s="93">
        <f t="shared" si="34"/>
        <v>0</v>
      </c>
      <c r="R277" s="89">
        <f t="shared" si="35"/>
        <v>0</v>
      </c>
      <c r="S277" s="90">
        <f t="shared" si="36"/>
        <v>0</v>
      </c>
      <c r="T277" s="93">
        <f t="shared" si="37"/>
        <v>0</v>
      </c>
    </row>
    <row r="278" spans="1:20" hidden="1" x14ac:dyDescent="0.2">
      <c r="A278" s="83">
        <v>32.249999999999901</v>
      </c>
      <c r="B278" s="84">
        <f t="shared" si="38"/>
        <v>41.833333333333336</v>
      </c>
      <c r="C278" s="85">
        <f t="shared" si="38"/>
        <v>75.25</v>
      </c>
      <c r="D278" s="91">
        <f t="shared" si="38"/>
        <v>150.75</v>
      </c>
      <c r="F278" s="83">
        <f>MAX(IF('Fee Calculator'!D$41*100&lt;$A278,0,IF('Fee Calculator'!D$41*100&gt;$A279,$A279-$A278-SUM(G278:$H278),'Fee Calculator'!D$41*100-$A278-SUM(G278:$H278))),0)</f>
        <v>0</v>
      </c>
      <c r="G278" s="85">
        <f>MAX(IF('Fee Calculator'!E$41*100&lt;$A278,0,IF('Fee Calculator'!E$41*100&gt;$A279,$A279-$A278-SUM(H278:$H278),'Fee Calculator'!E$41*100-$A278-SUM(H278:$H278))),0)</f>
        <v>0</v>
      </c>
      <c r="H278" s="91">
        <f>IF('Fee Calculator'!F$41*100&lt;$A278,0,IF('Fee Calculator'!F$41*100&gt;$A279,$A279-$A278,'Fee Calculator'!F$41*100-$A278))</f>
        <v>0</v>
      </c>
      <c r="J278" s="87">
        <f>F278*'Fee Calculator'!$D$11/100</f>
        <v>0</v>
      </c>
      <c r="K278" s="88">
        <f>G278*'Fee Calculator'!$D$11/100</f>
        <v>0</v>
      </c>
      <c r="L278" s="92">
        <f>H278*'Fee Calculator'!$D$11/100</f>
        <v>0</v>
      </c>
      <c r="N278" s="89">
        <f t="shared" si="32"/>
        <v>0</v>
      </c>
      <c r="O278" s="90">
        <f t="shared" si="33"/>
        <v>0</v>
      </c>
      <c r="P278" s="93">
        <f t="shared" si="34"/>
        <v>0</v>
      </c>
      <c r="R278" s="89">
        <f t="shared" si="35"/>
        <v>0</v>
      </c>
      <c r="S278" s="90">
        <f t="shared" si="36"/>
        <v>0</v>
      </c>
      <c r="T278" s="93">
        <f t="shared" si="37"/>
        <v>0</v>
      </c>
    </row>
    <row r="279" spans="1:20" hidden="1" x14ac:dyDescent="0.2">
      <c r="A279" s="83">
        <v>32.349999999999902</v>
      </c>
      <c r="B279" s="84">
        <f t="shared" si="38"/>
        <v>41.833333333333336</v>
      </c>
      <c r="C279" s="85">
        <f t="shared" si="38"/>
        <v>75.25</v>
      </c>
      <c r="D279" s="91">
        <f t="shared" si="38"/>
        <v>150.75</v>
      </c>
      <c r="F279" s="83">
        <f>MAX(IF('Fee Calculator'!D$41*100&lt;$A279,0,IF('Fee Calculator'!D$41*100&gt;$A280,$A280-$A279-SUM(G279:$H279),'Fee Calculator'!D$41*100-$A279-SUM(G279:$H279))),0)</f>
        <v>0</v>
      </c>
      <c r="G279" s="85">
        <f>MAX(IF('Fee Calculator'!E$41*100&lt;$A279,0,IF('Fee Calculator'!E$41*100&gt;$A280,$A280-$A279-SUM(H279:$H279),'Fee Calculator'!E$41*100-$A279-SUM(H279:$H279))),0)</f>
        <v>0</v>
      </c>
      <c r="H279" s="91">
        <f>IF('Fee Calculator'!F$41*100&lt;$A279,0,IF('Fee Calculator'!F$41*100&gt;$A280,$A280-$A279,'Fee Calculator'!F$41*100-$A279))</f>
        <v>0</v>
      </c>
      <c r="J279" s="87">
        <f>F279*'Fee Calculator'!$D$11/100</f>
        <v>0</v>
      </c>
      <c r="K279" s="88">
        <f>G279*'Fee Calculator'!$D$11/100</f>
        <v>0</v>
      </c>
      <c r="L279" s="92">
        <f>H279*'Fee Calculator'!$D$11/100</f>
        <v>0</v>
      </c>
      <c r="N279" s="89">
        <f t="shared" si="32"/>
        <v>0</v>
      </c>
      <c r="O279" s="90">
        <f t="shared" si="33"/>
        <v>0</v>
      </c>
      <c r="P279" s="93">
        <f t="shared" si="34"/>
        <v>0</v>
      </c>
      <c r="R279" s="89">
        <f t="shared" si="35"/>
        <v>0</v>
      </c>
      <c r="S279" s="90">
        <f t="shared" si="36"/>
        <v>0</v>
      </c>
      <c r="T279" s="93">
        <f t="shared" si="37"/>
        <v>0</v>
      </c>
    </row>
    <row r="280" spans="1:20" hidden="1" x14ac:dyDescent="0.2">
      <c r="A280" s="83">
        <v>32.449999999999903</v>
      </c>
      <c r="B280" s="84">
        <f t="shared" si="38"/>
        <v>41.833333333333336</v>
      </c>
      <c r="C280" s="85">
        <f t="shared" si="38"/>
        <v>75.25</v>
      </c>
      <c r="D280" s="91">
        <f t="shared" si="38"/>
        <v>150.75</v>
      </c>
      <c r="F280" s="83">
        <f>MAX(IF('Fee Calculator'!D$41*100&lt;$A280,0,IF('Fee Calculator'!D$41*100&gt;$A281,$A281-$A280-SUM(G280:$H280),'Fee Calculator'!D$41*100-$A280-SUM(G280:$H280))),0)</f>
        <v>0</v>
      </c>
      <c r="G280" s="85">
        <f>MAX(IF('Fee Calculator'!E$41*100&lt;$A280,0,IF('Fee Calculator'!E$41*100&gt;$A281,$A281-$A280-SUM(H280:$H280),'Fee Calculator'!E$41*100-$A280-SUM(H280:$H280))),0)</f>
        <v>0</v>
      </c>
      <c r="H280" s="91">
        <f>IF('Fee Calculator'!F$41*100&lt;$A280,0,IF('Fee Calculator'!F$41*100&gt;$A281,$A281-$A280,'Fee Calculator'!F$41*100-$A280))</f>
        <v>0</v>
      </c>
      <c r="J280" s="87">
        <f>F280*'Fee Calculator'!$D$11/100</f>
        <v>0</v>
      </c>
      <c r="K280" s="88">
        <f>G280*'Fee Calculator'!$D$11/100</f>
        <v>0</v>
      </c>
      <c r="L280" s="92">
        <f>H280*'Fee Calculator'!$D$11/100</f>
        <v>0</v>
      </c>
      <c r="N280" s="89">
        <f t="shared" si="32"/>
        <v>0</v>
      </c>
      <c r="O280" s="90">
        <f t="shared" si="33"/>
        <v>0</v>
      </c>
      <c r="P280" s="93">
        <f t="shared" si="34"/>
        <v>0</v>
      </c>
      <c r="R280" s="89">
        <f t="shared" si="35"/>
        <v>0</v>
      </c>
      <c r="S280" s="90">
        <f t="shared" si="36"/>
        <v>0</v>
      </c>
      <c r="T280" s="93">
        <f t="shared" si="37"/>
        <v>0</v>
      </c>
    </row>
    <row r="281" spans="1:20" hidden="1" x14ac:dyDescent="0.2">
      <c r="A281" s="83">
        <v>32.549999999999898</v>
      </c>
      <c r="B281" s="84">
        <f t="shared" si="38"/>
        <v>41.833333333333336</v>
      </c>
      <c r="C281" s="85">
        <f t="shared" si="38"/>
        <v>75.25</v>
      </c>
      <c r="D281" s="91">
        <f t="shared" si="38"/>
        <v>150.75</v>
      </c>
      <c r="F281" s="83">
        <f>MAX(IF('Fee Calculator'!D$41*100&lt;$A281,0,IF('Fee Calculator'!D$41*100&gt;$A282,$A282-$A281-SUM(G281:$H281),'Fee Calculator'!D$41*100-$A281-SUM(G281:$H281))),0)</f>
        <v>0</v>
      </c>
      <c r="G281" s="85">
        <f>MAX(IF('Fee Calculator'!E$41*100&lt;$A281,0,IF('Fee Calculator'!E$41*100&gt;$A282,$A282-$A281-SUM(H281:$H281),'Fee Calculator'!E$41*100-$A281-SUM(H281:$H281))),0)</f>
        <v>0</v>
      </c>
      <c r="H281" s="91">
        <f>IF('Fee Calculator'!F$41*100&lt;$A281,0,IF('Fee Calculator'!F$41*100&gt;$A282,$A282-$A281,'Fee Calculator'!F$41*100-$A281))</f>
        <v>0</v>
      </c>
      <c r="J281" s="87">
        <f>F281*'Fee Calculator'!$D$11/100</f>
        <v>0</v>
      </c>
      <c r="K281" s="88">
        <f>G281*'Fee Calculator'!$D$11/100</f>
        <v>0</v>
      </c>
      <c r="L281" s="92">
        <f>H281*'Fee Calculator'!$D$11/100</f>
        <v>0</v>
      </c>
      <c r="N281" s="89">
        <f t="shared" si="32"/>
        <v>0</v>
      </c>
      <c r="O281" s="90">
        <f t="shared" si="33"/>
        <v>0</v>
      </c>
      <c r="P281" s="93">
        <f t="shared" si="34"/>
        <v>0</v>
      </c>
      <c r="R281" s="89">
        <f t="shared" si="35"/>
        <v>0</v>
      </c>
      <c r="S281" s="90">
        <f t="shared" si="36"/>
        <v>0</v>
      </c>
      <c r="T281" s="93">
        <f t="shared" si="37"/>
        <v>0</v>
      </c>
    </row>
    <row r="282" spans="1:20" hidden="1" x14ac:dyDescent="0.2">
      <c r="A282" s="83">
        <v>32.649999999999899</v>
      </c>
      <c r="B282" s="84">
        <f t="shared" si="38"/>
        <v>41.833333333333336</v>
      </c>
      <c r="C282" s="85">
        <f t="shared" si="38"/>
        <v>75.25</v>
      </c>
      <c r="D282" s="91">
        <f t="shared" si="38"/>
        <v>150.75</v>
      </c>
      <c r="F282" s="83">
        <f>MAX(IF('Fee Calculator'!D$41*100&lt;$A282,0,IF('Fee Calculator'!D$41*100&gt;$A283,$A283-$A282-SUM(G282:$H282),'Fee Calculator'!D$41*100-$A282-SUM(G282:$H282))),0)</f>
        <v>0</v>
      </c>
      <c r="G282" s="85">
        <f>MAX(IF('Fee Calculator'!E$41*100&lt;$A282,0,IF('Fee Calculator'!E$41*100&gt;$A283,$A283-$A282-SUM(H282:$H282),'Fee Calculator'!E$41*100-$A282-SUM(H282:$H282))),0)</f>
        <v>0</v>
      </c>
      <c r="H282" s="91">
        <f>IF('Fee Calculator'!F$41*100&lt;$A282,0,IF('Fee Calculator'!F$41*100&gt;$A283,$A283-$A282,'Fee Calculator'!F$41*100-$A282))</f>
        <v>0</v>
      </c>
      <c r="J282" s="87">
        <f>F282*'Fee Calculator'!$D$11/100</f>
        <v>0</v>
      </c>
      <c r="K282" s="88">
        <f>G282*'Fee Calculator'!$D$11/100</f>
        <v>0</v>
      </c>
      <c r="L282" s="92">
        <f>H282*'Fee Calculator'!$D$11/100</f>
        <v>0</v>
      </c>
      <c r="N282" s="89">
        <f t="shared" si="32"/>
        <v>0</v>
      </c>
      <c r="O282" s="90">
        <f t="shared" si="33"/>
        <v>0</v>
      </c>
      <c r="P282" s="93">
        <f t="shared" si="34"/>
        <v>0</v>
      </c>
      <c r="R282" s="89">
        <f t="shared" si="35"/>
        <v>0</v>
      </c>
      <c r="S282" s="90">
        <f t="shared" si="36"/>
        <v>0</v>
      </c>
      <c r="T282" s="93">
        <f t="shared" si="37"/>
        <v>0</v>
      </c>
    </row>
    <row r="283" spans="1:20" hidden="1" x14ac:dyDescent="0.2">
      <c r="A283" s="83">
        <v>32.749999999999901</v>
      </c>
      <c r="B283" s="84">
        <f t="shared" si="38"/>
        <v>41.833333333333336</v>
      </c>
      <c r="C283" s="85">
        <f t="shared" si="38"/>
        <v>75.25</v>
      </c>
      <c r="D283" s="91">
        <f t="shared" si="38"/>
        <v>150.75</v>
      </c>
      <c r="F283" s="83">
        <f>MAX(IF('Fee Calculator'!D$41*100&lt;$A283,0,IF('Fee Calculator'!D$41*100&gt;$A284,$A284-$A283-SUM(G283:$H283),'Fee Calculator'!D$41*100-$A283-SUM(G283:$H283))),0)</f>
        <v>0</v>
      </c>
      <c r="G283" s="85">
        <f>MAX(IF('Fee Calculator'!E$41*100&lt;$A283,0,IF('Fee Calculator'!E$41*100&gt;$A284,$A284-$A283-SUM(H283:$H283),'Fee Calculator'!E$41*100-$A283-SUM(H283:$H283))),0)</f>
        <v>0</v>
      </c>
      <c r="H283" s="91">
        <f>IF('Fee Calculator'!F$41*100&lt;$A283,0,IF('Fee Calculator'!F$41*100&gt;$A284,$A284-$A283,'Fee Calculator'!F$41*100-$A283))</f>
        <v>0</v>
      </c>
      <c r="J283" s="87">
        <f>F283*'Fee Calculator'!$D$11/100</f>
        <v>0</v>
      </c>
      <c r="K283" s="88">
        <f>G283*'Fee Calculator'!$D$11/100</f>
        <v>0</v>
      </c>
      <c r="L283" s="92">
        <f>H283*'Fee Calculator'!$D$11/100</f>
        <v>0</v>
      </c>
      <c r="N283" s="89">
        <f t="shared" si="32"/>
        <v>0</v>
      </c>
      <c r="O283" s="90">
        <f t="shared" si="33"/>
        <v>0</v>
      </c>
      <c r="P283" s="93">
        <f t="shared" si="34"/>
        <v>0</v>
      </c>
      <c r="R283" s="89">
        <f t="shared" si="35"/>
        <v>0</v>
      </c>
      <c r="S283" s="90">
        <f t="shared" si="36"/>
        <v>0</v>
      </c>
      <c r="T283" s="93">
        <f t="shared" si="37"/>
        <v>0</v>
      </c>
    </row>
    <row r="284" spans="1:20" hidden="1" x14ac:dyDescent="0.2">
      <c r="A284" s="83">
        <v>32.849999999999902</v>
      </c>
      <c r="B284" s="84">
        <f t="shared" si="38"/>
        <v>41.833333333333336</v>
      </c>
      <c r="C284" s="85">
        <f t="shared" si="38"/>
        <v>75.25</v>
      </c>
      <c r="D284" s="91">
        <f t="shared" si="38"/>
        <v>150.75</v>
      </c>
      <c r="F284" s="83">
        <f>MAX(IF('Fee Calculator'!D$41*100&lt;$A284,0,IF('Fee Calculator'!D$41*100&gt;$A285,$A285-$A284-SUM(G284:$H284),'Fee Calculator'!D$41*100-$A284-SUM(G284:$H284))),0)</f>
        <v>0</v>
      </c>
      <c r="G284" s="85">
        <f>MAX(IF('Fee Calculator'!E$41*100&lt;$A284,0,IF('Fee Calculator'!E$41*100&gt;$A285,$A285-$A284-SUM(H284:$H284),'Fee Calculator'!E$41*100-$A284-SUM(H284:$H284))),0)</f>
        <v>0</v>
      </c>
      <c r="H284" s="91">
        <f>IF('Fee Calculator'!F$41*100&lt;$A284,0,IF('Fee Calculator'!F$41*100&gt;$A285,$A285-$A284,'Fee Calculator'!F$41*100-$A284))</f>
        <v>0</v>
      </c>
      <c r="J284" s="87">
        <f>F284*'Fee Calculator'!$D$11/100</f>
        <v>0</v>
      </c>
      <c r="K284" s="88">
        <f>G284*'Fee Calculator'!$D$11/100</f>
        <v>0</v>
      </c>
      <c r="L284" s="92">
        <f>H284*'Fee Calculator'!$D$11/100</f>
        <v>0</v>
      </c>
      <c r="N284" s="89">
        <f t="shared" si="32"/>
        <v>0</v>
      </c>
      <c r="O284" s="90">
        <f t="shared" si="33"/>
        <v>0</v>
      </c>
      <c r="P284" s="93">
        <f t="shared" si="34"/>
        <v>0</v>
      </c>
      <c r="R284" s="89">
        <f t="shared" si="35"/>
        <v>0</v>
      </c>
      <c r="S284" s="90">
        <f t="shared" si="36"/>
        <v>0</v>
      </c>
      <c r="T284" s="93">
        <f t="shared" si="37"/>
        <v>0</v>
      </c>
    </row>
    <row r="285" spans="1:20" hidden="1" x14ac:dyDescent="0.2">
      <c r="A285" s="83">
        <v>32.949999999999903</v>
      </c>
      <c r="B285" s="84">
        <f t="shared" si="38"/>
        <v>41.833333333333336</v>
      </c>
      <c r="C285" s="85">
        <f t="shared" si="38"/>
        <v>75.25</v>
      </c>
      <c r="D285" s="91">
        <f t="shared" si="38"/>
        <v>150.75</v>
      </c>
      <c r="F285" s="83">
        <f>MAX(IF('Fee Calculator'!D$41*100&lt;$A285,0,IF('Fee Calculator'!D$41*100&gt;$A286,$A286-$A285-SUM(G285:$H285),'Fee Calculator'!D$41*100-$A285-SUM(G285:$H285))),0)</f>
        <v>0</v>
      </c>
      <c r="G285" s="85">
        <f>MAX(IF('Fee Calculator'!E$41*100&lt;$A285,0,IF('Fee Calculator'!E$41*100&gt;$A286,$A286-$A285-SUM(H285:$H285),'Fee Calculator'!E$41*100-$A285-SUM(H285:$H285))),0)</f>
        <v>0</v>
      </c>
      <c r="H285" s="91">
        <f>IF('Fee Calculator'!F$41*100&lt;$A285,0,IF('Fee Calculator'!F$41*100&gt;$A286,$A286-$A285,'Fee Calculator'!F$41*100-$A285))</f>
        <v>0</v>
      </c>
      <c r="J285" s="87">
        <f>F285*'Fee Calculator'!$D$11/100</f>
        <v>0</v>
      </c>
      <c r="K285" s="88">
        <f>G285*'Fee Calculator'!$D$11/100</f>
        <v>0</v>
      </c>
      <c r="L285" s="92">
        <f>H285*'Fee Calculator'!$D$11/100</f>
        <v>0</v>
      </c>
      <c r="N285" s="89">
        <f t="shared" si="32"/>
        <v>0</v>
      </c>
      <c r="O285" s="90">
        <f t="shared" si="33"/>
        <v>0</v>
      </c>
      <c r="P285" s="93">
        <f t="shared" si="34"/>
        <v>0</v>
      </c>
      <c r="R285" s="89">
        <f t="shared" si="35"/>
        <v>0</v>
      </c>
      <c r="S285" s="90">
        <f t="shared" si="36"/>
        <v>0</v>
      </c>
      <c r="T285" s="93">
        <f t="shared" si="37"/>
        <v>0</v>
      </c>
    </row>
    <row r="286" spans="1:20" hidden="1" x14ac:dyDescent="0.2">
      <c r="A286" s="83">
        <v>33.049999999999898</v>
      </c>
      <c r="B286" s="84">
        <f t="shared" si="38"/>
        <v>41.833333333333336</v>
      </c>
      <c r="C286" s="85">
        <f t="shared" si="38"/>
        <v>75.25</v>
      </c>
      <c r="D286" s="91">
        <f t="shared" si="38"/>
        <v>150.75</v>
      </c>
      <c r="F286" s="83">
        <f>MAX(IF('Fee Calculator'!D$41*100&lt;$A286,0,IF('Fee Calculator'!D$41*100&gt;$A287,$A287-$A286-SUM(G286:$H286),'Fee Calculator'!D$41*100-$A286-SUM(G286:$H286))),0)</f>
        <v>0</v>
      </c>
      <c r="G286" s="85">
        <f>MAX(IF('Fee Calculator'!E$41*100&lt;$A286,0,IF('Fee Calculator'!E$41*100&gt;$A287,$A287-$A286-SUM(H286:$H286),'Fee Calculator'!E$41*100-$A286-SUM(H286:$H286))),0)</f>
        <v>0</v>
      </c>
      <c r="H286" s="91">
        <f>IF('Fee Calculator'!F$41*100&lt;$A286,0,IF('Fee Calculator'!F$41*100&gt;$A287,$A287-$A286,'Fee Calculator'!F$41*100-$A286))</f>
        <v>0</v>
      </c>
      <c r="J286" s="87">
        <f>F286*'Fee Calculator'!$D$11/100</f>
        <v>0</v>
      </c>
      <c r="K286" s="88">
        <f>G286*'Fee Calculator'!$D$11/100</f>
        <v>0</v>
      </c>
      <c r="L286" s="92">
        <f>H286*'Fee Calculator'!$D$11/100</f>
        <v>0</v>
      </c>
      <c r="N286" s="89">
        <f t="shared" si="32"/>
        <v>0</v>
      </c>
      <c r="O286" s="90">
        <f t="shared" si="33"/>
        <v>0</v>
      </c>
      <c r="P286" s="93">
        <f t="shared" si="34"/>
        <v>0</v>
      </c>
      <c r="R286" s="89">
        <f t="shared" si="35"/>
        <v>0</v>
      </c>
      <c r="S286" s="90">
        <f t="shared" si="36"/>
        <v>0</v>
      </c>
      <c r="T286" s="93">
        <f t="shared" si="37"/>
        <v>0</v>
      </c>
    </row>
    <row r="287" spans="1:20" hidden="1" x14ac:dyDescent="0.2">
      <c r="A287" s="83">
        <v>33.1499999999998</v>
      </c>
      <c r="B287" s="84">
        <f t="shared" si="38"/>
        <v>41.833333333333336</v>
      </c>
      <c r="C287" s="85">
        <f t="shared" si="38"/>
        <v>75.25</v>
      </c>
      <c r="D287" s="91">
        <f t="shared" si="38"/>
        <v>150.75</v>
      </c>
      <c r="F287" s="83">
        <f>MAX(IF('Fee Calculator'!D$41*100&lt;$A287,0,IF('Fee Calculator'!D$41*100&gt;$A288,$A288-$A287-SUM(G287:$H287),'Fee Calculator'!D$41*100-$A287-SUM(G287:$H287))),0)</f>
        <v>0</v>
      </c>
      <c r="G287" s="85">
        <f>MAX(IF('Fee Calculator'!E$41*100&lt;$A287,0,IF('Fee Calculator'!E$41*100&gt;$A288,$A288-$A287-SUM(H287:$H287),'Fee Calculator'!E$41*100-$A287-SUM(H287:$H287))),0)</f>
        <v>0</v>
      </c>
      <c r="H287" s="91">
        <f>IF('Fee Calculator'!F$41*100&lt;$A287,0,IF('Fee Calculator'!F$41*100&gt;$A288,$A288-$A287,'Fee Calculator'!F$41*100-$A287))</f>
        <v>0</v>
      </c>
      <c r="J287" s="87">
        <f>F287*'Fee Calculator'!$D$11/100</f>
        <v>0</v>
      </c>
      <c r="K287" s="88">
        <f>G287*'Fee Calculator'!$D$11/100</f>
        <v>0</v>
      </c>
      <c r="L287" s="92">
        <f>H287*'Fee Calculator'!$D$11/100</f>
        <v>0</v>
      </c>
      <c r="N287" s="89">
        <f t="shared" si="32"/>
        <v>0</v>
      </c>
      <c r="O287" s="90">
        <f t="shared" si="33"/>
        <v>0</v>
      </c>
      <c r="P287" s="93">
        <f t="shared" si="34"/>
        <v>0</v>
      </c>
      <c r="R287" s="89">
        <f t="shared" si="35"/>
        <v>0</v>
      </c>
      <c r="S287" s="90">
        <f t="shared" si="36"/>
        <v>0</v>
      </c>
      <c r="T287" s="93">
        <f t="shared" si="37"/>
        <v>0</v>
      </c>
    </row>
    <row r="288" spans="1:20" hidden="1" x14ac:dyDescent="0.2">
      <c r="A288" s="83">
        <v>33.249999999999801</v>
      </c>
      <c r="B288" s="84">
        <f t="shared" si="38"/>
        <v>41.833333333333336</v>
      </c>
      <c r="C288" s="85">
        <f t="shared" si="38"/>
        <v>75.25</v>
      </c>
      <c r="D288" s="91">
        <f t="shared" si="38"/>
        <v>150.75</v>
      </c>
      <c r="F288" s="83">
        <f>MAX(IF('Fee Calculator'!D$41*100&lt;$A288,0,IF('Fee Calculator'!D$41*100&gt;$A289,$A289-$A288-SUM(G288:$H288),'Fee Calculator'!D$41*100-$A288-SUM(G288:$H288))),0)</f>
        <v>0</v>
      </c>
      <c r="G288" s="85">
        <f>MAX(IF('Fee Calculator'!E$41*100&lt;$A288,0,IF('Fee Calculator'!E$41*100&gt;$A289,$A289-$A288-SUM(H288:$H288),'Fee Calculator'!E$41*100-$A288-SUM(H288:$H288))),0)</f>
        <v>0</v>
      </c>
      <c r="H288" s="91">
        <f>IF('Fee Calculator'!F$41*100&lt;$A288,0,IF('Fee Calculator'!F$41*100&gt;$A289,$A289-$A288,'Fee Calculator'!F$41*100-$A288))</f>
        <v>0</v>
      </c>
      <c r="J288" s="87">
        <f>F288*'Fee Calculator'!$D$11/100</f>
        <v>0</v>
      </c>
      <c r="K288" s="88">
        <f>G288*'Fee Calculator'!$D$11/100</f>
        <v>0</v>
      </c>
      <c r="L288" s="92">
        <f>H288*'Fee Calculator'!$D$11/100</f>
        <v>0</v>
      </c>
      <c r="N288" s="89">
        <f t="shared" si="32"/>
        <v>0</v>
      </c>
      <c r="O288" s="90">
        <f t="shared" si="33"/>
        <v>0</v>
      </c>
      <c r="P288" s="93">
        <f t="shared" si="34"/>
        <v>0</v>
      </c>
      <c r="R288" s="89">
        <f t="shared" si="35"/>
        <v>0</v>
      </c>
      <c r="S288" s="90">
        <f t="shared" si="36"/>
        <v>0</v>
      </c>
      <c r="T288" s="93">
        <f t="shared" si="37"/>
        <v>0</v>
      </c>
    </row>
    <row r="289" spans="1:20" hidden="1" x14ac:dyDescent="0.2">
      <c r="A289" s="83">
        <v>33.349999999999802</v>
      </c>
      <c r="B289" s="84">
        <f t="shared" si="38"/>
        <v>41.833333333333336</v>
      </c>
      <c r="C289" s="85">
        <f t="shared" si="38"/>
        <v>75.25</v>
      </c>
      <c r="D289" s="91">
        <f t="shared" si="38"/>
        <v>150.75</v>
      </c>
      <c r="F289" s="83">
        <f>MAX(IF('Fee Calculator'!D$41*100&lt;$A289,0,IF('Fee Calculator'!D$41*100&gt;$A290,$A290-$A289-SUM(G289:$H289),'Fee Calculator'!D$41*100-$A289-SUM(G289:$H289))),0)</f>
        <v>0</v>
      </c>
      <c r="G289" s="85">
        <f>MAX(IF('Fee Calculator'!E$41*100&lt;$A289,0,IF('Fee Calculator'!E$41*100&gt;$A290,$A290-$A289-SUM(H289:$H289),'Fee Calculator'!E$41*100-$A289-SUM(H289:$H289))),0)</f>
        <v>0</v>
      </c>
      <c r="H289" s="91">
        <f>IF('Fee Calculator'!F$41*100&lt;$A289,0,IF('Fee Calculator'!F$41*100&gt;$A290,$A290-$A289,'Fee Calculator'!F$41*100-$A289))</f>
        <v>0</v>
      </c>
      <c r="J289" s="87">
        <f>F289*'Fee Calculator'!$D$11/100</f>
        <v>0</v>
      </c>
      <c r="K289" s="88">
        <f>G289*'Fee Calculator'!$D$11/100</f>
        <v>0</v>
      </c>
      <c r="L289" s="92">
        <f>H289*'Fee Calculator'!$D$11/100</f>
        <v>0</v>
      </c>
      <c r="N289" s="89">
        <f t="shared" si="32"/>
        <v>0</v>
      </c>
      <c r="O289" s="90">
        <f t="shared" si="33"/>
        <v>0</v>
      </c>
      <c r="P289" s="93">
        <f t="shared" si="34"/>
        <v>0</v>
      </c>
      <c r="R289" s="89">
        <f t="shared" si="35"/>
        <v>0</v>
      </c>
      <c r="S289" s="90">
        <f t="shared" si="36"/>
        <v>0</v>
      </c>
      <c r="T289" s="93">
        <f t="shared" si="37"/>
        <v>0</v>
      </c>
    </row>
    <row r="290" spans="1:20" hidden="1" x14ac:dyDescent="0.2">
      <c r="A290" s="83">
        <v>33.449999999999797</v>
      </c>
      <c r="B290" s="84">
        <f t="shared" si="38"/>
        <v>41.833333333333336</v>
      </c>
      <c r="C290" s="85">
        <f t="shared" si="38"/>
        <v>75.25</v>
      </c>
      <c r="D290" s="91">
        <f t="shared" si="38"/>
        <v>150.75</v>
      </c>
      <c r="F290" s="83">
        <f>MAX(IF('Fee Calculator'!D$41*100&lt;$A290,0,IF('Fee Calculator'!D$41*100&gt;$A291,$A291-$A290-SUM(G290:$H290),'Fee Calculator'!D$41*100-$A290-SUM(G290:$H290))),0)</f>
        <v>0</v>
      </c>
      <c r="G290" s="85">
        <f>MAX(IF('Fee Calculator'!E$41*100&lt;$A290,0,IF('Fee Calculator'!E$41*100&gt;$A291,$A291-$A290-SUM(H290:$H290),'Fee Calculator'!E$41*100-$A290-SUM(H290:$H290))),0)</f>
        <v>0</v>
      </c>
      <c r="H290" s="91">
        <f>IF('Fee Calculator'!F$41*100&lt;$A290,0,IF('Fee Calculator'!F$41*100&gt;$A291,$A291-$A290,'Fee Calculator'!F$41*100-$A290))</f>
        <v>0</v>
      </c>
      <c r="J290" s="87">
        <f>F290*'Fee Calculator'!$D$11/100</f>
        <v>0</v>
      </c>
      <c r="K290" s="88">
        <f>G290*'Fee Calculator'!$D$11/100</f>
        <v>0</v>
      </c>
      <c r="L290" s="92">
        <f>H290*'Fee Calculator'!$D$11/100</f>
        <v>0</v>
      </c>
      <c r="N290" s="89">
        <f t="shared" si="32"/>
        <v>0</v>
      </c>
      <c r="O290" s="90">
        <f t="shared" si="33"/>
        <v>0</v>
      </c>
      <c r="P290" s="93">
        <f t="shared" si="34"/>
        <v>0</v>
      </c>
      <c r="R290" s="89">
        <f t="shared" si="35"/>
        <v>0</v>
      </c>
      <c r="S290" s="90">
        <f t="shared" si="36"/>
        <v>0</v>
      </c>
      <c r="T290" s="93">
        <f t="shared" si="37"/>
        <v>0</v>
      </c>
    </row>
    <row r="291" spans="1:20" hidden="1" x14ac:dyDescent="0.2">
      <c r="A291" s="83">
        <v>33.549999999999798</v>
      </c>
      <c r="B291" s="84">
        <f t="shared" si="38"/>
        <v>41.833333333333336</v>
      </c>
      <c r="C291" s="85">
        <f t="shared" si="38"/>
        <v>75.25</v>
      </c>
      <c r="D291" s="91">
        <f t="shared" si="38"/>
        <v>150.75</v>
      </c>
      <c r="F291" s="83">
        <f>MAX(IF('Fee Calculator'!D$41*100&lt;$A291,0,IF('Fee Calculator'!D$41*100&gt;$A292,$A292-$A291-SUM(G291:$H291),'Fee Calculator'!D$41*100-$A291-SUM(G291:$H291))),0)</f>
        <v>0</v>
      </c>
      <c r="G291" s="85">
        <f>MAX(IF('Fee Calculator'!E$41*100&lt;$A291,0,IF('Fee Calculator'!E$41*100&gt;$A292,$A292-$A291-SUM(H291:$H291),'Fee Calculator'!E$41*100-$A291-SUM(H291:$H291))),0)</f>
        <v>0</v>
      </c>
      <c r="H291" s="91">
        <f>IF('Fee Calculator'!F$41*100&lt;$A291,0,IF('Fee Calculator'!F$41*100&gt;$A292,$A292-$A291,'Fee Calculator'!F$41*100-$A291))</f>
        <v>0</v>
      </c>
      <c r="J291" s="87">
        <f>F291*'Fee Calculator'!$D$11/100</f>
        <v>0</v>
      </c>
      <c r="K291" s="88">
        <f>G291*'Fee Calculator'!$D$11/100</f>
        <v>0</v>
      </c>
      <c r="L291" s="92">
        <f>H291*'Fee Calculator'!$D$11/100</f>
        <v>0</v>
      </c>
      <c r="N291" s="89">
        <f t="shared" si="32"/>
        <v>0</v>
      </c>
      <c r="O291" s="90">
        <f t="shared" si="33"/>
        <v>0</v>
      </c>
      <c r="P291" s="93">
        <f t="shared" si="34"/>
        <v>0</v>
      </c>
      <c r="R291" s="89">
        <f t="shared" si="35"/>
        <v>0</v>
      </c>
      <c r="S291" s="90">
        <f t="shared" si="36"/>
        <v>0</v>
      </c>
      <c r="T291" s="93">
        <f t="shared" si="37"/>
        <v>0</v>
      </c>
    </row>
    <row r="292" spans="1:20" hidden="1" x14ac:dyDescent="0.2">
      <c r="A292" s="83">
        <v>33.6499999999998</v>
      </c>
      <c r="B292" s="84">
        <f t="shared" si="38"/>
        <v>41.833333333333336</v>
      </c>
      <c r="C292" s="85">
        <f t="shared" si="38"/>
        <v>75.25</v>
      </c>
      <c r="D292" s="91">
        <f t="shared" si="38"/>
        <v>150.75</v>
      </c>
      <c r="F292" s="83">
        <f>MAX(IF('Fee Calculator'!D$41*100&lt;$A292,0,IF('Fee Calculator'!D$41*100&gt;$A293,$A293-$A292-SUM(G292:$H292),'Fee Calculator'!D$41*100-$A292-SUM(G292:$H292))),0)</f>
        <v>0</v>
      </c>
      <c r="G292" s="85">
        <f>MAX(IF('Fee Calculator'!E$41*100&lt;$A292,0,IF('Fee Calculator'!E$41*100&gt;$A293,$A293-$A292-SUM(H292:$H292),'Fee Calculator'!E$41*100-$A292-SUM(H292:$H292))),0)</f>
        <v>0</v>
      </c>
      <c r="H292" s="91">
        <f>IF('Fee Calculator'!F$41*100&lt;$A292,0,IF('Fee Calculator'!F$41*100&gt;$A293,$A293-$A292,'Fee Calculator'!F$41*100-$A292))</f>
        <v>0</v>
      </c>
      <c r="J292" s="87">
        <f>F292*'Fee Calculator'!$D$11/100</f>
        <v>0</v>
      </c>
      <c r="K292" s="88">
        <f>G292*'Fee Calculator'!$D$11/100</f>
        <v>0</v>
      </c>
      <c r="L292" s="92">
        <f>H292*'Fee Calculator'!$D$11/100</f>
        <v>0</v>
      </c>
      <c r="N292" s="89">
        <f t="shared" si="32"/>
        <v>0</v>
      </c>
      <c r="O292" s="90">
        <f t="shared" si="33"/>
        <v>0</v>
      </c>
      <c r="P292" s="93">
        <f t="shared" si="34"/>
        <v>0</v>
      </c>
      <c r="R292" s="89">
        <f t="shared" si="35"/>
        <v>0</v>
      </c>
      <c r="S292" s="90">
        <f t="shared" si="36"/>
        <v>0</v>
      </c>
      <c r="T292" s="93">
        <f t="shared" si="37"/>
        <v>0</v>
      </c>
    </row>
    <row r="293" spans="1:20" hidden="1" x14ac:dyDescent="0.2">
      <c r="A293" s="83">
        <v>33.749999999999801</v>
      </c>
      <c r="B293" s="84">
        <f t="shared" si="38"/>
        <v>41.833333333333336</v>
      </c>
      <c r="C293" s="85">
        <f t="shared" si="38"/>
        <v>75.25</v>
      </c>
      <c r="D293" s="91">
        <f t="shared" si="38"/>
        <v>150.75</v>
      </c>
      <c r="F293" s="83">
        <f>MAX(IF('Fee Calculator'!D$41*100&lt;$A293,0,IF('Fee Calculator'!D$41*100&gt;$A294,$A294-$A293-SUM(G293:$H293),'Fee Calculator'!D$41*100-$A293-SUM(G293:$H293))),0)</f>
        <v>0</v>
      </c>
      <c r="G293" s="85">
        <f>MAX(IF('Fee Calculator'!E$41*100&lt;$A293,0,IF('Fee Calculator'!E$41*100&gt;$A294,$A294-$A293-SUM(H293:$H293),'Fee Calculator'!E$41*100-$A293-SUM(H293:$H293))),0)</f>
        <v>0</v>
      </c>
      <c r="H293" s="91">
        <f>IF('Fee Calculator'!F$41*100&lt;$A293,0,IF('Fee Calculator'!F$41*100&gt;$A294,$A294-$A293,'Fee Calculator'!F$41*100-$A293))</f>
        <v>0</v>
      </c>
      <c r="J293" s="87">
        <f>F293*'Fee Calculator'!$D$11/100</f>
        <v>0</v>
      </c>
      <c r="K293" s="88">
        <f>G293*'Fee Calculator'!$D$11/100</f>
        <v>0</v>
      </c>
      <c r="L293" s="92">
        <f>H293*'Fee Calculator'!$D$11/100</f>
        <v>0</v>
      </c>
      <c r="N293" s="89">
        <f t="shared" si="32"/>
        <v>0</v>
      </c>
      <c r="O293" s="90">
        <f t="shared" si="33"/>
        <v>0</v>
      </c>
      <c r="P293" s="93">
        <f t="shared" si="34"/>
        <v>0</v>
      </c>
      <c r="R293" s="89">
        <f t="shared" si="35"/>
        <v>0</v>
      </c>
      <c r="S293" s="90">
        <f t="shared" si="36"/>
        <v>0</v>
      </c>
      <c r="T293" s="93">
        <f t="shared" si="37"/>
        <v>0</v>
      </c>
    </row>
    <row r="294" spans="1:20" hidden="1" x14ac:dyDescent="0.2">
      <c r="A294" s="83">
        <v>33.849999999999802</v>
      </c>
      <c r="B294" s="84">
        <f t="shared" si="38"/>
        <v>41.833333333333336</v>
      </c>
      <c r="C294" s="85">
        <f t="shared" si="38"/>
        <v>75.25</v>
      </c>
      <c r="D294" s="91">
        <f t="shared" si="38"/>
        <v>150.75</v>
      </c>
      <c r="F294" s="83">
        <f>MAX(IF('Fee Calculator'!D$41*100&lt;$A294,0,IF('Fee Calculator'!D$41*100&gt;$A295,$A295-$A294-SUM(G294:$H294),'Fee Calculator'!D$41*100-$A294-SUM(G294:$H294))),0)</f>
        <v>0</v>
      </c>
      <c r="G294" s="85">
        <f>MAX(IF('Fee Calculator'!E$41*100&lt;$A294,0,IF('Fee Calculator'!E$41*100&gt;$A295,$A295-$A294-SUM(H294:$H294),'Fee Calculator'!E$41*100-$A294-SUM(H294:$H294))),0)</f>
        <v>0</v>
      </c>
      <c r="H294" s="91">
        <f>IF('Fee Calculator'!F$41*100&lt;$A294,0,IF('Fee Calculator'!F$41*100&gt;$A295,$A295-$A294,'Fee Calculator'!F$41*100-$A294))</f>
        <v>0</v>
      </c>
      <c r="J294" s="87">
        <f>F294*'Fee Calculator'!$D$11/100</f>
        <v>0</v>
      </c>
      <c r="K294" s="88">
        <f>G294*'Fee Calculator'!$D$11/100</f>
        <v>0</v>
      </c>
      <c r="L294" s="92">
        <f>H294*'Fee Calculator'!$D$11/100</f>
        <v>0</v>
      </c>
      <c r="N294" s="89">
        <f t="shared" si="32"/>
        <v>0</v>
      </c>
      <c r="O294" s="90">
        <f t="shared" si="33"/>
        <v>0</v>
      </c>
      <c r="P294" s="93">
        <f t="shared" si="34"/>
        <v>0</v>
      </c>
      <c r="R294" s="89">
        <f t="shared" si="35"/>
        <v>0</v>
      </c>
      <c r="S294" s="90">
        <f t="shared" si="36"/>
        <v>0</v>
      </c>
      <c r="T294" s="93">
        <f t="shared" si="37"/>
        <v>0</v>
      </c>
    </row>
    <row r="295" spans="1:20" hidden="1" x14ac:dyDescent="0.2">
      <c r="A295" s="83">
        <v>33.949999999999797</v>
      </c>
      <c r="B295" s="84">
        <f t="shared" si="38"/>
        <v>41.833333333333336</v>
      </c>
      <c r="C295" s="85">
        <f t="shared" si="38"/>
        <v>75.25</v>
      </c>
      <c r="D295" s="91">
        <f t="shared" si="38"/>
        <v>150.75</v>
      </c>
      <c r="F295" s="83">
        <f>MAX(IF('Fee Calculator'!D$41*100&lt;$A295,0,IF('Fee Calculator'!D$41*100&gt;$A296,$A296-$A295-SUM(G295:$H295),'Fee Calculator'!D$41*100-$A295-SUM(G295:$H295))),0)</f>
        <v>0</v>
      </c>
      <c r="G295" s="85">
        <f>MAX(IF('Fee Calculator'!E$41*100&lt;$A295,0,IF('Fee Calculator'!E$41*100&gt;$A296,$A296-$A295-SUM(H295:$H295),'Fee Calculator'!E$41*100-$A295-SUM(H295:$H295))),0)</f>
        <v>0</v>
      </c>
      <c r="H295" s="91">
        <f>IF('Fee Calculator'!F$41*100&lt;$A295,0,IF('Fee Calculator'!F$41*100&gt;$A296,$A296-$A295,'Fee Calculator'!F$41*100-$A295))</f>
        <v>0</v>
      </c>
      <c r="J295" s="87">
        <f>F295*'Fee Calculator'!$D$11/100</f>
        <v>0</v>
      </c>
      <c r="K295" s="88">
        <f>G295*'Fee Calculator'!$D$11/100</f>
        <v>0</v>
      </c>
      <c r="L295" s="92">
        <f>H295*'Fee Calculator'!$D$11/100</f>
        <v>0</v>
      </c>
      <c r="N295" s="89">
        <f t="shared" si="32"/>
        <v>0</v>
      </c>
      <c r="O295" s="90">
        <f t="shared" si="33"/>
        <v>0</v>
      </c>
      <c r="P295" s="93">
        <f t="shared" si="34"/>
        <v>0</v>
      </c>
      <c r="R295" s="89">
        <f t="shared" si="35"/>
        <v>0</v>
      </c>
      <c r="S295" s="90">
        <f t="shared" si="36"/>
        <v>0</v>
      </c>
      <c r="T295" s="93">
        <f t="shared" si="37"/>
        <v>0</v>
      </c>
    </row>
    <row r="296" spans="1:20" hidden="1" x14ac:dyDescent="0.2">
      <c r="A296" s="83">
        <v>34.049999999999798</v>
      </c>
      <c r="B296" s="84">
        <f t="shared" si="38"/>
        <v>41.833333333333336</v>
      </c>
      <c r="C296" s="85">
        <f t="shared" si="38"/>
        <v>75.25</v>
      </c>
      <c r="D296" s="91">
        <f t="shared" si="38"/>
        <v>150.75</v>
      </c>
      <c r="F296" s="83">
        <f>MAX(IF('Fee Calculator'!D$41*100&lt;$A296,0,IF('Fee Calculator'!D$41*100&gt;$A297,$A297-$A296-SUM(G296:$H296),'Fee Calculator'!D$41*100-$A296-SUM(G296:$H296))),0)</f>
        <v>0</v>
      </c>
      <c r="G296" s="85">
        <f>MAX(IF('Fee Calculator'!E$41*100&lt;$A296,0,IF('Fee Calculator'!E$41*100&gt;$A297,$A297-$A296-SUM(H296:$H296),'Fee Calculator'!E$41*100-$A296-SUM(H296:$H296))),0)</f>
        <v>0</v>
      </c>
      <c r="H296" s="91">
        <f>IF('Fee Calculator'!F$41*100&lt;$A296,0,IF('Fee Calculator'!F$41*100&gt;$A297,$A297-$A296,'Fee Calculator'!F$41*100-$A296))</f>
        <v>0</v>
      </c>
      <c r="J296" s="87">
        <f>F296*'Fee Calculator'!$D$11/100</f>
        <v>0</v>
      </c>
      <c r="K296" s="88">
        <f>G296*'Fee Calculator'!$D$11/100</f>
        <v>0</v>
      </c>
      <c r="L296" s="92">
        <f>H296*'Fee Calculator'!$D$11/100</f>
        <v>0</v>
      </c>
      <c r="N296" s="89">
        <f t="shared" si="32"/>
        <v>0</v>
      </c>
      <c r="O296" s="90">
        <f t="shared" si="33"/>
        <v>0</v>
      </c>
      <c r="P296" s="93">
        <f t="shared" si="34"/>
        <v>0</v>
      </c>
      <c r="R296" s="89">
        <f t="shared" si="35"/>
        <v>0</v>
      </c>
      <c r="S296" s="90">
        <f t="shared" si="36"/>
        <v>0</v>
      </c>
      <c r="T296" s="93">
        <f t="shared" si="37"/>
        <v>0</v>
      </c>
    </row>
    <row r="297" spans="1:20" hidden="1" x14ac:dyDescent="0.2">
      <c r="A297" s="83">
        <v>34.1499999999998</v>
      </c>
      <c r="B297" s="84">
        <f t="shared" si="38"/>
        <v>41.833333333333336</v>
      </c>
      <c r="C297" s="85">
        <f t="shared" si="38"/>
        <v>75.25</v>
      </c>
      <c r="D297" s="91">
        <f t="shared" si="38"/>
        <v>150.75</v>
      </c>
      <c r="F297" s="83">
        <f>MAX(IF('Fee Calculator'!D$41*100&lt;$A297,0,IF('Fee Calculator'!D$41*100&gt;$A298,$A298-$A297-SUM(G297:$H297),'Fee Calculator'!D$41*100-$A297-SUM(G297:$H297))),0)</f>
        <v>0</v>
      </c>
      <c r="G297" s="85">
        <f>MAX(IF('Fee Calculator'!E$41*100&lt;$A297,0,IF('Fee Calculator'!E$41*100&gt;$A298,$A298-$A297-SUM(H297:$H297),'Fee Calculator'!E$41*100-$A297-SUM(H297:$H297))),0)</f>
        <v>0</v>
      </c>
      <c r="H297" s="91">
        <f>IF('Fee Calculator'!F$41*100&lt;$A297,0,IF('Fee Calculator'!F$41*100&gt;$A298,$A298-$A297,'Fee Calculator'!F$41*100-$A297))</f>
        <v>0</v>
      </c>
      <c r="J297" s="87">
        <f>F297*'Fee Calculator'!$D$11/100</f>
        <v>0</v>
      </c>
      <c r="K297" s="88">
        <f>G297*'Fee Calculator'!$D$11/100</f>
        <v>0</v>
      </c>
      <c r="L297" s="92">
        <f>H297*'Fee Calculator'!$D$11/100</f>
        <v>0</v>
      </c>
      <c r="N297" s="89">
        <f t="shared" si="32"/>
        <v>0</v>
      </c>
      <c r="O297" s="90">
        <f t="shared" si="33"/>
        <v>0</v>
      </c>
      <c r="P297" s="93">
        <f t="shared" si="34"/>
        <v>0</v>
      </c>
      <c r="R297" s="89">
        <f t="shared" si="35"/>
        <v>0</v>
      </c>
      <c r="S297" s="90">
        <f t="shared" si="36"/>
        <v>0</v>
      </c>
      <c r="T297" s="93">
        <f t="shared" si="37"/>
        <v>0</v>
      </c>
    </row>
    <row r="298" spans="1:20" hidden="1" x14ac:dyDescent="0.2">
      <c r="A298" s="83">
        <v>34.249999999999801</v>
      </c>
      <c r="B298" s="84">
        <f t="shared" si="38"/>
        <v>41.833333333333336</v>
      </c>
      <c r="C298" s="85">
        <f t="shared" si="38"/>
        <v>75.25</v>
      </c>
      <c r="D298" s="91">
        <f t="shared" si="38"/>
        <v>150.75</v>
      </c>
      <c r="F298" s="83">
        <f>MAX(IF('Fee Calculator'!D$41*100&lt;$A298,0,IF('Fee Calculator'!D$41*100&gt;$A299,$A299-$A298-SUM(G298:$H298),'Fee Calculator'!D$41*100-$A298-SUM(G298:$H298))),0)</f>
        <v>0</v>
      </c>
      <c r="G298" s="85">
        <f>MAX(IF('Fee Calculator'!E$41*100&lt;$A298,0,IF('Fee Calculator'!E$41*100&gt;$A299,$A299-$A298-SUM(H298:$H298),'Fee Calculator'!E$41*100-$A298-SUM(H298:$H298))),0)</f>
        <v>0</v>
      </c>
      <c r="H298" s="91">
        <f>IF('Fee Calculator'!F$41*100&lt;$A298,0,IF('Fee Calculator'!F$41*100&gt;$A299,$A299-$A298,'Fee Calculator'!F$41*100-$A298))</f>
        <v>0</v>
      </c>
      <c r="J298" s="87">
        <f>F298*'Fee Calculator'!$D$11/100</f>
        <v>0</v>
      </c>
      <c r="K298" s="88">
        <f>G298*'Fee Calculator'!$D$11/100</f>
        <v>0</v>
      </c>
      <c r="L298" s="92">
        <f>H298*'Fee Calculator'!$D$11/100</f>
        <v>0</v>
      </c>
      <c r="N298" s="89">
        <f t="shared" ref="N298:N361" si="39">ROUND(J298*B298/365/100/100*1,2)</f>
        <v>0</v>
      </c>
      <c r="O298" s="90">
        <f t="shared" ref="O298:O361" si="40">ROUND(K298*C298/365/100/100*1,2)</f>
        <v>0</v>
      </c>
      <c r="P298" s="93">
        <f t="shared" ref="P298:P361" si="41">ROUND(L298*D298/365/100/100*1,2)</f>
        <v>0</v>
      </c>
      <c r="R298" s="89">
        <f t="shared" ref="R298:R361" si="42">J298*B298/365/100/100*1</f>
        <v>0</v>
      </c>
      <c r="S298" s="90">
        <f t="shared" ref="S298:S361" si="43">K298*C298/365/100/100*1</f>
        <v>0</v>
      </c>
      <c r="T298" s="93">
        <f t="shared" ref="T298:T361" si="44">L298*D298/365/100/100*1</f>
        <v>0</v>
      </c>
    </row>
    <row r="299" spans="1:20" hidden="1" x14ac:dyDescent="0.2">
      <c r="A299" s="83">
        <v>34.349999999999802</v>
      </c>
      <c r="B299" s="84">
        <f t="shared" si="38"/>
        <v>41.833333333333336</v>
      </c>
      <c r="C299" s="85">
        <f t="shared" si="38"/>
        <v>75.25</v>
      </c>
      <c r="D299" s="91">
        <f t="shared" si="38"/>
        <v>150.75</v>
      </c>
      <c r="F299" s="83">
        <f>MAX(IF('Fee Calculator'!D$41*100&lt;$A299,0,IF('Fee Calculator'!D$41*100&gt;$A300,$A300-$A299-SUM(G299:$H299),'Fee Calculator'!D$41*100-$A299-SUM(G299:$H299))),0)</f>
        <v>0</v>
      </c>
      <c r="G299" s="85">
        <f>MAX(IF('Fee Calculator'!E$41*100&lt;$A299,0,IF('Fee Calculator'!E$41*100&gt;$A300,$A300-$A299-SUM(H299:$H299),'Fee Calculator'!E$41*100-$A299-SUM(H299:$H299))),0)</f>
        <v>0</v>
      </c>
      <c r="H299" s="91">
        <f>IF('Fee Calculator'!F$41*100&lt;$A299,0,IF('Fee Calculator'!F$41*100&gt;$A300,$A300-$A299,'Fee Calculator'!F$41*100-$A299))</f>
        <v>0</v>
      </c>
      <c r="J299" s="87">
        <f>F299*'Fee Calculator'!$D$11/100</f>
        <v>0</v>
      </c>
      <c r="K299" s="88">
        <f>G299*'Fee Calculator'!$D$11/100</f>
        <v>0</v>
      </c>
      <c r="L299" s="92">
        <f>H299*'Fee Calculator'!$D$11/100</f>
        <v>0</v>
      </c>
      <c r="N299" s="89">
        <f t="shared" si="39"/>
        <v>0</v>
      </c>
      <c r="O299" s="90">
        <f t="shared" si="40"/>
        <v>0</v>
      </c>
      <c r="P299" s="93">
        <f t="shared" si="41"/>
        <v>0</v>
      </c>
      <c r="R299" s="89">
        <f t="shared" si="42"/>
        <v>0</v>
      </c>
      <c r="S299" s="90">
        <f t="shared" si="43"/>
        <v>0</v>
      </c>
      <c r="T299" s="93">
        <f t="shared" si="44"/>
        <v>0</v>
      </c>
    </row>
    <row r="300" spans="1:20" hidden="1" x14ac:dyDescent="0.2">
      <c r="A300" s="83">
        <v>34.449999999999797</v>
      </c>
      <c r="B300" s="84">
        <f t="shared" si="38"/>
        <v>41.833333333333336</v>
      </c>
      <c r="C300" s="85">
        <f t="shared" si="38"/>
        <v>75.25</v>
      </c>
      <c r="D300" s="91">
        <f t="shared" si="38"/>
        <v>150.75</v>
      </c>
      <c r="F300" s="83">
        <f>MAX(IF('Fee Calculator'!D$41*100&lt;$A300,0,IF('Fee Calculator'!D$41*100&gt;$A301,$A301-$A300-SUM(G300:$H300),'Fee Calculator'!D$41*100-$A300-SUM(G300:$H300))),0)</f>
        <v>0</v>
      </c>
      <c r="G300" s="85">
        <f>MAX(IF('Fee Calculator'!E$41*100&lt;$A300,0,IF('Fee Calculator'!E$41*100&gt;$A301,$A301-$A300-SUM(H300:$H300),'Fee Calculator'!E$41*100-$A300-SUM(H300:$H300))),0)</f>
        <v>0</v>
      </c>
      <c r="H300" s="91">
        <f>IF('Fee Calculator'!F$41*100&lt;$A300,0,IF('Fee Calculator'!F$41*100&gt;$A301,$A301-$A300,'Fee Calculator'!F$41*100-$A300))</f>
        <v>0</v>
      </c>
      <c r="J300" s="87">
        <f>F300*'Fee Calculator'!$D$11/100</f>
        <v>0</v>
      </c>
      <c r="K300" s="88">
        <f>G300*'Fee Calculator'!$D$11/100</f>
        <v>0</v>
      </c>
      <c r="L300" s="92">
        <f>H300*'Fee Calculator'!$D$11/100</f>
        <v>0</v>
      </c>
      <c r="N300" s="89">
        <f t="shared" si="39"/>
        <v>0</v>
      </c>
      <c r="O300" s="90">
        <f t="shared" si="40"/>
        <v>0</v>
      </c>
      <c r="P300" s="93">
        <f t="shared" si="41"/>
        <v>0</v>
      </c>
      <c r="R300" s="89">
        <f t="shared" si="42"/>
        <v>0</v>
      </c>
      <c r="S300" s="90">
        <f t="shared" si="43"/>
        <v>0</v>
      </c>
      <c r="T300" s="93">
        <f t="shared" si="44"/>
        <v>0</v>
      </c>
    </row>
    <row r="301" spans="1:20" hidden="1" x14ac:dyDescent="0.2">
      <c r="A301" s="83">
        <v>34.549999999999798</v>
      </c>
      <c r="B301" s="84">
        <f t="shared" si="38"/>
        <v>41.833333333333336</v>
      </c>
      <c r="C301" s="85">
        <f t="shared" si="38"/>
        <v>75.25</v>
      </c>
      <c r="D301" s="91">
        <f t="shared" si="38"/>
        <v>150.75</v>
      </c>
      <c r="F301" s="83">
        <f>MAX(IF('Fee Calculator'!D$41*100&lt;$A301,0,IF('Fee Calculator'!D$41*100&gt;$A302,$A302-$A301-SUM(G301:$H301),'Fee Calculator'!D$41*100-$A301-SUM(G301:$H301))),0)</f>
        <v>0</v>
      </c>
      <c r="G301" s="85">
        <f>MAX(IF('Fee Calculator'!E$41*100&lt;$A301,0,IF('Fee Calculator'!E$41*100&gt;$A302,$A302-$A301-SUM(H301:$H301),'Fee Calculator'!E$41*100-$A301-SUM(H301:$H301))),0)</f>
        <v>0</v>
      </c>
      <c r="H301" s="91">
        <f>IF('Fee Calculator'!F$41*100&lt;$A301,0,IF('Fee Calculator'!F$41*100&gt;$A302,$A302-$A301,'Fee Calculator'!F$41*100-$A301))</f>
        <v>0</v>
      </c>
      <c r="J301" s="87">
        <f>F301*'Fee Calculator'!$D$11/100</f>
        <v>0</v>
      </c>
      <c r="K301" s="88">
        <f>G301*'Fee Calculator'!$D$11/100</f>
        <v>0</v>
      </c>
      <c r="L301" s="92">
        <f>H301*'Fee Calculator'!$D$11/100</f>
        <v>0</v>
      </c>
      <c r="N301" s="89">
        <f t="shared" si="39"/>
        <v>0</v>
      </c>
      <c r="O301" s="90">
        <f t="shared" si="40"/>
        <v>0</v>
      </c>
      <c r="P301" s="93">
        <f t="shared" si="41"/>
        <v>0</v>
      </c>
      <c r="R301" s="89">
        <f t="shared" si="42"/>
        <v>0</v>
      </c>
      <c r="S301" s="90">
        <f t="shared" si="43"/>
        <v>0</v>
      </c>
      <c r="T301" s="93">
        <f t="shared" si="44"/>
        <v>0</v>
      </c>
    </row>
    <row r="302" spans="1:20" hidden="1" x14ac:dyDescent="0.2">
      <c r="A302" s="83">
        <v>34.6499999999998</v>
      </c>
      <c r="B302" s="84">
        <f t="shared" si="38"/>
        <v>41.833333333333336</v>
      </c>
      <c r="C302" s="85">
        <f t="shared" si="38"/>
        <v>75.25</v>
      </c>
      <c r="D302" s="91">
        <f t="shared" si="38"/>
        <v>150.75</v>
      </c>
      <c r="F302" s="83">
        <f>MAX(IF('Fee Calculator'!D$41*100&lt;$A302,0,IF('Fee Calculator'!D$41*100&gt;$A303,$A303-$A302-SUM(G302:$H302),'Fee Calculator'!D$41*100-$A302-SUM(G302:$H302))),0)</f>
        <v>0</v>
      </c>
      <c r="G302" s="85">
        <f>MAX(IF('Fee Calculator'!E$41*100&lt;$A302,0,IF('Fee Calculator'!E$41*100&gt;$A303,$A303-$A302-SUM(H302:$H302),'Fee Calculator'!E$41*100-$A302-SUM(H302:$H302))),0)</f>
        <v>0</v>
      </c>
      <c r="H302" s="91">
        <f>IF('Fee Calculator'!F$41*100&lt;$A302,0,IF('Fee Calculator'!F$41*100&gt;$A303,$A303-$A302,'Fee Calculator'!F$41*100-$A302))</f>
        <v>0</v>
      </c>
      <c r="J302" s="87">
        <f>F302*'Fee Calculator'!$D$11/100</f>
        <v>0</v>
      </c>
      <c r="K302" s="88">
        <f>G302*'Fee Calculator'!$D$11/100</f>
        <v>0</v>
      </c>
      <c r="L302" s="92">
        <f>H302*'Fee Calculator'!$D$11/100</f>
        <v>0</v>
      </c>
      <c r="N302" s="89">
        <f t="shared" si="39"/>
        <v>0</v>
      </c>
      <c r="O302" s="90">
        <f t="shared" si="40"/>
        <v>0</v>
      </c>
      <c r="P302" s="93">
        <f t="shared" si="41"/>
        <v>0</v>
      </c>
      <c r="R302" s="89">
        <f t="shared" si="42"/>
        <v>0</v>
      </c>
      <c r="S302" s="90">
        <f t="shared" si="43"/>
        <v>0</v>
      </c>
      <c r="T302" s="93">
        <f t="shared" si="44"/>
        <v>0</v>
      </c>
    </row>
    <row r="303" spans="1:20" hidden="1" x14ac:dyDescent="0.2">
      <c r="A303" s="83">
        <v>34.749999999999801</v>
      </c>
      <c r="B303" s="84">
        <f t="shared" si="38"/>
        <v>41.833333333333336</v>
      </c>
      <c r="C303" s="85">
        <f t="shared" si="38"/>
        <v>75.25</v>
      </c>
      <c r="D303" s="91">
        <f t="shared" si="38"/>
        <v>150.75</v>
      </c>
      <c r="F303" s="83">
        <f>MAX(IF('Fee Calculator'!D$41*100&lt;$A303,0,IF('Fee Calculator'!D$41*100&gt;$A304,$A304-$A303-SUM(G303:$H303),'Fee Calculator'!D$41*100-$A303-SUM(G303:$H303))),0)</f>
        <v>0</v>
      </c>
      <c r="G303" s="85">
        <f>MAX(IF('Fee Calculator'!E$41*100&lt;$A303,0,IF('Fee Calculator'!E$41*100&gt;$A304,$A304-$A303-SUM(H303:$H303),'Fee Calculator'!E$41*100-$A303-SUM(H303:$H303))),0)</f>
        <v>0</v>
      </c>
      <c r="H303" s="91">
        <f>IF('Fee Calculator'!F$41*100&lt;$A303,0,IF('Fee Calculator'!F$41*100&gt;$A304,$A304-$A303,'Fee Calculator'!F$41*100-$A303))</f>
        <v>0</v>
      </c>
      <c r="J303" s="87">
        <f>F303*'Fee Calculator'!$D$11/100</f>
        <v>0</v>
      </c>
      <c r="K303" s="88">
        <f>G303*'Fee Calculator'!$D$11/100</f>
        <v>0</v>
      </c>
      <c r="L303" s="92">
        <f>H303*'Fee Calculator'!$D$11/100</f>
        <v>0</v>
      </c>
      <c r="N303" s="89">
        <f t="shared" si="39"/>
        <v>0</v>
      </c>
      <c r="O303" s="90">
        <f t="shared" si="40"/>
        <v>0</v>
      </c>
      <c r="P303" s="93">
        <f t="shared" si="41"/>
        <v>0</v>
      </c>
      <c r="R303" s="89">
        <f t="shared" si="42"/>
        <v>0</v>
      </c>
      <c r="S303" s="90">
        <f t="shared" si="43"/>
        <v>0</v>
      </c>
      <c r="T303" s="93">
        <f t="shared" si="44"/>
        <v>0</v>
      </c>
    </row>
    <row r="304" spans="1:20" hidden="1" x14ac:dyDescent="0.2">
      <c r="A304" s="83">
        <v>34.849999999999802</v>
      </c>
      <c r="B304" s="84">
        <f t="shared" si="38"/>
        <v>41.833333333333336</v>
      </c>
      <c r="C304" s="85">
        <f t="shared" si="38"/>
        <v>75.25</v>
      </c>
      <c r="D304" s="91">
        <f t="shared" si="38"/>
        <v>150.75</v>
      </c>
      <c r="F304" s="83">
        <f>MAX(IF('Fee Calculator'!D$41*100&lt;$A304,0,IF('Fee Calculator'!D$41*100&gt;$A305,$A305-$A304-SUM(G304:$H304),'Fee Calculator'!D$41*100-$A304-SUM(G304:$H304))),0)</f>
        <v>0</v>
      </c>
      <c r="G304" s="85">
        <f>MAX(IF('Fee Calculator'!E$41*100&lt;$A304,0,IF('Fee Calculator'!E$41*100&gt;$A305,$A305-$A304-SUM(H304:$H304),'Fee Calculator'!E$41*100-$A304-SUM(H304:$H304))),0)</f>
        <v>0</v>
      </c>
      <c r="H304" s="91">
        <f>IF('Fee Calculator'!F$41*100&lt;$A304,0,IF('Fee Calculator'!F$41*100&gt;$A305,$A305-$A304,'Fee Calculator'!F$41*100-$A304))</f>
        <v>0</v>
      </c>
      <c r="J304" s="87">
        <f>F304*'Fee Calculator'!$D$11/100</f>
        <v>0</v>
      </c>
      <c r="K304" s="88">
        <f>G304*'Fee Calculator'!$D$11/100</f>
        <v>0</v>
      </c>
      <c r="L304" s="92">
        <f>H304*'Fee Calculator'!$D$11/100</f>
        <v>0</v>
      </c>
      <c r="N304" s="89">
        <f t="shared" si="39"/>
        <v>0</v>
      </c>
      <c r="O304" s="90">
        <f t="shared" si="40"/>
        <v>0</v>
      </c>
      <c r="P304" s="93">
        <f t="shared" si="41"/>
        <v>0</v>
      </c>
      <c r="R304" s="89">
        <f t="shared" si="42"/>
        <v>0</v>
      </c>
      <c r="S304" s="90">
        <f t="shared" si="43"/>
        <v>0</v>
      </c>
      <c r="T304" s="93">
        <f t="shared" si="44"/>
        <v>0</v>
      </c>
    </row>
    <row r="305" spans="1:20" hidden="1" x14ac:dyDescent="0.2">
      <c r="A305" s="83">
        <v>34.949999999999797</v>
      </c>
      <c r="B305" s="84">
        <f t="shared" si="38"/>
        <v>41.833333333333336</v>
      </c>
      <c r="C305" s="85">
        <f t="shared" si="38"/>
        <v>75.25</v>
      </c>
      <c r="D305" s="91">
        <f t="shared" si="38"/>
        <v>150.75</v>
      </c>
      <c r="F305" s="83">
        <f>MAX(IF('Fee Calculator'!D$41*100&lt;$A305,0,IF('Fee Calculator'!D$41*100&gt;$A306,$A306-$A305-SUM(G305:$H305),'Fee Calculator'!D$41*100-$A305-SUM(G305:$H305))),0)</f>
        <v>0</v>
      </c>
      <c r="G305" s="85">
        <f>MAX(IF('Fee Calculator'!E$41*100&lt;$A305,0,IF('Fee Calculator'!E$41*100&gt;$A306,$A306-$A305-SUM(H305:$H305),'Fee Calculator'!E$41*100-$A305-SUM(H305:$H305))),0)</f>
        <v>0</v>
      </c>
      <c r="H305" s="91">
        <f>IF('Fee Calculator'!F$41*100&lt;$A305,0,IF('Fee Calculator'!F$41*100&gt;$A306,$A306-$A305,'Fee Calculator'!F$41*100-$A305))</f>
        <v>0</v>
      </c>
      <c r="J305" s="87">
        <f>F305*'Fee Calculator'!$D$11/100</f>
        <v>0</v>
      </c>
      <c r="K305" s="88">
        <f>G305*'Fee Calculator'!$D$11/100</f>
        <v>0</v>
      </c>
      <c r="L305" s="92">
        <f>H305*'Fee Calculator'!$D$11/100</f>
        <v>0</v>
      </c>
      <c r="N305" s="89">
        <f t="shared" si="39"/>
        <v>0</v>
      </c>
      <c r="O305" s="90">
        <f t="shared" si="40"/>
        <v>0</v>
      </c>
      <c r="P305" s="93">
        <f t="shared" si="41"/>
        <v>0</v>
      </c>
      <c r="R305" s="89">
        <f t="shared" si="42"/>
        <v>0</v>
      </c>
      <c r="S305" s="90">
        <f t="shared" si="43"/>
        <v>0</v>
      </c>
      <c r="T305" s="93">
        <f t="shared" si="44"/>
        <v>0</v>
      </c>
    </row>
    <row r="306" spans="1:20" hidden="1" x14ac:dyDescent="0.2">
      <c r="A306" s="83">
        <v>35.049999999999798</v>
      </c>
      <c r="B306" s="84">
        <f t="shared" si="38"/>
        <v>41.833333333333336</v>
      </c>
      <c r="C306" s="85">
        <f t="shared" si="38"/>
        <v>75.25</v>
      </c>
      <c r="D306" s="91">
        <f t="shared" si="38"/>
        <v>150.75</v>
      </c>
      <c r="F306" s="83">
        <f>MAX(IF('Fee Calculator'!D$41*100&lt;$A306,0,IF('Fee Calculator'!D$41*100&gt;$A307,$A307-$A306-SUM(G306:$H306),'Fee Calculator'!D$41*100-$A306-SUM(G306:$H306))),0)</f>
        <v>0</v>
      </c>
      <c r="G306" s="85">
        <f>MAX(IF('Fee Calculator'!E$41*100&lt;$A306,0,IF('Fee Calculator'!E$41*100&gt;$A307,$A307-$A306-SUM(H306:$H306),'Fee Calculator'!E$41*100-$A306-SUM(H306:$H306))),0)</f>
        <v>0</v>
      </c>
      <c r="H306" s="91">
        <f>IF('Fee Calculator'!F$41*100&lt;$A306,0,IF('Fee Calculator'!F$41*100&gt;$A307,$A307-$A306,'Fee Calculator'!F$41*100-$A306))</f>
        <v>0</v>
      </c>
      <c r="J306" s="87">
        <f>F306*'Fee Calculator'!$D$11/100</f>
        <v>0</v>
      </c>
      <c r="K306" s="88">
        <f>G306*'Fee Calculator'!$D$11/100</f>
        <v>0</v>
      </c>
      <c r="L306" s="92">
        <f>H306*'Fee Calculator'!$D$11/100</f>
        <v>0</v>
      </c>
      <c r="N306" s="89">
        <f t="shared" si="39"/>
        <v>0</v>
      </c>
      <c r="O306" s="90">
        <f t="shared" si="40"/>
        <v>0</v>
      </c>
      <c r="P306" s="93">
        <f t="shared" si="41"/>
        <v>0</v>
      </c>
      <c r="R306" s="89">
        <f t="shared" si="42"/>
        <v>0</v>
      </c>
      <c r="S306" s="90">
        <f t="shared" si="43"/>
        <v>0</v>
      </c>
      <c r="T306" s="93">
        <f t="shared" si="44"/>
        <v>0</v>
      </c>
    </row>
    <row r="307" spans="1:20" hidden="1" x14ac:dyDescent="0.2">
      <c r="A307" s="83">
        <v>35.1499999999998</v>
      </c>
      <c r="B307" s="84">
        <f t="shared" si="38"/>
        <v>41.833333333333336</v>
      </c>
      <c r="C307" s="85">
        <f t="shared" si="38"/>
        <v>75.25</v>
      </c>
      <c r="D307" s="91">
        <f t="shared" si="38"/>
        <v>150.75</v>
      </c>
      <c r="F307" s="83">
        <f>MAX(IF('Fee Calculator'!D$41*100&lt;$A307,0,IF('Fee Calculator'!D$41*100&gt;$A308,$A308-$A307-SUM(G307:$H307),'Fee Calculator'!D$41*100-$A307-SUM(G307:$H307))),0)</f>
        <v>0</v>
      </c>
      <c r="G307" s="85">
        <f>MAX(IF('Fee Calculator'!E$41*100&lt;$A307,0,IF('Fee Calculator'!E$41*100&gt;$A308,$A308-$A307-SUM(H307:$H307),'Fee Calculator'!E$41*100-$A307-SUM(H307:$H307))),0)</f>
        <v>0</v>
      </c>
      <c r="H307" s="91">
        <f>IF('Fee Calculator'!F$41*100&lt;$A307,0,IF('Fee Calculator'!F$41*100&gt;$A308,$A308-$A307,'Fee Calculator'!F$41*100-$A307))</f>
        <v>0</v>
      </c>
      <c r="J307" s="87">
        <f>F307*'Fee Calculator'!$D$11/100</f>
        <v>0</v>
      </c>
      <c r="K307" s="88">
        <f>G307*'Fee Calculator'!$D$11/100</f>
        <v>0</v>
      </c>
      <c r="L307" s="92">
        <f>H307*'Fee Calculator'!$D$11/100</f>
        <v>0</v>
      </c>
      <c r="N307" s="89">
        <f t="shared" si="39"/>
        <v>0</v>
      </c>
      <c r="O307" s="90">
        <f t="shared" si="40"/>
        <v>0</v>
      </c>
      <c r="P307" s="93">
        <f t="shared" si="41"/>
        <v>0</v>
      </c>
      <c r="R307" s="89">
        <f t="shared" si="42"/>
        <v>0</v>
      </c>
      <c r="S307" s="90">
        <f t="shared" si="43"/>
        <v>0</v>
      </c>
      <c r="T307" s="93">
        <f t="shared" si="44"/>
        <v>0</v>
      </c>
    </row>
    <row r="308" spans="1:20" hidden="1" x14ac:dyDescent="0.2">
      <c r="A308" s="83">
        <v>35.249999999999801</v>
      </c>
      <c r="B308" s="84">
        <f t="shared" si="38"/>
        <v>41.833333333333336</v>
      </c>
      <c r="C308" s="85">
        <f t="shared" si="38"/>
        <v>75.25</v>
      </c>
      <c r="D308" s="91">
        <f t="shared" si="38"/>
        <v>150.75</v>
      </c>
      <c r="F308" s="83">
        <f>MAX(IF('Fee Calculator'!D$41*100&lt;$A308,0,IF('Fee Calculator'!D$41*100&gt;$A309,$A309-$A308-SUM(G308:$H308),'Fee Calculator'!D$41*100-$A308-SUM(G308:$H308))),0)</f>
        <v>0</v>
      </c>
      <c r="G308" s="85">
        <f>MAX(IF('Fee Calculator'!E$41*100&lt;$A308,0,IF('Fee Calculator'!E$41*100&gt;$A309,$A309-$A308-SUM(H308:$H308),'Fee Calculator'!E$41*100-$A308-SUM(H308:$H308))),0)</f>
        <v>0</v>
      </c>
      <c r="H308" s="91">
        <f>IF('Fee Calculator'!F$41*100&lt;$A308,0,IF('Fee Calculator'!F$41*100&gt;$A309,$A309-$A308,'Fee Calculator'!F$41*100-$A308))</f>
        <v>0</v>
      </c>
      <c r="J308" s="87">
        <f>F308*'Fee Calculator'!$D$11/100</f>
        <v>0</v>
      </c>
      <c r="K308" s="88">
        <f>G308*'Fee Calculator'!$D$11/100</f>
        <v>0</v>
      </c>
      <c r="L308" s="92">
        <f>H308*'Fee Calculator'!$D$11/100</f>
        <v>0</v>
      </c>
      <c r="N308" s="89">
        <f t="shared" si="39"/>
        <v>0</v>
      </c>
      <c r="O308" s="90">
        <f t="shared" si="40"/>
        <v>0</v>
      </c>
      <c r="P308" s="93">
        <f t="shared" si="41"/>
        <v>0</v>
      </c>
      <c r="R308" s="89">
        <f t="shared" si="42"/>
        <v>0</v>
      </c>
      <c r="S308" s="90">
        <f t="shared" si="43"/>
        <v>0</v>
      </c>
      <c r="T308" s="93">
        <f t="shared" si="44"/>
        <v>0</v>
      </c>
    </row>
    <row r="309" spans="1:20" hidden="1" x14ac:dyDescent="0.2">
      <c r="A309" s="83">
        <v>35.349999999999802</v>
      </c>
      <c r="B309" s="84">
        <f t="shared" si="38"/>
        <v>41.833333333333336</v>
      </c>
      <c r="C309" s="85">
        <f t="shared" si="38"/>
        <v>75.25</v>
      </c>
      <c r="D309" s="91">
        <f t="shared" si="38"/>
        <v>150.75</v>
      </c>
      <c r="F309" s="83">
        <f>MAX(IF('Fee Calculator'!D$41*100&lt;$A309,0,IF('Fee Calculator'!D$41*100&gt;$A310,$A310-$A309-SUM(G309:$H309),'Fee Calculator'!D$41*100-$A309-SUM(G309:$H309))),0)</f>
        <v>0</v>
      </c>
      <c r="G309" s="85">
        <f>MAX(IF('Fee Calculator'!E$41*100&lt;$A309,0,IF('Fee Calculator'!E$41*100&gt;$A310,$A310-$A309-SUM(H309:$H309),'Fee Calculator'!E$41*100-$A309-SUM(H309:$H309))),0)</f>
        <v>0</v>
      </c>
      <c r="H309" s="91">
        <f>IF('Fee Calculator'!F$41*100&lt;$A309,0,IF('Fee Calculator'!F$41*100&gt;$A310,$A310-$A309,'Fee Calculator'!F$41*100-$A309))</f>
        <v>0</v>
      </c>
      <c r="J309" s="87">
        <f>F309*'Fee Calculator'!$D$11/100</f>
        <v>0</v>
      </c>
      <c r="K309" s="88">
        <f>G309*'Fee Calculator'!$D$11/100</f>
        <v>0</v>
      </c>
      <c r="L309" s="92">
        <f>H309*'Fee Calculator'!$D$11/100</f>
        <v>0</v>
      </c>
      <c r="N309" s="89">
        <f t="shared" si="39"/>
        <v>0</v>
      </c>
      <c r="O309" s="90">
        <f t="shared" si="40"/>
        <v>0</v>
      </c>
      <c r="P309" s="93">
        <f t="shared" si="41"/>
        <v>0</v>
      </c>
      <c r="R309" s="89">
        <f t="shared" si="42"/>
        <v>0</v>
      </c>
      <c r="S309" s="90">
        <f t="shared" si="43"/>
        <v>0</v>
      </c>
      <c r="T309" s="93">
        <f t="shared" si="44"/>
        <v>0</v>
      </c>
    </row>
    <row r="310" spans="1:20" hidden="1" x14ac:dyDescent="0.2">
      <c r="A310" s="83">
        <v>35.449999999999797</v>
      </c>
      <c r="B310" s="84">
        <f t="shared" si="38"/>
        <v>41.833333333333336</v>
      </c>
      <c r="C310" s="85">
        <f t="shared" si="38"/>
        <v>75.25</v>
      </c>
      <c r="D310" s="91">
        <f t="shared" si="38"/>
        <v>150.75</v>
      </c>
      <c r="F310" s="83">
        <f>MAX(IF('Fee Calculator'!D$41*100&lt;$A310,0,IF('Fee Calculator'!D$41*100&gt;$A311,$A311-$A310-SUM(G310:$H310),'Fee Calculator'!D$41*100-$A310-SUM(G310:$H310))),0)</f>
        <v>0</v>
      </c>
      <c r="G310" s="85">
        <f>MAX(IF('Fee Calculator'!E$41*100&lt;$A310,0,IF('Fee Calculator'!E$41*100&gt;$A311,$A311-$A310-SUM(H310:$H310),'Fee Calculator'!E$41*100-$A310-SUM(H310:$H310))),0)</f>
        <v>0</v>
      </c>
      <c r="H310" s="91">
        <f>IF('Fee Calculator'!F$41*100&lt;$A310,0,IF('Fee Calculator'!F$41*100&gt;$A311,$A311-$A310,'Fee Calculator'!F$41*100-$A310))</f>
        <v>0</v>
      </c>
      <c r="J310" s="87">
        <f>F310*'Fee Calculator'!$D$11/100</f>
        <v>0</v>
      </c>
      <c r="K310" s="88">
        <f>G310*'Fee Calculator'!$D$11/100</f>
        <v>0</v>
      </c>
      <c r="L310" s="92">
        <f>H310*'Fee Calculator'!$D$11/100</f>
        <v>0</v>
      </c>
      <c r="N310" s="89">
        <f t="shared" si="39"/>
        <v>0</v>
      </c>
      <c r="O310" s="90">
        <f t="shared" si="40"/>
        <v>0</v>
      </c>
      <c r="P310" s="93">
        <f t="shared" si="41"/>
        <v>0</v>
      </c>
      <c r="R310" s="89">
        <f t="shared" si="42"/>
        <v>0</v>
      </c>
      <c r="S310" s="90">
        <f t="shared" si="43"/>
        <v>0</v>
      </c>
      <c r="T310" s="93">
        <f t="shared" si="44"/>
        <v>0</v>
      </c>
    </row>
    <row r="311" spans="1:20" hidden="1" x14ac:dyDescent="0.2">
      <c r="A311" s="83">
        <v>35.549999999999798</v>
      </c>
      <c r="B311" s="84">
        <f t="shared" si="38"/>
        <v>41.833333333333336</v>
      </c>
      <c r="C311" s="85">
        <f t="shared" si="38"/>
        <v>75.25</v>
      </c>
      <c r="D311" s="91">
        <f t="shared" si="38"/>
        <v>150.75</v>
      </c>
      <c r="F311" s="83">
        <f>MAX(IF('Fee Calculator'!D$41*100&lt;$A311,0,IF('Fee Calculator'!D$41*100&gt;$A312,$A312-$A311-SUM(G311:$H311),'Fee Calculator'!D$41*100-$A311-SUM(G311:$H311))),0)</f>
        <v>0</v>
      </c>
      <c r="G311" s="85">
        <f>MAX(IF('Fee Calculator'!E$41*100&lt;$A311,0,IF('Fee Calculator'!E$41*100&gt;$A312,$A312-$A311-SUM(H311:$H311),'Fee Calculator'!E$41*100-$A311-SUM(H311:$H311))),0)</f>
        <v>0</v>
      </c>
      <c r="H311" s="91">
        <f>IF('Fee Calculator'!F$41*100&lt;$A311,0,IF('Fee Calculator'!F$41*100&gt;$A312,$A312-$A311,'Fee Calculator'!F$41*100-$A311))</f>
        <v>0</v>
      </c>
      <c r="J311" s="87">
        <f>F311*'Fee Calculator'!$D$11/100</f>
        <v>0</v>
      </c>
      <c r="K311" s="88">
        <f>G311*'Fee Calculator'!$D$11/100</f>
        <v>0</v>
      </c>
      <c r="L311" s="92">
        <f>H311*'Fee Calculator'!$D$11/100</f>
        <v>0</v>
      </c>
      <c r="N311" s="89">
        <f t="shared" si="39"/>
        <v>0</v>
      </c>
      <c r="O311" s="90">
        <f t="shared" si="40"/>
        <v>0</v>
      </c>
      <c r="P311" s="93">
        <f t="shared" si="41"/>
        <v>0</v>
      </c>
      <c r="R311" s="89">
        <f t="shared" si="42"/>
        <v>0</v>
      </c>
      <c r="S311" s="90">
        <f t="shared" si="43"/>
        <v>0</v>
      </c>
      <c r="T311" s="93">
        <f t="shared" si="44"/>
        <v>0</v>
      </c>
    </row>
    <row r="312" spans="1:20" hidden="1" x14ac:dyDescent="0.2">
      <c r="A312" s="83">
        <v>35.6499999999998</v>
      </c>
      <c r="B312" s="84">
        <f t="shared" si="38"/>
        <v>41.833333333333336</v>
      </c>
      <c r="C312" s="85">
        <f t="shared" si="38"/>
        <v>75.25</v>
      </c>
      <c r="D312" s="91">
        <f t="shared" si="38"/>
        <v>150.75</v>
      </c>
      <c r="F312" s="83">
        <f>MAX(IF('Fee Calculator'!D$41*100&lt;$A312,0,IF('Fee Calculator'!D$41*100&gt;$A313,$A313-$A312-SUM(G312:$H312),'Fee Calculator'!D$41*100-$A312-SUM(G312:$H312))),0)</f>
        <v>0</v>
      </c>
      <c r="G312" s="85">
        <f>MAX(IF('Fee Calculator'!E$41*100&lt;$A312,0,IF('Fee Calculator'!E$41*100&gt;$A313,$A313-$A312-SUM(H312:$H312),'Fee Calculator'!E$41*100-$A312-SUM(H312:$H312))),0)</f>
        <v>0</v>
      </c>
      <c r="H312" s="91">
        <f>IF('Fee Calculator'!F$41*100&lt;$A312,0,IF('Fee Calculator'!F$41*100&gt;$A313,$A313-$A312,'Fee Calculator'!F$41*100-$A312))</f>
        <v>0</v>
      </c>
      <c r="J312" s="87">
        <f>F312*'Fee Calculator'!$D$11/100</f>
        <v>0</v>
      </c>
      <c r="K312" s="88">
        <f>G312*'Fee Calculator'!$D$11/100</f>
        <v>0</v>
      </c>
      <c r="L312" s="92">
        <f>H312*'Fee Calculator'!$D$11/100</f>
        <v>0</v>
      </c>
      <c r="N312" s="89">
        <f t="shared" si="39"/>
        <v>0</v>
      </c>
      <c r="O312" s="90">
        <f t="shared" si="40"/>
        <v>0</v>
      </c>
      <c r="P312" s="93">
        <f t="shared" si="41"/>
        <v>0</v>
      </c>
      <c r="R312" s="89">
        <f t="shared" si="42"/>
        <v>0</v>
      </c>
      <c r="S312" s="90">
        <f t="shared" si="43"/>
        <v>0</v>
      </c>
      <c r="T312" s="93">
        <f t="shared" si="44"/>
        <v>0</v>
      </c>
    </row>
    <row r="313" spans="1:20" hidden="1" x14ac:dyDescent="0.2">
      <c r="A313" s="83">
        <v>35.749999999999801</v>
      </c>
      <c r="B313" s="84">
        <f t="shared" si="38"/>
        <v>41.833333333333336</v>
      </c>
      <c r="C313" s="85">
        <f t="shared" si="38"/>
        <v>75.25</v>
      </c>
      <c r="D313" s="91">
        <f t="shared" si="38"/>
        <v>150.75</v>
      </c>
      <c r="F313" s="83">
        <f>MAX(IF('Fee Calculator'!D$41*100&lt;$A313,0,IF('Fee Calculator'!D$41*100&gt;$A314,$A314-$A313-SUM(G313:$H313),'Fee Calculator'!D$41*100-$A313-SUM(G313:$H313))),0)</f>
        <v>0</v>
      </c>
      <c r="G313" s="85">
        <f>MAX(IF('Fee Calculator'!E$41*100&lt;$A313,0,IF('Fee Calculator'!E$41*100&gt;$A314,$A314-$A313-SUM(H313:$H313),'Fee Calculator'!E$41*100-$A313-SUM(H313:$H313))),0)</f>
        <v>0</v>
      </c>
      <c r="H313" s="91">
        <f>IF('Fee Calculator'!F$41*100&lt;$A313,0,IF('Fee Calculator'!F$41*100&gt;$A314,$A314-$A313,'Fee Calculator'!F$41*100-$A313))</f>
        <v>0</v>
      </c>
      <c r="J313" s="87">
        <f>F313*'Fee Calculator'!$D$11/100</f>
        <v>0</v>
      </c>
      <c r="K313" s="88">
        <f>G313*'Fee Calculator'!$D$11/100</f>
        <v>0</v>
      </c>
      <c r="L313" s="92">
        <f>H313*'Fee Calculator'!$D$11/100</f>
        <v>0</v>
      </c>
      <c r="N313" s="89">
        <f t="shared" si="39"/>
        <v>0</v>
      </c>
      <c r="O313" s="90">
        <f t="shared" si="40"/>
        <v>0</v>
      </c>
      <c r="P313" s="93">
        <f t="shared" si="41"/>
        <v>0</v>
      </c>
      <c r="R313" s="89">
        <f t="shared" si="42"/>
        <v>0</v>
      </c>
      <c r="S313" s="90">
        <f t="shared" si="43"/>
        <v>0</v>
      </c>
      <c r="T313" s="93">
        <f t="shared" si="44"/>
        <v>0</v>
      </c>
    </row>
    <row r="314" spans="1:20" hidden="1" x14ac:dyDescent="0.2">
      <c r="A314" s="83">
        <v>35.849999999999802</v>
      </c>
      <c r="B314" s="84">
        <f t="shared" ref="B314:D377" si="45">(5/0.1*B$5+SUM(B$6:B$105))/(5/0.1+COUNT(B$6:B$105))</f>
        <v>41.833333333333336</v>
      </c>
      <c r="C314" s="85">
        <f t="shared" si="45"/>
        <v>75.25</v>
      </c>
      <c r="D314" s="91">
        <f t="shared" si="45"/>
        <v>150.75</v>
      </c>
      <c r="F314" s="83">
        <f>MAX(IF('Fee Calculator'!D$41*100&lt;$A314,0,IF('Fee Calculator'!D$41*100&gt;$A315,$A315-$A314-SUM(G314:$H314),'Fee Calculator'!D$41*100-$A314-SUM(G314:$H314))),0)</f>
        <v>0</v>
      </c>
      <c r="G314" s="85">
        <f>MAX(IF('Fee Calculator'!E$41*100&lt;$A314,0,IF('Fee Calculator'!E$41*100&gt;$A315,$A315-$A314-SUM(H314:$H314),'Fee Calculator'!E$41*100-$A314-SUM(H314:$H314))),0)</f>
        <v>0</v>
      </c>
      <c r="H314" s="91">
        <f>IF('Fee Calculator'!F$41*100&lt;$A314,0,IF('Fee Calculator'!F$41*100&gt;$A315,$A315-$A314,'Fee Calculator'!F$41*100-$A314))</f>
        <v>0</v>
      </c>
      <c r="J314" s="87">
        <f>F314*'Fee Calculator'!$D$11/100</f>
        <v>0</v>
      </c>
      <c r="K314" s="88">
        <f>G314*'Fee Calculator'!$D$11/100</f>
        <v>0</v>
      </c>
      <c r="L314" s="92">
        <f>H314*'Fee Calculator'!$D$11/100</f>
        <v>0</v>
      </c>
      <c r="N314" s="89">
        <f t="shared" si="39"/>
        <v>0</v>
      </c>
      <c r="O314" s="90">
        <f t="shared" si="40"/>
        <v>0</v>
      </c>
      <c r="P314" s="93">
        <f t="shared" si="41"/>
        <v>0</v>
      </c>
      <c r="R314" s="89">
        <f t="shared" si="42"/>
        <v>0</v>
      </c>
      <c r="S314" s="90">
        <f t="shared" si="43"/>
        <v>0</v>
      </c>
      <c r="T314" s="93">
        <f t="shared" si="44"/>
        <v>0</v>
      </c>
    </row>
    <row r="315" spans="1:20" hidden="1" x14ac:dyDescent="0.2">
      <c r="A315" s="83">
        <v>35.949999999999797</v>
      </c>
      <c r="B315" s="84">
        <f t="shared" si="45"/>
        <v>41.833333333333336</v>
      </c>
      <c r="C315" s="85">
        <f t="shared" si="45"/>
        <v>75.25</v>
      </c>
      <c r="D315" s="91">
        <f t="shared" si="45"/>
        <v>150.75</v>
      </c>
      <c r="F315" s="83">
        <f>MAX(IF('Fee Calculator'!D$41*100&lt;$A315,0,IF('Fee Calculator'!D$41*100&gt;$A316,$A316-$A315-SUM(G315:$H315),'Fee Calculator'!D$41*100-$A315-SUM(G315:$H315))),0)</f>
        <v>0</v>
      </c>
      <c r="G315" s="85">
        <f>MAX(IF('Fee Calculator'!E$41*100&lt;$A315,0,IF('Fee Calculator'!E$41*100&gt;$A316,$A316-$A315-SUM(H315:$H315),'Fee Calculator'!E$41*100-$A315-SUM(H315:$H315))),0)</f>
        <v>0</v>
      </c>
      <c r="H315" s="91">
        <f>IF('Fee Calculator'!F$41*100&lt;$A315,0,IF('Fee Calculator'!F$41*100&gt;$A316,$A316-$A315,'Fee Calculator'!F$41*100-$A315))</f>
        <v>0</v>
      </c>
      <c r="J315" s="87">
        <f>F315*'Fee Calculator'!$D$11/100</f>
        <v>0</v>
      </c>
      <c r="K315" s="88">
        <f>G315*'Fee Calculator'!$D$11/100</f>
        <v>0</v>
      </c>
      <c r="L315" s="92">
        <f>H315*'Fee Calculator'!$D$11/100</f>
        <v>0</v>
      </c>
      <c r="N315" s="89">
        <f t="shared" si="39"/>
        <v>0</v>
      </c>
      <c r="O315" s="90">
        <f t="shared" si="40"/>
        <v>0</v>
      </c>
      <c r="P315" s="93">
        <f t="shared" si="41"/>
        <v>0</v>
      </c>
      <c r="R315" s="89">
        <f t="shared" si="42"/>
        <v>0</v>
      </c>
      <c r="S315" s="90">
        <f t="shared" si="43"/>
        <v>0</v>
      </c>
      <c r="T315" s="93">
        <f t="shared" si="44"/>
        <v>0</v>
      </c>
    </row>
    <row r="316" spans="1:20" hidden="1" x14ac:dyDescent="0.2">
      <c r="A316" s="83">
        <v>36.049999999999798</v>
      </c>
      <c r="B316" s="84">
        <f t="shared" si="45"/>
        <v>41.833333333333336</v>
      </c>
      <c r="C316" s="85">
        <f t="shared" si="45"/>
        <v>75.25</v>
      </c>
      <c r="D316" s="91">
        <f t="shared" si="45"/>
        <v>150.75</v>
      </c>
      <c r="F316" s="83">
        <f>MAX(IF('Fee Calculator'!D$41*100&lt;$A316,0,IF('Fee Calculator'!D$41*100&gt;$A317,$A317-$A316-SUM(G316:$H316),'Fee Calculator'!D$41*100-$A316-SUM(G316:$H316))),0)</f>
        <v>0</v>
      </c>
      <c r="G316" s="85">
        <f>MAX(IF('Fee Calculator'!E$41*100&lt;$A316,0,IF('Fee Calculator'!E$41*100&gt;$A317,$A317-$A316-SUM(H316:$H316),'Fee Calculator'!E$41*100-$A316-SUM(H316:$H316))),0)</f>
        <v>0</v>
      </c>
      <c r="H316" s="91">
        <f>IF('Fee Calculator'!F$41*100&lt;$A316,0,IF('Fee Calculator'!F$41*100&gt;$A317,$A317-$A316,'Fee Calculator'!F$41*100-$A316))</f>
        <v>0</v>
      </c>
      <c r="J316" s="87">
        <f>F316*'Fee Calculator'!$D$11/100</f>
        <v>0</v>
      </c>
      <c r="K316" s="88">
        <f>G316*'Fee Calculator'!$D$11/100</f>
        <v>0</v>
      </c>
      <c r="L316" s="92">
        <f>H316*'Fee Calculator'!$D$11/100</f>
        <v>0</v>
      </c>
      <c r="N316" s="89">
        <f t="shared" si="39"/>
        <v>0</v>
      </c>
      <c r="O316" s="90">
        <f t="shared" si="40"/>
        <v>0</v>
      </c>
      <c r="P316" s="93">
        <f t="shared" si="41"/>
        <v>0</v>
      </c>
      <c r="R316" s="89">
        <f t="shared" si="42"/>
        <v>0</v>
      </c>
      <c r="S316" s="90">
        <f t="shared" si="43"/>
        <v>0</v>
      </c>
      <c r="T316" s="93">
        <f t="shared" si="44"/>
        <v>0</v>
      </c>
    </row>
    <row r="317" spans="1:20" hidden="1" x14ac:dyDescent="0.2">
      <c r="A317" s="83">
        <v>36.1499999999998</v>
      </c>
      <c r="B317" s="84">
        <f t="shared" si="45"/>
        <v>41.833333333333336</v>
      </c>
      <c r="C317" s="85">
        <f t="shared" si="45"/>
        <v>75.25</v>
      </c>
      <c r="D317" s="91">
        <f t="shared" si="45"/>
        <v>150.75</v>
      </c>
      <c r="F317" s="83">
        <f>MAX(IF('Fee Calculator'!D$41*100&lt;$A317,0,IF('Fee Calculator'!D$41*100&gt;$A318,$A318-$A317-SUM(G317:$H317),'Fee Calculator'!D$41*100-$A317-SUM(G317:$H317))),0)</f>
        <v>0</v>
      </c>
      <c r="G317" s="85">
        <f>MAX(IF('Fee Calculator'!E$41*100&lt;$A317,0,IF('Fee Calculator'!E$41*100&gt;$A318,$A318-$A317-SUM(H317:$H317),'Fee Calculator'!E$41*100-$A317-SUM(H317:$H317))),0)</f>
        <v>0</v>
      </c>
      <c r="H317" s="91">
        <f>IF('Fee Calculator'!F$41*100&lt;$A317,0,IF('Fee Calculator'!F$41*100&gt;$A318,$A318-$A317,'Fee Calculator'!F$41*100-$A317))</f>
        <v>0</v>
      </c>
      <c r="J317" s="87">
        <f>F317*'Fee Calculator'!$D$11/100</f>
        <v>0</v>
      </c>
      <c r="K317" s="88">
        <f>G317*'Fee Calculator'!$D$11/100</f>
        <v>0</v>
      </c>
      <c r="L317" s="92">
        <f>H317*'Fee Calculator'!$D$11/100</f>
        <v>0</v>
      </c>
      <c r="N317" s="89">
        <f t="shared" si="39"/>
        <v>0</v>
      </c>
      <c r="O317" s="90">
        <f t="shared" si="40"/>
        <v>0</v>
      </c>
      <c r="P317" s="93">
        <f t="shared" si="41"/>
        <v>0</v>
      </c>
      <c r="R317" s="89">
        <f t="shared" si="42"/>
        <v>0</v>
      </c>
      <c r="S317" s="90">
        <f t="shared" si="43"/>
        <v>0</v>
      </c>
      <c r="T317" s="93">
        <f t="shared" si="44"/>
        <v>0</v>
      </c>
    </row>
    <row r="318" spans="1:20" hidden="1" x14ac:dyDescent="0.2">
      <c r="A318" s="83">
        <v>36.249999999999801</v>
      </c>
      <c r="B318" s="84">
        <f t="shared" si="45"/>
        <v>41.833333333333336</v>
      </c>
      <c r="C318" s="85">
        <f t="shared" si="45"/>
        <v>75.25</v>
      </c>
      <c r="D318" s="91">
        <f t="shared" si="45"/>
        <v>150.75</v>
      </c>
      <c r="F318" s="83">
        <f>MAX(IF('Fee Calculator'!D$41*100&lt;$A318,0,IF('Fee Calculator'!D$41*100&gt;$A319,$A319-$A318-SUM(G318:$H318),'Fee Calculator'!D$41*100-$A318-SUM(G318:$H318))),0)</f>
        <v>0</v>
      </c>
      <c r="G318" s="85">
        <f>MAX(IF('Fee Calculator'!E$41*100&lt;$A318,0,IF('Fee Calculator'!E$41*100&gt;$A319,$A319-$A318-SUM(H318:$H318),'Fee Calculator'!E$41*100-$A318-SUM(H318:$H318))),0)</f>
        <v>0</v>
      </c>
      <c r="H318" s="91">
        <f>IF('Fee Calculator'!F$41*100&lt;$A318,0,IF('Fee Calculator'!F$41*100&gt;$A319,$A319-$A318,'Fee Calculator'!F$41*100-$A318))</f>
        <v>0</v>
      </c>
      <c r="J318" s="87">
        <f>F318*'Fee Calculator'!$D$11/100</f>
        <v>0</v>
      </c>
      <c r="K318" s="88">
        <f>G318*'Fee Calculator'!$D$11/100</f>
        <v>0</v>
      </c>
      <c r="L318" s="92">
        <f>H318*'Fee Calculator'!$D$11/100</f>
        <v>0</v>
      </c>
      <c r="N318" s="89">
        <f t="shared" si="39"/>
        <v>0</v>
      </c>
      <c r="O318" s="90">
        <f t="shared" si="40"/>
        <v>0</v>
      </c>
      <c r="P318" s="93">
        <f t="shared" si="41"/>
        <v>0</v>
      </c>
      <c r="R318" s="89">
        <f t="shared" si="42"/>
        <v>0</v>
      </c>
      <c r="S318" s="90">
        <f t="shared" si="43"/>
        <v>0</v>
      </c>
      <c r="T318" s="93">
        <f t="shared" si="44"/>
        <v>0</v>
      </c>
    </row>
    <row r="319" spans="1:20" hidden="1" x14ac:dyDescent="0.2">
      <c r="A319" s="83">
        <v>36.349999999999802</v>
      </c>
      <c r="B319" s="84">
        <f t="shared" si="45"/>
        <v>41.833333333333336</v>
      </c>
      <c r="C319" s="85">
        <f t="shared" si="45"/>
        <v>75.25</v>
      </c>
      <c r="D319" s="91">
        <f t="shared" si="45"/>
        <v>150.75</v>
      </c>
      <c r="F319" s="83">
        <f>MAX(IF('Fee Calculator'!D$41*100&lt;$A319,0,IF('Fee Calculator'!D$41*100&gt;$A320,$A320-$A319-SUM(G319:$H319),'Fee Calculator'!D$41*100-$A319-SUM(G319:$H319))),0)</f>
        <v>0</v>
      </c>
      <c r="G319" s="85">
        <f>MAX(IF('Fee Calculator'!E$41*100&lt;$A319,0,IF('Fee Calculator'!E$41*100&gt;$A320,$A320-$A319-SUM(H319:$H319),'Fee Calculator'!E$41*100-$A319-SUM(H319:$H319))),0)</f>
        <v>0</v>
      </c>
      <c r="H319" s="91">
        <f>IF('Fee Calculator'!F$41*100&lt;$A319,0,IF('Fee Calculator'!F$41*100&gt;$A320,$A320-$A319,'Fee Calculator'!F$41*100-$A319))</f>
        <v>0</v>
      </c>
      <c r="J319" s="87">
        <f>F319*'Fee Calculator'!$D$11/100</f>
        <v>0</v>
      </c>
      <c r="K319" s="88">
        <f>G319*'Fee Calculator'!$D$11/100</f>
        <v>0</v>
      </c>
      <c r="L319" s="92">
        <f>H319*'Fee Calculator'!$D$11/100</f>
        <v>0</v>
      </c>
      <c r="N319" s="89">
        <f t="shared" si="39"/>
        <v>0</v>
      </c>
      <c r="O319" s="90">
        <f t="shared" si="40"/>
        <v>0</v>
      </c>
      <c r="P319" s="93">
        <f t="shared" si="41"/>
        <v>0</v>
      </c>
      <c r="R319" s="89">
        <f t="shared" si="42"/>
        <v>0</v>
      </c>
      <c r="S319" s="90">
        <f t="shared" si="43"/>
        <v>0</v>
      </c>
      <c r="T319" s="93">
        <f t="shared" si="44"/>
        <v>0</v>
      </c>
    </row>
    <row r="320" spans="1:20" hidden="1" x14ac:dyDescent="0.2">
      <c r="A320" s="83">
        <v>36.449999999999797</v>
      </c>
      <c r="B320" s="84">
        <f t="shared" si="45"/>
        <v>41.833333333333336</v>
      </c>
      <c r="C320" s="85">
        <f t="shared" si="45"/>
        <v>75.25</v>
      </c>
      <c r="D320" s="91">
        <f t="shared" si="45"/>
        <v>150.75</v>
      </c>
      <c r="F320" s="83">
        <f>MAX(IF('Fee Calculator'!D$41*100&lt;$A320,0,IF('Fee Calculator'!D$41*100&gt;$A321,$A321-$A320-SUM(G320:$H320),'Fee Calculator'!D$41*100-$A320-SUM(G320:$H320))),0)</f>
        <v>0</v>
      </c>
      <c r="G320" s="85">
        <f>MAX(IF('Fee Calculator'!E$41*100&lt;$A320,0,IF('Fee Calculator'!E$41*100&gt;$A321,$A321-$A320-SUM(H320:$H320),'Fee Calculator'!E$41*100-$A320-SUM(H320:$H320))),0)</f>
        <v>0</v>
      </c>
      <c r="H320" s="91">
        <f>IF('Fee Calculator'!F$41*100&lt;$A320,0,IF('Fee Calculator'!F$41*100&gt;$A321,$A321-$A320,'Fee Calculator'!F$41*100-$A320))</f>
        <v>0</v>
      </c>
      <c r="J320" s="87">
        <f>F320*'Fee Calculator'!$D$11/100</f>
        <v>0</v>
      </c>
      <c r="K320" s="88">
        <f>G320*'Fee Calculator'!$D$11/100</f>
        <v>0</v>
      </c>
      <c r="L320" s="92">
        <f>H320*'Fee Calculator'!$D$11/100</f>
        <v>0</v>
      </c>
      <c r="N320" s="89">
        <f t="shared" si="39"/>
        <v>0</v>
      </c>
      <c r="O320" s="90">
        <f t="shared" si="40"/>
        <v>0</v>
      </c>
      <c r="P320" s="93">
        <f t="shared" si="41"/>
        <v>0</v>
      </c>
      <c r="R320" s="89">
        <f t="shared" si="42"/>
        <v>0</v>
      </c>
      <c r="S320" s="90">
        <f t="shared" si="43"/>
        <v>0</v>
      </c>
      <c r="T320" s="93">
        <f t="shared" si="44"/>
        <v>0</v>
      </c>
    </row>
    <row r="321" spans="1:20" hidden="1" x14ac:dyDescent="0.2">
      <c r="A321" s="83">
        <v>36.549999999999798</v>
      </c>
      <c r="B321" s="84">
        <f t="shared" si="45"/>
        <v>41.833333333333336</v>
      </c>
      <c r="C321" s="85">
        <f t="shared" si="45"/>
        <v>75.25</v>
      </c>
      <c r="D321" s="91">
        <f t="shared" si="45"/>
        <v>150.75</v>
      </c>
      <c r="F321" s="83">
        <f>MAX(IF('Fee Calculator'!D$41*100&lt;$A321,0,IF('Fee Calculator'!D$41*100&gt;$A322,$A322-$A321-SUM(G321:$H321),'Fee Calculator'!D$41*100-$A321-SUM(G321:$H321))),0)</f>
        <v>0</v>
      </c>
      <c r="G321" s="85">
        <f>MAX(IF('Fee Calculator'!E$41*100&lt;$A321,0,IF('Fee Calculator'!E$41*100&gt;$A322,$A322-$A321-SUM(H321:$H321),'Fee Calculator'!E$41*100-$A321-SUM(H321:$H321))),0)</f>
        <v>0</v>
      </c>
      <c r="H321" s="91">
        <f>IF('Fee Calculator'!F$41*100&lt;$A321,0,IF('Fee Calculator'!F$41*100&gt;$A322,$A322-$A321,'Fee Calculator'!F$41*100-$A321))</f>
        <v>0</v>
      </c>
      <c r="J321" s="87">
        <f>F321*'Fee Calculator'!$D$11/100</f>
        <v>0</v>
      </c>
      <c r="K321" s="88">
        <f>G321*'Fee Calculator'!$D$11/100</f>
        <v>0</v>
      </c>
      <c r="L321" s="92">
        <f>H321*'Fee Calculator'!$D$11/100</f>
        <v>0</v>
      </c>
      <c r="N321" s="89">
        <f t="shared" si="39"/>
        <v>0</v>
      </c>
      <c r="O321" s="90">
        <f t="shared" si="40"/>
        <v>0</v>
      </c>
      <c r="P321" s="93">
        <f t="shared" si="41"/>
        <v>0</v>
      </c>
      <c r="R321" s="89">
        <f t="shared" si="42"/>
        <v>0</v>
      </c>
      <c r="S321" s="90">
        <f t="shared" si="43"/>
        <v>0</v>
      </c>
      <c r="T321" s="93">
        <f t="shared" si="44"/>
        <v>0</v>
      </c>
    </row>
    <row r="322" spans="1:20" hidden="1" x14ac:dyDescent="0.2">
      <c r="A322" s="83">
        <v>36.6499999999998</v>
      </c>
      <c r="B322" s="84">
        <f t="shared" si="45"/>
        <v>41.833333333333336</v>
      </c>
      <c r="C322" s="85">
        <f t="shared" si="45"/>
        <v>75.25</v>
      </c>
      <c r="D322" s="91">
        <f t="shared" si="45"/>
        <v>150.75</v>
      </c>
      <c r="F322" s="83">
        <f>MAX(IF('Fee Calculator'!D$41*100&lt;$A322,0,IF('Fee Calculator'!D$41*100&gt;$A323,$A323-$A322-SUM(G322:$H322),'Fee Calculator'!D$41*100-$A322-SUM(G322:$H322))),0)</f>
        <v>0</v>
      </c>
      <c r="G322" s="85">
        <f>MAX(IF('Fee Calculator'!E$41*100&lt;$A322,0,IF('Fee Calculator'!E$41*100&gt;$A323,$A323-$A322-SUM(H322:$H322),'Fee Calculator'!E$41*100-$A322-SUM(H322:$H322))),0)</f>
        <v>0</v>
      </c>
      <c r="H322" s="91">
        <f>IF('Fee Calculator'!F$41*100&lt;$A322,0,IF('Fee Calculator'!F$41*100&gt;$A323,$A323-$A322,'Fee Calculator'!F$41*100-$A322))</f>
        <v>0</v>
      </c>
      <c r="J322" s="87">
        <f>F322*'Fee Calculator'!$D$11/100</f>
        <v>0</v>
      </c>
      <c r="K322" s="88">
        <f>G322*'Fee Calculator'!$D$11/100</f>
        <v>0</v>
      </c>
      <c r="L322" s="92">
        <f>H322*'Fee Calculator'!$D$11/100</f>
        <v>0</v>
      </c>
      <c r="N322" s="89">
        <f t="shared" si="39"/>
        <v>0</v>
      </c>
      <c r="O322" s="90">
        <f t="shared" si="40"/>
        <v>0</v>
      </c>
      <c r="P322" s="93">
        <f t="shared" si="41"/>
        <v>0</v>
      </c>
      <c r="R322" s="89">
        <f t="shared" si="42"/>
        <v>0</v>
      </c>
      <c r="S322" s="90">
        <f t="shared" si="43"/>
        <v>0</v>
      </c>
      <c r="T322" s="93">
        <f t="shared" si="44"/>
        <v>0</v>
      </c>
    </row>
    <row r="323" spans="1:20" hidden="1" x14ac:dyDescent="0.2">
      <c r="A323" s="83">
        <v>36.749999999999801</v>
      </c>
      <c r="B323" s="84">
        <f t="shared" si="45"/>
        <v>41.833333333333336</v>
      </c>
      <c r="C323" s="85">
        <f t="shared" si="45"/>
        <v>75.25</v>
      </c>
      <c r="D323" s="91">
        <f t="shared" si="45"/>
        <v>150.75</v>
      </c>
      <c r="F323" s="83">
        <f>MAX(IF('Fee Calculator'!D$41*100&lt;$A323,0,IF('Fee Calculator'!D$41*100&gt;$A324,$A324-$A323-SUM(G323:$H323),'Fee Calculator'!D$41*100-$A323-SUM(G323:$H323))),0)</f>
        <v>0</v>
      </c>
      <c r="G323" s="85">
        <f>MAX(IF('Fee Calculator'!E$41*100&lt;$A323,0,IF('Fee Calculator'!E$41*100&gt;$A324,$A324-$A323-SUM(H323:$H323),'Fee Calculator'!E$41*100-$A323-SUM(H323:$H323))),0)</f>
        <v>0</v>
      </c>
      <c r="H323" s="91">
        <f>IF('Fee Calculator'!F$41*100&lt;$A323,0,IF('Fee Calculator'!F$41*100&gt;$A324,$A324-$A323,'Fee Calculator'!F$41*100-$A323))</f>
        <v>0</v>
      </c>
      <c r="J323" s="87">
        <f>F323*'Fee Calculator'!$D$11/100</f>
        <v>0</v>
      </c>
      <c r="K323" s="88">
        <f>G323*'Fee Calculator'!$D$11/100</f>
        <v>0</v>
      </c>
      <c r="L323" s="92">
        <f>H323*'Fee Calculator'!$D$11/100</f>
        <v>0</v>
      </c>
      <c r="N323" s="89">
        <f t="shared" si="39"/>
        <v>0</v>
      </c>
      <c r="O323" s="90">
        <f t="shared" si="40"/>
        <v>0</v>
      </c>
      <c r="P323" s="93">
        <f t="shared" si="41"/>
        <v>0</v>
      </c>
      <c r="R323" s="89">
        <f t="shared" si="42"/>
        <v>0</v>
      </c>
      <c r="S323" s="90">
        <f t="shared" si="43"/>
        <v>0</v>
      </c>
      <c r="T323" s="93">
        <f t="shared" si="44"/>
        <v>0</v>
      </c>
    </row>
    <row r="324" spans="1:20" hidden="1" x14ac:dyDescent="0.2">
      <c r="A324" s="83">
        <v>36.849999999999802</v>
      </c>
      <c r="B324" s="84">
        <f t="shared" si="45"/>
        <v>41.833333333333336</v>
      </c>
      <c r="C324" s="85">
        <f t="shared" si="45"/>
        <v>75.25</v>
      </c>
      <c r="D324" s="91">
        <f t="shared" si="45"/>
        <v>150.75</v>
      </c>
      <c r="F324" s="83">
        <f>MAX(IF('Fee Calculator'!D$41*100&lt;$A324,0,IF('Fee Calculator'!D$41*100&gt;$A325,$A325-$A324-SUM(G324:$H324),'Fee Calculator'!D$41*100-$A324-SUM(G324:$H324))),0)</f>
        <v>0</v>
      </c>
      <c r="G324" s="85">
        <f>MAX(IF('Fee Calculator'!E$41*100&lt;$A324,0,IF('Fee Calculator'!E$41*100&gt;$A325,$A325-$A324-SUM(H324:$H324),'Fee Calculator'!E$41*100-$A324-SUM(H324:$H324))),0)</f>
        <v>0</v>
      </c>
      <c r="H324" s="91">
        <f>IF('Fee Calculator'!F$41*100&lt;$A324,0,IF('Fee Calculator'!F$41*100&gt;$A325,$A325-$A324,'Fee Calculator'!F$41*100-$A324))</f>
        <v>0</v>
      </c>
      <c r="J324" s="87">
        <f>F324*'Fee Calculator'!$D$11/100</f>
        <v>0</v>
      </c>
      <c r="K324" s="88">
        <f>G324*'Fee Calculator'!$D$11/100</f>
        <v>0</v>
      </c>
      <c r="L324" s="92">
        <f>H324*'Fee Calculator'!$D$11/100</f>
        <v>0</v>
      </c>
      <c r="N324" s="89">
        <f t="shared" si="39"/>
        <v>0</v>
      </c>
      <c r="O324" s="90">
        <f t="shared" si="40"/>
        <v>0</v>
      </c>
      <c r="P324" s="93">
        <f t="shared" si="41"/>
        <v>0</v>
      </c>
      <c r="R324" s="89">
        <f t="shared" si="42"/>
        <v>0</v>
      </c>
      <c r="S324" s="90">
        <f t="shared" si="43"/>
        <v>0</v>
      </c>
      <c r="T324" s="93">
        <f t="shared" si="44"/>
        <v>0</v>
      </c>
    </row>
    <row r="325" spans="1:20" hidden="1" x14ac:dyDescent="0.2">
      <c r="A325" s="83">
        <v>36.949999999999797</v>
      </c>
      <c r="B325" s="84">
        <f t="shared" si="45"/>
        <v>41.833333333333336</v>
      </c>
      <c r="C325" s="85">
        <f t="shared" si="45"/>
        <v>75.25</v>
      </c>
      <c r="D325" s="91">
        <f t="shared" si="45"/>
        <v>150.75</v>
      </c>
      <c r="F325" s="83">
        <f>MAX(IF('Fee Calculator'!D$41*100&lt;$A325,0,IF('Fee Calculator'!D$41*100&gt;$A326,$A326-$A325-SUM(G325:$H325),'Fee Calculator'!D$41*100-$A325-SUM(G325:$H325))),0)</f>
        <v>0</v>
      </c>
      <c r="G325" s="85">
        <f>MAX(IF('Fee Calculator'!E$41*100&lt;$A325,0,IF('Fee Calculator'!E$41*100&gt;$A326,$A326-$A325-SUM(H325:$H325),'Fee Calculator'!E$41*100-$A325-SUM(H325:$H325))),0)</f>
        <v>0</v>
      </c>
      <c r="H325" s="91">
        <f>IF('Fee Calculator'!F$41*100&lt;$A325,0,IF('Fee Calculator'!F$41*100&gt;$A326,$A326-$A325,'Fee Calculator'!F$41*100-$A325))</f>
        <v>0</v>
      </c>
      <c r="J325" s="87">
        <f>F325*'Fee Calculator'!$D$11/100</f>
        <v>0</v>
      </c>
      <c r="K325" s="88">
        <f>G325*'Fee Calculator'!$D$11/100</f>
        <v>0</v>
      </c>
      <c r="L325" s="92">
        <f>H325*'Fee Calculator'!$D$11/100</f>
        <v>0</v>
      </c>
      <c r="N325" s="89">
        <f t="shared" si="39"/>
        <v>0</v>
      </c>
      <c r="O325" s="90">
        <f t="shared" si="40"/>
        <v>0</v>
      </c>
      <c r="P325" s="93">
        <f t="shared" si="41"/>
        <v>0</v>
      </c>
      <c r="R325" s="89">
        <f t="shared" si="42"/>
        <v>0</v>
      </c>
      <c r="S325" s="90">
        <f t="shared" si="43"/>
        <v>0</v>
      </c>
      <c r="T325" s="93">
        <f t="shared" si="44"/>
        <v>0</v>
      </c>
    </row>
    <row r="326" spans="1:20" hidden="1" x14ac:dyDescent="0.2">
      <c r="A326" s="83">
        <v>37.049999999999798</v>
      </c>
      <c r="B326" s="84">
        <f t="shared" si="45"/>
        <v>41.833333333333336</v>
      </c>
      <c r="C326" s="85">
        <f t="shared" si="45"/>
        <v>75.25</v>
      </c>
      <c r="D326" s="91">
        <f t="shared" si="45"/>
        <v>150.75</v>
      </c>
      <c r="F326" s="83">
        <f>MAX(IF('Fee Calculator'!D$41*100&lt;$A326,0,IF('Fee Calculator'!D$41*100&gt;$A327,$A327-$A326-SUM(G326:$H326),'Fee Calculator'!D$41*100-$A326-SUM(G326:$H326))),0)</f>
        <v>0</v>
      </c>
      <c r="G326" s="85">
        <f>MAX(IF('Fee Calculator'!E$41*100&lt;$A326,0,IF('Fee Calculator'!E$41*100&gt;$A327,$A327-$A326-SUM(H326:$H326),'Fee Calculator'!E$41*100-$A326-SUM(H326:$H326))),0)</f>
        <v>0</v>
      </c>
      <c r="H326" s="91">
        <f>IF('Fee Calculator'!F$41*100&lt;$A326,0,IF('Fee Calculator'!F$41*100&gt;$A327,$A327-$A326,'Fee Calculator'!F$41*100-$A326))</f>
        <v>0</v>
      </c>
      <c r="J326" s="87">
        <f>F326*'Fee Calculator'!$D$11/100</f>
        <v>0</v>
      </c>
      <c r="K326" s="88">
        <f>G326*'Fee Calculator'!$D$11/100</f>
        <v>0</v>
      </c>
      <c r="L326" s="92">
        <f>H326*'Fee Calculator'!$D$11/100</f>
        <v>0</v>
      </c>
      <c r="N326" s="89">
        <f t="shared" si="39"/>
        <v>0</v>
      </c>
      <c r="O326" s="90">
        <f t="shared" si="40"/>
        <v>0</v>
      </c>
      <c r="P326" s="93">
        <f t="shared" si="41"/>
        <v>0</v>
      </c>
      <c r="R326" s="89">
        <f t="shared" si="42"/>
        <v>0</v>
      </c>
      <c r="S326" s="90">
        <f t="shared" si="43"/>
        <v>0</v>
      </c>
      <c r="T326" s="93">
        <f t="shared" si="44"/>
        <v>0</v>
      </c>
    </row>
    <row r="327" spans="1:20" hidden="1" x14ac:dyDescent="0.2">
      <c r="A327" s="83">
        <v>37.1499999999998</v>
      </c>
      <c r="B327" s="84">
        <f t="shared" si="45"/>
        <v>41.833333333333336</v>
      </c>
      <c r="C327" s="85">
        <f t="shared" si="45"/>
        <v>75.25</v>
      </c>
      <c r="D327" s="91">
        <f t="shared" si="45"/>
        <v>150.75</v>
      </c>
      <c r="F327" s="83">
        <f>MAX(IF('Fee Calculator'!D$41*100&lt;$A327,0,IF('Fee Calculator'!D$41*100&gt;$A328,$A328-$A327-SUM(G327:$H327),'Fee Calculator'!D$41*100-$A327-SUM(G327:$H327))),0)</f>
        <v>0</v>
      </c>
      <c r="G327" s="85">
        <f>MAX(IF('Fee Calculator'!E$41*100&lt;$A327,0,IF('Fee Calculator'!E$41*100&gt;$A328,$A328-$A327-SUM(H327:$H327),'Fee Calculator'!E$41*100-$A327-SUM(H327:$H327))),0)</f>
        <v>0</v>
      </c>
      <c r="H327" s="91">
        <f>IF('Fee Calculator'!F$41*100&lt;$A327,0,IF('Fee Calculator'!F$41*100&gt;$A328,$A328-$A327,'Fee Calculator'!F$41*100-$A327))</f>
        <v>0</v>
      </c>
      <c r="J327" s="87">
        <f>F327*'Fee Calculator'!$D$11/100</f>
        <v>0</v>
      </c>
      <c r="K327" s="88">
        <f>G327*'Fee Calculator'!$D$11/100</f>
        <v>0</v>
      </c>
      <c r="L327" s="92">
        <f>H327*'Fee Calculator'!$D$11/100</f>
        <v>0</v>
      </c>
      <c r="N327" s="89">
        <f t="shared" si="39"/>
        <v>0</v>
      </c>
      <c r="O327" s="90">
        <f t="shared" si="40"/>
        <v>0</v>
      </c>
      <c r="P327" s="93">
        <f t="shared" si="41"/>
        <v>0</v>
      </c>
      <c r="R327" s="89">
        <f t="shared" si="42"/>
        <v>0</v>
      </c>
      <c r="S327" s="90">
        <f t="shared" si="43"/>
        <v>0</v>
      </c>
      <c r="T327" s="93">
        <f t="shared" si="44"/>
        <v>0</v>
      </c>
    </row>
    <row r="328" spans="1:20" hidden="1" x14ac:dyDescent="0.2">
      <c r="A328" s="83">
        <v>37.249999999999801</v>
      </c>
      <c r="B328" s="84">
        <f t="shared" si="45"/>
        <v>41.833333333333336</v>
      </c>
      <c r="C328" s="85">
        <f t="shared" si="45"/>
        <v>75.25</v>
      </c>
      <c r="D328" s="91">
        <f t="shared" si="45"/>
        <v>150.75</v>
      </c>
      <c r="F328" s="83">
        <f>MAX(IF('Fee Calculator'!D$41*100&lt;$A328,0,IF('Fee Calculator'!D$41*100&gt;$A329,$A329-$A328-SUM(G328:$H328),'Fee Calculator'!D$41*100-$A328-SUM(G328:$H328))),0)</f>
        <v>0</v>
      </c>
      <c r="G328" s="85">
        <f>MAX(IF('Fee Calculator'!E$41*100&lt;$A328,0,IF('Fee Calculator'!E$41*100&gt;$A329,$A329-$A328-SUM(H328:$H328),'Fee Calculator'!E$41*100-$A328-SUM(H328:$H328))),0)</f>
        <v>0</v>
      </c>
      <c r="H328" s="91">
        <f>IF('Fee Calculator'!F$41*100&lt;$A328,0,IF('Fee Calculator'!F$41*100&gt;$A329,$A329-$A328,'Fee Calculator'!F$41*100-$A328))</f>
        <v>0</v>
      </c>
      <c r="J328" s="87">
        <f>F328*'Fee Calculator'!$D$11/100</f>
        <v>0</v>
      </c>
      <c r="K328" s="88">
        <f>G328*'Fee Calculator'!$D$11/100</f>
        <v>0</v>
      </c>
      <c r="L328" s="92">
        <f>H328*'Fee Calculator'!$D$11/100</f>
        <v>0</v>
      </c>
      <c r="N328" s="89">
        <f t="shared" si="39"/>
        <v>0</v>
      </c>
      <c r="O328" s="90">
        <f t="shared" si="40"/>
        <v>0</v>
      </c>
      <c r="P328" s="93">
        <f t="shared" si="41"/>
        <v>0</v>
      </c>
      <c r="R328" s="89">
        <f t="shared" si="42"/>
        <v>0</v>
      </c>
      <c r="S328" s="90">
        <f t="shared" si="43"/>
        <v>0</v>
      </c>
      <c r="T328" s="93">
        <f t="shared" si="44"/>
        <v>0</v>
      </c>
    </row>
    <row r="329" spans="1:20" hidden="1" x14ac:dyDescent="0.2">
      <c r="A329" s="83">
        <v>37.349999999999802</v>
      </c>
      <c r="B329" s="84">
        <f t="shared" si="45"/>
        <v>41.833333333333336</v>
      </c>
      <c r="C329" s="85">
        <f t="shared" si="45"/>
        <v>75.25</v>
      </c>
      <c r="D329" s="91">
        <f t="shared" si="45"/>
        <v>150.75</v>
      </c>
      <c r="F329" s="83">
        <f>MAX(IF('Fee Calculator'!D$41*100&lt;$A329,0,IF('Fee Calculator'!D$41*100&gt;$A330,$A330-$A329-SUM(G329:$H329),'Fee Calculator'!D$41*100-$A329-SUM(G329:$H329))),0)</f>
        <v>0</v>
      </c>
      <c r="G329" s="85">
        <f>MAX(IF('Fee Calculator'!E$41*100&lt;$A329,0,IF('Fee Calculator'!E$41*100&gt;$A330,$A330-$A329-SUM(H329:$H329),'Fee Calculator'!E$41*100-$A329-SUM(H329:$H329))),0)</f>
        <v>0</v>
      </c>
      <c r="H329" s="91">
        <f>IF('Fee Calculator'!F$41*100&lt;$A329,0,IF('Fee Calculator'!F$41*100&gt;$A330,$A330-$A329,'Fee Calculator'!F$41*100-$A329))</f>
        <v>0</v>
      </c>
      <c r="J329" s="87">
        <f>F329*'Fee Calculator'!$D$11/100</f>
        <v>0</v>
      </c>
      <c r="K329" s="88">
        <f>G329*'Fee Calculator'!$D$11/100</f>
        <v>0</v>
      </c>
      <c r="L329" s="92">
        <f>H329*'Fee Calculator'!$D$11/100</f>
        <v>0</v>
      </c>
      <c r="N329" s="89">
        <f t="shared" si="39"/>
        <v>0</v>
      </c>
      <c r="O329" s="90">
        <f t="shared" si="40"/>
        <v>0</v>
      </c>
      <c r="P329" s="93">
        <f t="shared" si="41"/>
        <v>0</v>
      </c>
      <c r="R329" s="89">
        <f t="shared" si="42"/>
        <v>0</v>
      </c>
      <c r="S329" s="90">
        <f t="shared" si="43"/>
        <v>0</v>
      </c>
      <c r="T329" s="93">
        <f t="shared" si="44"/>
        <v>0</v>
      </c>
    </row>
    <row r="330" spans="1:20" hidden="1" x14ac:dyDescent="0.2">
      <c r="A330" s="83">
        <v>37.449999999999797</v>
      </c>
      <c r="B330" s="84">
        <f t="shared" si="45"/>
        <v>41.833333333333336</v>
      </c>
      <c r="C330" s="85">
        <f t="shared" si="45"/>
        <v>75.25</v>
      </c>
      <c r="D330" s="91">
        <f t="shared" si="45"/>
        <v>150.75</v>
      </c>
      <c r="F330" s="83">
        <f>MAX(IF('Fee Calculator'!D$41*100&lt;$A330,0,IF('Fee Calculator'!D$41*100&gt;$A331,$A331-$A330-SUM(G330:$H330),'Fee Calculator'!D$41*100-$A330-SUM(G330:$H330))),0)</f>
        <v>0</v>
      </c>
      <c r="G330" s="85">
        <f>MAX(IF('Fee Calculator'!E$41*100&lt;$A330,0,IF('Fee Calculator'!E$41*100&gt;$A331,$A331-$A330-SUM(H330:$H330),'Fee Calculator'!E$41*100-$A330-SUM(H330:$H330))),0)</f>
        <v>0</v>
      </c>
      <c r="H330" s="91">
        <f>IF('Fee Calculator'!F$41*100&lt;$A330,0,IF('Fee Calculator'!F$41*100&gt;$A331,$A331-$A330,'Fee Calculator'!F$41*100-$A330))</f>
        <v>0</v>
      </c>
      <c r="J330" s="87">
        <f>F330*'Fee Calculator'!$D$11/100</f>
        <v>0</v>
      </c>
      <c r="K330" s="88">
        <f>G330*'Fee Calculator'!$D$11/100</f>
        <v>0</v>
      </c>
      <c r="L330" s="92">
        <f>H330*'Fee Calculator'!$D$11/100</f>
        <v>0</v>
      </c>
      <c r="N330" s="89">
        <f t="shared" si="39"/>
        <v>0</v>
      </c>
      <c r="O330" s="90">
        <f t="shared" si="40"/>
        <v>0</v>
      </c>
      <c r="P330" s="93">
        <f t="shared" si="41"/>
        <v>0</v>
      </c>
      <c r="R330" s="89">
        <f t="shared" si="42"/>
        <v>0</v>
      </c>
      <c r="S330" s="90">
        <f t="shared" si="43"/>
        <v>0</v>
      </c>
      <c r="T330" s="93">
        <f t="shared" si="44"/>
        <v>0</v>
      </c>
    </row>
    <row r="331" spans="1:20" hidden="1" x14ac:dyDescent="0.2">
      <c r="A331" s="83">
        <v>37.549999999999798</v>
      </c>
      <c r="B331" s="84">
        <f t="shared" si="45"/>
        <v>41.833333333333336</v>
      </c>
      <c r="C331" s="85">
        <f t="shared" si="45"/>
        <v>75.25</v>
      </c>
      <c r="D331" s="91">
        <f t="shared" si="45"/>
        <v>150.75</v>
      </c>
      <c r="F331" s="83">
        <f>MAX(IF('Fee Calculator'!D$41*100&lt;$A331,0,IF('Fee Calculator'!D$41*100&gt;$A332,$A332-$A331-SUM(G331:$H331),'Fee Calculator'!D$41*100-$A331-SUM(G331:$H331))),0)</f>
        <v>0</v>
      </c>
      <c r="G331" s="85">
        <f>MAX(IF('Fee Calculator'!E$41*100&lt;$A331,0,IF('Fee Calculator'!E$41*100&gt;$A332,$A332-$A331-SUM(H331:$H331),'Fee Calculator'!E$41*100-$A331-SUM(H331:$H331))),0)</f>
        <v>0</v>
      </c>
      <c r="H331" s="91">
        <f>IF('Fee Calculator'!F$41*100&lt;$A331,0,IF('Fee Calculator'!F$41*100&gt;$A332,$A332-$A331,'Fee Calculator'!F$41*100-$A331))</f>
        <v>0</v>
      </c>
      <c r="J331" s="87">
        <f>F331*'Fee Calculator'!$D$11/100</f>
        <v>0</v>
      </c>
      <c r="K331" s="88">
        <f>G331*'Fee Calculator'!$D$11/100</f>
        <v>0</v>
      </c>
      <c r="L331" s="92">
        <f>H331*'Fee Calculator'!$D$11/100</f>
        <v>0</v>
      </c>
      <c r="N331" s="89">
        <f t="shared" si="39"/>
        <v>0</v>
      </c>
      <c r="O331" s="90">
        <f t="shared" si="40"/>
        <v>0</v>
      </c>
      <c r="P331" s="93">
        <f t="shared" si="41"/>
        <v>0</v>
      </c>
      <c r="R331" s="89">
        <f t="shared" si="42"/>
        <v>0</v>
      </c>
      <c r="S331" s="90">
        <f t="shared" si="43"/>
        <v>0</v>
      </c>
      <c r="T331" s="93">
        <f t="shared" si="44"/>
        <v>0</v>
      </c>
    </row>
    <row r="332" spans="1:20" hidden="1" x14ac:dyDescent="0.2">
      <c r="A332" s="83">
        <v>37.6499999999997</v>
      </c>
      <c r="B332" s="84">
        <f t="shared" si="45"/>
        <v>41.833333333333336</v>
      </c>
      <c r="C332" s="85">
        <f t="shared" si="45"/>
        <v>75.25</v>
      </c>
      <c r="D332" s="91">
        <f t="shared" si="45"/>
        <v>150.75</v>
      </c>
      <c r="F332" s="83">
        <f>MAX(IF('Fee Calculator'!D$41*100&lt;$A332,0,IF('Fee Calculator'!D$41*100&gt;$A333,$A333-$A332-SUM(G332:$H332),'Fee Calculator'!D$41*100-$A332-SUM(G332:$H332))),0)</f>
        <v>0</v>
      </c>
      <c r="G332" s="85">
        <f>MAX(IF('Fee Calculator'!E$41*100&lt;$A332,0,IF('Fee Calculator'!E$41*100&gt;$A333,$A333-$A332-SUM(H332:$H332),'Fee Calculator'!E$41*100-$A332-SUM(H332:$H332))),0)</f>
        <v>0</v>
      </c>
      <c r="H332" s="91">
        <f>IF('Fee Calculator'!F$41*100&lt;$A332,0,IF('Fee Calculator'!F$41*100&gt;$A333,$A333-$A332,'Fee Calculator'!F$41*100-$A332))</f>
        <v>0</v>
      </c>
      <c r="J332" s="87">
        <f>F332*'Fee Calculator'!$D$11/100</f>
        <v>0</v>
      </c>
      <c r="K332" s="88">
        <f>G332*'Fee Calculator'!$D$11/100</f>
        <v>0</v>
      </c>
      <c r="L332" s="92">
        <f>H332*'Fee Calculator'!$D$11/100</f>
        <v>0</v>
      </c>
      <c r="N332" s="89">
        <f t="shared" si="39"/>
        <v>0</v>
      </c>
      <c r="O332" s="90">
        <f t="shared" si="40"/>
        <v>0</v>
      </c>
      <c r="P332" s="93">
        <f t="shared" si="41"/>
        <v>0</v>
      </c>
      <c r="R332" s="89">
        <f t="shared" si="42"/>
        <v>0</v>
      </c>
      <c r="S332" s="90">
        <f t="shared" si="43"/>
        <v>0</v>
      </c>
      <c r="T332" s="93">
        <f t="shared" si="44"/>
        <v>0</v>
      </c>
    </row>
    <row r="333" spans="1:20" hidden="1" x14ac:dyDescent="0.2">
      <c r="A333" s="83">
        <v>37.749999999999702</v>
      </c>
      <c r="B333" s="84">
        <f t="shared" si="45"/>
        <v>41.833333333333336</v>
      </c>
      <c r="C333" s="85">
        <f t="shared" si="45"/>
        <v>75.25</v>
      </c>
      <c r="D333" s="91">
        <f t="shared" si="45"/>
        <v>150.75</v>
      </c>
      <c r="F333" s="83">
        <f>MAX(IF('Fee Calculator'!D$41*100&lt;$A333,0,IF('Fee Calculator'!D$41*100&gt;$A334,$A334-$A333-SUM(G333:$H333),'Fee Calculator'!D$41*100-$A333-SUM(G333:$H333))),0)</f>
        <v>0</v>
      </c>
      <c r="G333" s="85">
        <f>MAX(IF('Fee Calculator'!E$41*100&lt;$A333,0,IF('Fee Calculator'!E$41*100&gt;$A334,$A334-$A333-SUM(H333:$H333),'Fee Calculator'!E$41*100-$A333-SUM(H333:$H333))),0)</f>
        <v>0</v>
      </c>
      <c r="H333" s="91">
        <f>IF('Fee Calculator'!F$41*100&lt;$A333,0,IF('Fee Calculator'!F$41*100&gt;$A334,$A334-$A333,'Fee Calculator'!F$41*100-$A333))</f>
        <v>0</v>
      </c>
      <c r="J333" s="87">
        <f>F333*'Fee Calculator'!$D$11/100</f>
        <v>0</v>
      </c>
      <c r="K333" s="88">
        <f>G333*'Fee Calculator'!$D$11/100</f>
        <v>0</v>
      </c>
      <c r="L333" s="92">
        <f>H333*'Fee Calculator'!$D$11/100</f>
        <v>0</v>
      </c>
      <c r="N333" s="89">
        <f t="shared" si="39"/>
        <v>0</v>
      </c>
      <c r="O333" s="90">
        <f t="shared" si="40"/>
        <v>0</v>
      </c>
      <c r="P333" s="93">
        <f t="shared" si="41"/>
        <v>0</v>
      </c>
      <c r="R333" s="89">
        <f t="shared" si="42"/>
        <v>0</v>
      </c>
      <c r="S333" s="90">
        <f t="shared" si="43"/>
        <v>0</v>
      </c>
      <c r="T333" s="93">
        <f t="shared" si="44"/>
        <v>0</v>
      </c>
    </row>
    <row r="334" spans="1:20" hidden="1" x14ac:dyDescent="0.2">
      <c r="A334" s="83">
        <v>37.849999999999703</v>
      </c>
      <c r="B334" s="84">
        <f t="shared" si="45"/>
        <v>41.833333333333336</v>
      </c>
      <c r="C334" s="85">
        <f t="shared" si="45"/>
        <v>75.25</v>
      </c>
      <c r="D334" s="91">
        <f t="shared" si="45"/>
        <v>150.75</v>
      </c>
      <c r="F334" s="83">
        <f>MAX(IF('Fee Calculator'!D$41*100&lt;$A334,0,IF('Fee Calculator'!D$41*100&gt;$A335,$A335-$A334-SUM(G334:$H334),'Fee Calculator'!D$41*100-$A334-SUM(G334:$H334))),0)</f>
        <v>0</v>
      </c>
      <c r="G334" s="85">
        <f>MAX(IF('Fee Calculator'!E$41*100&lt;$A334,0,IF('Fee Calculator'!E$41*100&gt;$A335,$A335-$A334-SUM(H334:$H334),'Fee Calculator'!E$41*100-$A334-SUM(H334:$H334))),0)</f>
        <v>0</v>
      </c>
      <c r="H334" s="91">
        <f>IF('Fee Calculator'!F$41*100&lt;$A334,0,IF('Fee Calculator'!F$41*100&gt;$A335,$A335-$A334,'Fee Calculator'!F$41*100-$A334))</f>
        <v>0</v>
      </c>
      <c r="J334" s="87">
        <f>F334*'Fee Calculator'!$D$11/100</f>
        <v>0</v>
      </c>
      <c r="K334" s="88">
        <f>G334*'Fee Calculator'!$D$11/100</f>
        <v>0</v>
      </c>
      <c r="L334" s="92">
        <f>H334*'Fee Calculator'!$D$11/100</f>
        <v>0</v>
      </c>
      <c r="N334" s="89">
        <f t="shared" si="39"/>
        <v>0</v>
      </c>
      <c r="O334" s="90">
        <f t="shared" si="40"/>
        <v>0</v>
      </c>
      <c r="P334" s="93">
        <f t="shared" si="41"/>
        <v>0</v>
      </c>
      <c r="R334" s="89">
        <f t="shared" si="42"/>
        <v>0</v>
      </c>
      <c r="S334" s="90">
        <f t="shared" si="43"/>
        <v>0</v>
      </c>
      <c r="T334" s="93">
        <f t="shared" si="44"/>
        <v>0</v>
      </c>
    </row>
    <row r="335" spans="1:20" hidden="1" x14ac:dyDescent="0.2">
      <c r="A335" s="83">
        <v>37.949999999999697</v>
      </c>
      <c r="B335" s="84">
        <f t="shared" si="45"/>
        <v>41.833333333333336</v>
      </c>
      <c r="C335" s="85">
        <f t="shared" si="45"/>
        <v>75.25</v>
      </c>
      <c r="D335" s="91">
        <f t="shared" si="45"/>
        <v>150.75</v>
      </c>
      <c r="F335" s="83">
        <f>MAX(IF('Fee Calculator'!D$41*100&lt;$A335,0,IF('Fee Calculator'!D$41*100&gt;$A336,$A336-$A335-SUM(G335:$H335),'Fee Calculator'!D$41*100-$A335-SUM(G335:$H335))),0)</f>
        <v>0</v>
      </c>
      <c r="G335" s="85">
        <f>MAX(IF('Fee Calculator'!E$41*100&lt;$A335,0,IF('Fee Calculator'!E$41*100&gt;$A336,$A336-$A335-SUM(H335:$H335),'Fee Calculator'!E$41*100-$A335-SUM(H335:$H335))),0)</f>
        <v>0</v>
      </c>
      <c r="H335" s="91">
        <f>IF('Fee Calculator'!F$41*100&lt;$A335,0,IF('Fee Calculator'!F$41*100&gt;$A336,$A336-$A335,'Fee Calculator'!F$41*100-$A335))</f>
        <v>0</v>
      </c>
      <c r="J335" s="87">
        <f>F335*'Fee Calculator'!$D$11/100</f>
        <v>0</v>
      </c>
      <c r="K335" s="88">
        <f>G335*'Fee Calculator'!$D$11/100</f>
        <v>0</v>
      </c>
      <c r="L335" s="92">
        <f>H335*'Fee Calculator'!$D$11/100</f>
        <v>0</v>
      </c>
      <c r="N335" s="89">
        <f t="shared" si="39"/>
        <v>0</v>
      </c>
      <c r="O335" s="90">
        <f t="shared" si="40"/>
        <v>0</v>
      </c>
      <c r="P335" s="93">
        <f t="shared" si="41"/>
        <v>0</v>
      </c>
      <c r="R335" s="89">
        <f t="shared" si="42"/>
        <v>0</v>
      </c>
      <c r="S335" s="90">
        <f t="shared" si="43"/>
        <v>0</v>
      </c>
      <c r="T335" s="93">
        <f t="shared" si="44"/>
        <v>0</v>
      </c>
    </row>
    <row r="336" spans="1:20" hidden="1" x14ac:dyDescent="0.2">
      <c r="A336" s="83">
        <v>38.049999999999699</v>
      </c>
      <c r="B336" s="84">
        <f t="shared" si="45"/>
        <v>41.833333333333336</v>
      </c>
      <c r="C336" s="85">
        <f t="shared" si="45"/>
        <v>75.25</v>
      </c>
      <c r="D336" s="91">
        <f t="shared" si="45"/>
        <v>150.75</v>
      </c>
      <c r="F336" s="83">
        <f>MAX(IF('Fee Calculator'!D$41*100&lt;$A336,0,IF('Fee Calculator'!D$41*100&gt;$A337,$A337-$A336-SUM(G336:$H336),'Fee Calculator'!D$41*100-$A336-SUM(G336:$H336))),0)</f>
        <v>0</v>
      </c>
      <c r="G336" s="85">
        <f>MAX(IF('Fee Calculator'!E$41*100&lt;$A336,0,IF('Fee Calculator'!E$41*100&gt;$A337,$A337-$A336-SUM(H336:$H336),'Fee Calculator'!E$41*100-$A336-SUM(H336:$H336))),0)</f>
        <v>0</v>
      </c>
      <c r="H336" s="91">
        <f>IF('Fee Calculator'!F$41*100&lt;$A336,0,IF('Fee Calculator'!F$41*100&gt;$A337,$A337-$A336,'Fee Calculator'!F$41*100-$A336))</f>
        <v>0</v>
      </c>
      <c r="J336" s="87">
        <f>F336*'Fee Calculator'!$D$11/100</f>
        <v>0</v>
      </c>
      <c r="K336" s="88">
        <f>G336*'Fee Calculator'!$D$11/100</f>
        <v>0</v>
      </c>
      <c r="L336" s="92">
        <f>H336*'Fee Calculator'!$D$11/100</f>
        <v>0</v>
      </c>
      <c r="N336" s="89">
        <f t="shared" si="39"/>
        <v>0</v>
      </c>
      <c r="O336" s="90">
        <f t="shared" si="40"/>
        <v>0</v>
      </c>
      <c r="P336" s="93">
        <f t="shared" si="41"/>
        <v>0</v>
      </c>
      <c r="R336" s="89">
        <f t="shared" si="42"/>
        <v>0</v>
      </c>
      <c r="S336" s="90">
        <f t="shared" si="43"/>
        <v>0</v>
      </c>
      <c r="T336" s="93">
        <f t="shared" si="44"/>
        <v>0</v>
      </c>
    </row>
    <row r="337" spans="1:20" hidden="1" x14ac:dyDescent="0.2">
      <c r="A337" s="83">
        <v>38.1499999999997</v>
      </c>
      <c r="B337" s="84">
        <f t="shared" si="45"/>
        <v>41.833333333333336</v>
      </c>
      <c r="C337" s="85">
        <f t="shared" si="45"/>
        <v>75.25</v>
      </c>
      <c r="D337" s="91">
        <f t="shared" si="45"/>
        <v>150.75</v>
      </c>
      <c r="F337" s="83">
        <f>MAX(IF('Fee Calculator'!D$41*100&lt;$A337,0,IF('Fee Calculator'!D$41*100&gt;$A338,$A338-$A337-SUM(G337:$H337),'Fee Calculator'!D$41*100-$A337-SUM(G337:$H337))),0)</f>
        <v>0</v>
      </c>
      <c r="G337" s="85">
        <f>MAX(IF('Fee Calculator'!E$41*100&lt;$A337,0,IF('Fee Calculator'!E$41*100&gt;$A338,$A338-$A337-SUM(H337:$H337),'Fee Calculator'!E$41*100-$A337-SUM(H337:$H337))),0)</f>
        <v>0</v>
      </c>
      <c r="H337" s="91">
        <f>IF('Fee Calculator'!F$41*100&lt;$A337,0,IF('Fee Calculator'!F$41*100&gt;$A338,$A338-$A337,'Fee Calculator'!F$41*100-$A337))</f>
        <v>0</v>
      </c>
      <c r="J337" s="87">
        <f>F337*'Fee Calculator'!$D$11/100</f>
        <v>0</v>
      </c>
      <c r="K337" s="88">
        <f>G337*'Fee Calculator'!$D$11/100</f>
        <v>0</v>
      </c>
      <c r="L337" s="92">
        <f>H337*'Fee Calculator'!$D$11/100</f>
        <v>0</v>
      </c>
      <c r="N337" s="89">
        <f t="shared" si="39"/>
        <v>0</v>
      </c>
      <c r="O337" s="90">
        <f t="shared" si="40"/>
        <v>0</v>
      </c>
      <c r="P337" s="93">
        <f t="shared" si="41"/>
        <v>0</v>
      </c>
      <c r="R337" s="89">
        <f t="shared" si="42"/>
        <v>0</v>
      </c>
      <c r="S337" s="90">
        <f t="shared" si="43"/>
        <v>0</v>
      </c>
      <c r="T337" s="93">
        <f t="shared" si="44"/>
        <v>0</v>
      </c>
    </row>
    <row r="338" spans="1:20" hidden="1" x14ac:dyDescent="0.2">
      <c r="A338" s="83">
        <v>38.249999999999702</v>
      </c>
      <c r="B338" s="84">
        <f t="shared" si="45"/>
        <v>41.833333333333336</v>
      </c>
      <c r="C338" s="85">
        <f t="shared" si="45"/>
        <v>75.25</v>
      </c>
      <c r="D338" s="91">
        <f t="shared" si="45"/>
        <v>150.75</v>
      </c>
      <c r="F338" s="83">
        <f>MAX(IF('Fee Calculator'!D$41*100&lt;$A338,0,IF('Fee Calculator'!D$41*100&gt;$A339,$A339-$A338-SUM(G338:$H338),'Fee Calculator'!D$41*100-$A338-SUM(G338:$H338))),0)</f>
        <v>0</v>
      </c>
      <c r="G338" s="85">
        <f>MAX(IF('Fee Calculator'!E$41*100&lt;$A338,0,IF('Fee Calculator'!E$41*100&gt;$A339,$A339-$A338-SUM(H338:$H338),'Fee Calculator'!E$41*100-$A338-SUM(H338:$H338))),0)</f>
        <v>0</v>
      </c>
      <c r="H338" s="91">
        <f>IF('Fee Calculator'!F$41*100&lt;$A338,0,IF('Fee Calculator'!F$41*100&gt;$A339,$A339-$A338,'Fee Calculator'!F$41*100-$A338))</f>
        <v>0</v>
      </c>
      <c r="J338" s="87">
        <f>F338*'Fee Calculator'!$D$11/100</f>
        <v>0</v>
      </c>
      <c r="K338" s="88">
        <f>G338*'Fee Calculator'!$D$11/100</f>
        <v>0</v>
      </c>
      <c r="L338" s="92">
        <f>H338*'Fee Calculator'!$D$11/100</f>
        <v>0</v>
      </c>
      <c r="N338" s="89">
        <f t="shared" si="39"/>
        <v>0</v>
      </c>
      <c r="O338" s="90">
        <f t="shared" si="40"/>
        <v>0</v>
      </c>
      <c r="P338" s="93">
        <f t="shared" si="41"/>
        <v>0</v>
      </c>
      <c r="R338" s="89">
        <f t="shared" si="42"/>
        <v>0</v>
      </c>
      <c r="S338" s="90">
        <f t="shared" si="43"/>
        <v>0</v>
      </c>
      <c r="T338" s="93">
        <f t="shared" si="44"/>
        <v>0</v>
      </c>
    </row>
    <row r="339" spans="1:20" hidden="1" x14ac:dyDescent="0.2">
      <c r="A339" s="83">
        <v>38.349999999999703</v>
      </c>
      <c r="B339" s="84">
        <f t="shared" si="45"/>
        <v>41.833333333333336</v>
      </c>
      <c r="C339" s="85">
        <f t="shared" si="45"/>
        <v>75.25</v>
      </c>
      <c r="D339" s="91">
        <f t="shared" si="45"/>
        <v>150.75</v>
      </c>
      <c r="F339" s="83">
        <f>MAX(IF('Fee Calculator'!D$41*100&lt;$A339,0,IF('Fee Calculator'!D$41*100&gt;$A340,$A340-$A339-SUM(G339:$H339),'Fee Calculator'!D$41*100-$A339-SUM(G339:$H339))),0)</f>
        <v>0</v>
      </c>
      <c r="G339" s="85">
        <f>MAX(IF('Fee Calculator'!E$41*100&lt;$A339,0,IF('Fee Calculator'!E$41*100&gt;$A340,$A340-$A339-SUM(H339:$H339),'Fee Calculator'!E$41*100-$A339-SUM(H339:$H339))),0)</f>
        <v>0</v>
      </c>
      <c r="H339" s="91">
        <f>IF('Fee Calculator'!F$41*100&lt;$A339,0,IF('Fee Calculator'!F$41*100&gt;$A340,$A340-$A339,'Fee Calculator'!F$41*100-$A339))</f>
        <v>0</v>
      </c>
      <c r="J339" s="87">
        <f>F339*'Fee Calculator'!$D$11/100</f>
        <v>0</v>
      </c>
      <c r="K339" s="88">
        <f>G339*'Fee Calculator'!$D$11/100</f>
        <v>0</v>
      </c>
      <c r="L339" s="92">
        <f>H339*'Fee Calculator'!$D$11/100</f>
        <v>0</v>
      </c>
      <c r="N339" s="89">
        <f t="shared" si="39"/>
        <v>0</v>
      </c>
      <c r="O339" s="90">
        <f t="shared" si="40"/>
        <v>0</v>
      </c>
      <c r="P339" s="93">
        <f t="shared" si="41"/>
        <v>0</v>
      </c>
      <c r="R339" s="89">
        <f t="shared" si="42"/>
        <v>0</v>
      </c>
      <c r="S339" s="90">
        <f t="shared" si="43"/>
        <v>0</v>
      </c>
      <c r="T339" s="93">
        <f t="shared" si="44"/>
        <v>0</v>
      </c>
    </row>
    <row r="340" spans="1:20" hidden="1" x14ac:dyDescent="0.2">
      <c r="A340" s="83">
        <v>38.449999999999697</v>
      </c>
      <c r="B340" s="84">
        <f t="shared" si="45"/>
        <v>41.833333333333336</v>
      </c>
      <c r="C340" s="85">
        <f t="shared" si="45"/>
        <v>75.25</v>
      </c>
      <c r="D340" s="91">
        <f t="shared" si="45"/>
        <v>150.75</v>
      </c>
      <c r="F340" s="83">
        <f>MAX(IF('Fee Calculator'!D$41*100&lt;$A340,0,IF('Fee Calculator'!D$41*100&gt;$A341,$A341-$A340-SUM(G340:$H340),'Fee Calculator'!D$41*100-$A340-SUM(G340:$H340))),0)</f>
        <v>0</v>
      </c>
      <c r="G340" s="85">
        <f>MAX(IF('Fee Calculator'!E$41*100&lt;$A340,0,IF('Fee Calculator'!E$41*100&gt;$A341,$A341-$A340-SUM(H340:$H340),'Fee Calculator'!E$41*100-$A340-SUM(H340:$H340))),0)</f>
        <v>0</v>
      </c>
      <c r="H340" s="91">
        <f>IF('Fee Calculator'!F$41*100&lt;$A340,0,IF('Fee Calculator'!F$41*100&gt;$A341,$A341-$A340,'Fee Calculator'!F$41*100-$A340))</f>
        <v>0</v>
      </c>
      <c r="J340" s="87">
        <f>F340*'Fee Calculator'!$D$11/100</f>
        <v>0</v>
      </c>
      <c r="K340" s="88">
        <f>G340*'Fee Calculator'!$D$11/100</f>
        <v>0</v>
      </c>
      <c r="L340" s="92">
        <f>H340*'Fee Calculator'!$D$11/100</f>
        <v>0</v>
      </c>
      <c r="N340" s="89">
        <f t="shared" si="39"/>
        <v>0</v>
      </c>
      <c r="O340" s="90">
        <f t="shared" si="40"/>
        <v>0</v>
      </c>
      <c r="P340" s="93">
        <f t="shared" si="41"/>
        <v>0</v>
      </c>
      <c r="R340" s="89">
        <f t="shared" si="42"/>
        <v>0</v>
      </c>
      <c r="S340" s="90">
        <f t="shared" si="43"/>
        <v>0</v>
      </c>
      <c r="T340" s="93">
        <f t="shared" si="44"/>
        <v>0</v>
      </c>
    </row>
    <row r="341" spans="1:20" hidden="1" x14ac:dyDescent="0.2">
      <c r="A341" s="83">
        <v>38.549999999999699</v>
      </c>
      <c r="B341" s="84">
        <f t="shared" si="45"/>
        <v>41.833333333333336</v>
      </c>
      <c r="C341" s="85">
        <f t="shared" si="45"/>
        <v>75.25</v>
      </c>
      <c r="D341" s="91">
        <f t="shared" si="45"/>
        <v>150.75</v>
      </c>
      <c r="F341" s="83">
        <f>MAX(IF('Fee Calculator'!D$41*100&lt;$A341,0,IF('Fee Calculator'!D$41*100&gt;$A342,$A342-$A341-SUM(G341:$H341),'Fee Calculator'!D$41*100-$A341-SUM(G341:$H341))),0)</f>
        <v>0</v>
      </c>
      <c r="G341" s="85">
        <f>MAX(IF('Fee Calculator'!E$41*100&lt;$A341,0,IF('Fee Calculator'!E$41*100&gt;$A342,$A342-$A341-SUM(H341:$H341),'Fee Calculator'!E$41*100-$A341-SUM(H341:$H341))),0)</f>
        <v>0</v>
      </c>
      <c r="H341" s="91">
        <f>IF('Fee Calculator'!F$41*100&lt;$A341,0,IF('Fee Calculator'!F$41*100&gt;$A342,$A342-$A341,'Fee Calculator'!F$41*100-$A341))</f>
        <v>0</v>
      </c>
      <c r="J341" s="87">
        <f>F341*'Fee Calculator'!$D$11/100</f>
        <v>0</v>
      </c>
      <c r="K341" s="88">
        <f>G341*'Fee Calculator'!$D$11/100</f>
        <v>0</v>
      </c>
      <c r="L341" s="92">
        <f>H341*'Fee Calculator'!$D$11/100</f>
        <v>0</v>
      </c>
      <c r="N341" s="89">
        <f t="shared" si="39"/>
        <v>0</v>
      </c>
      <c r="O341" s="90">
        <f t="shared" si="40"/>
        <v>0</v>
      </c>
      <c r="P341" s="93">
        <f t="shared" si="41"/>
        <v>0</v>
      </c>
      <c r="R341" s="89">
        <f t="shared" si="42"/>
        <v>0</v>
      </c>
      <c r="S341" s="90">
        <f t="shared" si="43"/>
        <v>0</v>
      </c>
      <c r="T341" s="93">
        <f t="shared" si="44"/>
        <v>0</v>
      </c>
    </row>
    <row r="342" spans="1:20" hidden="1" x14ac:dyDescent="0.2">
      <c r="A342" s="83">
        <v>38.6499999999997</v>
      </c>
      <c r="B342" s="84">
        <f t="shared" si="45"/>
        <v>41.833333333333336</v>
      </c>
      <c r="C342" s="85">
        <f t="shared" si="45"/>
        <v>75.25</v>
      </c>
      <c r="D342" s="91">
        <f t="shared" si="45"/>
        <v>150.75</v>
      </c>
      <c r="F342" s="83">
        <f>MAX(IF('Fee Calculator'!D$41*100&lt;$A342,0,IF('Fee Calculator'!D$41*100&gt;$A343,$A343-$A342-SUM(G342:$H342),'Fee Calculator'!D$41*100-$A342-SUM(G342:$H342))),0)</f>
        <v>0</v>
      </c>
      <c r="G342" s="85">
        <f>MAX(IF('Fee Calculator'!E$41*100&lt;$A342,0,IF('Fee Calculator'!E$41*100&gt;$A343,$A343-$A342-SUM(H342:$H342),'Fee Calculator'!E$41*100-$A342-SUM(H342:$H342))),0)</f>
        <v>0</v>
      </c>
      <c r="H342" s="91">
        <f>IF('Fee Calculator'!F$41*100&lt;$A342,0,IF('Fee Calculator'!F$41*100&gt;$A343,$A343-$A342,'Fee Calculator'!F$41*100-$A342))</f>
        <v>0</v>
      </c>
      <c r="J342" s="87">
        <f>F342*'Fee Calculator'!$D$11/100</f>
        <v>0</v>
      </c>
      <c r="K342" s="88">
        <f>G342*'Fee Calculator'!$D$11/100</f>
        <v>0</v>
      </c>
      <c r="L342" s="92">
        <f>H342*'Fee Calculator'!$D$11/100</f>
        <v>0</v>
      </c>
      <c r="N342" s="89">
        <f t="shared" si="39"/>
        <v>0</v>
      </c>
      <c r="O342" s="90">
        <f t="shared" si="40"/>
        <v>0</v>
      </c>
      <c r="P342" s="93">
        <f t="shared" si="41"/>
        <v>0</v>
      </c>
      <c r="R342" s="89">
        <f t="shared" si="42"/>
        <v>0</v>
      </c>
      <c r="S342" s="90">
        <f t="shared" si="43"/>
        <v>0</v>
      </c>
      <c r="T342" s="93">
        <f t="shared" si="44"/>
        <v>0</v>
      </c>
    </row>
    <row r="343" spans="1:20" hidden="1" x14ac:dyDescent="0.2">
      <c r="A343" s="83">
        <v>38.749999999999702</v>
      </c>
      <c r="B343" s="84">
        <f t="shared" si="45"/>
        <v>41.833333333333336</v>
      </c>
      <c r="C343" s="85">
        <f t="shared" si="45"/>
        <v>75.25</v>
      </c>
      <c r="D343" s="91">
        <f t="shared" si="45"/>
        <v>150.75</v>
      </c>
      <c r="F343" s="83">
        <f>MAX(IF('Fee Calculator'!D$41*100&lt;$A343,0,IF('Fee Calculator'!D$41*100&gt;$A344,$A344-$A343-SUM(G343:$H343),'Fee Calculator'!D$41*100-$A343-SUM(G343:$H343))),0)</f>
        <v>0</v>
      </c>
      <c r="G343" s="85">
        <f>MAX(IF('Fee Calculator'!E$41*100&lt;$A343,0,IF('Fee Calculator'!E$41*100&gt;$A344,$A344-$A343-SUM(H343:$H343),'Fee Calculator'!E$41*100-$A343-SUM(H343:$H343))),0)</f>
        <v>0</v>
      </c>
      <c r="H343" s="91">
        <f>IF('Fee Calculator'!F$41*100&lt;$A343,0,IF('Fee Calculator'!F$41*100&gt;$A344,$A344-$A343,'Fee Calculator'!F$41*100-$A343))</f>
        <v>0</v>
      </c>
      <c r="J343" s="87">
        <f>F343*'Fee Calculator'!$D$11/100</f>
        <v>0</v>
      </c>
      <c r="K343" s="88">
        <f>G343*'Fee Calculator'!$D$11/100</f>
        <v>0</v>
      </c>
      <c r="L343" s="92">
        <f>H343*'Fee Calculator'!$D$11/100</f>
        <v>0</v>
      </c>
      <c r="N343" s="89">
        <f t="shared" si="39"/>
        <v>0</v>
      </c>
      <c r="O343" s="90">
        <f t="shared" si="40"/>
        <v>0</v>
      </c>
      <c r="P343" s="93">
        <f t="shared" si="41"/>
        <v>0</v>
      </c>
      <c r="R343" s="89">
        <f t="shared" si="42"/>
        <v>0</v>
      </c>
      <c r="S343" s="90">
        <f t="shared" si="43"/>
        <v>0</v>
      </c>
      <c r="T343" s="93">
        <f t="shared" si="44"/>
        <v>0</v>
      </c>
    </row>
    <row r="344" spans="1:20" hidden="1" x14ac:dyDescent="0.2">
      <c r="A344" s="83">
        <v>38.849999999999703</v>
      </c>
      <c r="B344" s="84">
        <f t="shared" si="45"/>
        <v>41.833333333333336</v>
      </c>
      <c r="C344" s="85">
        <f t="shared" si="45"/>
        <v>75.25</v>
      </c>
      <c r="D344" s="91">
        <f t="shared" si="45"/>
        <v>150.75</v>
      </c>
      <c r="F344" s="83">
        <f>MAX(IF('Fee Calculator'!D$41*100&lt;$A344,0,IF('Fee Calculator'!D$41*100&gt;$A345,$A345-$A344-SUM(G344:$H344),'Fee Calculator'!D$41*100-$A344-SUM(G344:$H344))),0)</f>
        <v>0</v>
      </c>
      <c r="G344" s="85">
        <f>MAX(IF('Fee Calculator'!E$41*100&lt;$A344,0,IF('Fee Calculator'!E$41*100&gt;$A345,$A345-$A344-SUM(H344:$H344),'Fee Calculator'!E$41*100-$A344-SUM(H344:$H344))),0)</f>
        <v>0</v>
      </c>
      <c r="H344" s="91">
        <f>IF('Fee Calculator'!F$41*100&lt;$A344,0,IF('Fee Calculator'!F$41*100&gt;$A345,$A345-$A344,'Fee Calculator'!F$41*100-$A344))</f>
        <v>0</v>
      </c>
      <c r="J344" s="87">
        <f>F344*'Fee Calculator'!$D$11/100</f>
        <v>0</v>
      </c>
      <c r="K344" s="88">
        <f>G344*'Fee Calculator'!$D$11/100</f>
        <v>0</v>
      </c>
      <c r="L344" s="92">
        <f>H344*'Fee Calculator'!$D$11/100</f>
        <v>0</v>
      </c>
      <c r="N344" s="89">
        <f t="shared" si="39"/>
        <v>0</v>
      </c>
      <c r="O344" s="90">
        <f t="shared" si="40"/>
        <v>0</v>
      </c>
      <c r="P344" s="93">
        <f t="shared" si="41"/>
        <v>0</v>
      </c>
      <c r="R344" s="89">
        <f t="shared" si="42"/>
        <v>0</v>
      </c>
      <c r="S344" s="90">
        <f t="shared" si="43"/>
        <v>0</v>
      </c>
      <c r="T344" s="93">
        <f t="shared" si="44"/>
        <v>0</v>
      </c>
    </row>
    <row r="345" spans="1:20" hidden="1" x14ac:dyDescent="0.2">
      <c r="A345" s="83">
        <v>38.949999999999697</v>
      </c>
      <c r="B345" s="84">
        <f t="shared" si="45"/>
        <v>41.833333333333336</v>
      </c>
      <c r="C345" s="85">
        <f t="shared" si="45"/>
        <v>75.25</v>
      </c>
      <c r="D345" s="91">
        <f t="shared" si="45"/>
        <v>150.75</v>
      </c>
      <c r="F345" s="83">
        <f>MAX(IF('Fee Calculator'!D$41*100&lt;$A345,0,IF('Fee Calculator'!D$41*100&gt;$A346,$A346-$A345-SUM(G345:$H345),'Fee Calculator'!D$41*100-$A345-SUM(G345:$H345))),0)</f>
        <v>0</v>
      </c>
      <c r="G345" s="85">
        <f>MAX(IF('Fee Calculator'!E$41*100&lt;$A345,0,IF('Fee Calculator'!E$41*100&gt;$A346,$A346-$A345-SUM(H345:$H345),'Fee Calculator'!E$41*100-$A345-SUM(H345:$H345))),0)</f>
        <v>0</v>
      </c>
      <c r="H345" s="91">
        <f>IF('Fee Calculator'!F$41*100&lt;$A345,0,IF('Fee Calculator'!F$41*100&gt;$A346,$A346-$A345,'Fee Calculator'!F$41*100-$A345))</f>
        <v>0</v>
      </c>
      <c r="J345" s="87">
        <f>F345*'Fee Calculator'!$D$11/100</f>
        <v>0</v>
      </c>
      <c r="K345" s="88">
        <f>G345*'Fee Calculator'!$D$11/100</f>
        <v>0</v>
      </c>
      <c r="L345" s="92">
        <f>H345*'Fee Calculator'!$D$11/100</f>
        <v>0</v>
      </c>
      <c r="N345" s="89">
        <f t="shared" si="39"/>
        <v>0</v>
      </c>
      <c r="O345" s="90">
        <f t="shared" si="40"/>
        <v>0</v>
      </c>
      <c r="P345" s="93">
        <f t="shared" si="41"/>
        <v>0</v>
      </c>
      <c r="R345" s="89">
        <f t="shared" si="42"/>
        <v>0</v>
      </c>
      <c r="S345" s="90">
        <f t="shared" si="43"/>
        <v>0</v>
      </c>
      <c r="T345" s="93">
        <f t="shared" si="44"/>
        <v>0</v>
      </c>
    </row>
    <row r="346" spans="1:20" hidden="1" x14ac:dyDescent="0.2">
      <c r="A346" s="83">
        <v>39.049999999999699</v>
      </c>
      <c r="B346" s="84">
        <f t="shared" si="45"/>
        <v>41.833333333333336</v>
      </c>
      <c r="C346" s="85">
        <f t="shared" si="45"/>
        <v>75.25</v>
      </c>
      <c r="D346" s="91">
        <f t="shared" si="45"/>
        <v>150.75</v>
      </c>
      <c r="F346" s="83">
        <f>MAX(IF('Fee Calculator'!D$41*100&lt;$A346,0,IF('Fee Calculator'!D$41*100&gt;$A347,$A347-$A346-SUM(G346:$H346),'Fee Calculator'!D$41*100-$A346-SUM(G346:$H346))),0)</f>
        <v>0</v>
      </c>
      <c r="G346" s="85">
        <f>MAX(IF('Fee Calculator'!E$41*100&lt;$A346,0,IF('Fee Calculator'!E$41*100&gt;$A347,$A347-$A346-SUM(H346:$H346),'Fee Calculator'!E$41*100-$A346-SUM(H346:$H346))),0)</f>
        <v>0</v>
      </c>
      <c r="H346" s="91">
        <f>IF('Fee Calculator'!F$41*100&lt;$A346,0,IF('Fee Calculator'!F$41*100&gt;$A347,$A347-$A346,'Fee Calculator'!F$41*100-$A346))</f>
        <v>0</v>
      </c>
      <c r="J346" s="87">
        <f>F346*'Fee Calculator'!$D$11/100</f>
        <v>0</v>
      </c>
      <c r="K346" s="88">
        <f>G346*'Fee Calculator'!$D$11/100</f>
        <v>0</v>
      </c>
      <c r="L346" s="92">
        <f>H346*'Fee Calculator'!$D$11/100</f>
        <v>0</v>
      </c>
      <c r="N346" s="89">
        <f t="shared" si="39"/>
        <v>0</v>
      </c>
      <c r="O346" s="90">
        <f t="shared" si="40"/>
        <v>0</v>
      </c>
      <c r="P346" s="93">
        <f t="shared" si="41"/>
        <v>0</v>
      </c>
      <c r="R346" s="89">
        <f t="shared" si="42"/>
        <v>0</v>
      </c>
      <c r="S346" s="90">
        <f t="shared" si="43"/>
        <v>0</v>
      </c>
      <c r="T346" s="93">
        <f t="shared" si="44"/>
        <v>0</v>
      </c>
    </row>
    <row r="347" spans="1:20" hidden="1" x14ac:dyDescent="0.2">
      <c r="A347" s="83">
        <v>39.1499999999997</v>
      </c>
      <c r="B347" s="84">
        <f t="shared" si="45"/>
        <v>41.833333333333336</v>
      </c>
      <c r="C347" s="85">
        <f t="shared" si="45"/>
        <v>75.25</v>
      </c>
      <c r="D347" s="91">
        <f t="shared" si="45"/>
        <v>150.75</v>
      </c>
      <c r="F347" s="83">
        <f>MAX(IF('Fee Calculator'!D$41*100&lt;$A347,0,IF('Fee Calculator'!D$41*100&gt;$A348,$A348-$A347-SUM(G347:$H347),'Fee Calculator'!D$41*100-$A347-SUM(G347:$H347))),0)</f>
        <v>0</v>
      </c>
      <c r="G347" s="85">
        <f>MAX(IF('Fee Calculator'!E$41*100&lt;$A347,0,IF('Fee Calculator'!E$41*100&gt;$A348,$A348-$A347-SUM(H347:$H347),'Fee Calculator'!E$41*100-$A347-SUM(H347:$H347))),0)</f>
        <v>0</v>
      </c>
      <c r="H347" s="91">
        <f>IF('Fee Calculator'!F$41*100&lt;$A347,0,IF('Fee Calculator'!F$41*100&gt;$A348,$A348-$A347,'Fee Calculator'!F$41*100-$A347))</f>
        <v>0</v>
      </c>
      <c r="J347" s="87">
        <f>F347*'Fee Calculator'!$D$11/100</f>
        <v>0</v>
      </c>
      <c r="K347" s="88">
        <f>G347*'Fee Calculator'!$D$11/100</f>
        <v>0</v>
      </c>
      <c r="L347" s="92">
        <f>H347*'Fee Calculator'!$D$11/100</f>
        <v>0</v>
      </c>
      <c r="N347" s="89">
        <f t="shared" si="39"/>
        <v>0</v>
      </c>
      <c r="O347" s="90">
        <f t="shared" si="40"/>
        <v>0</v>
      </c>
      <c r="P347" s="93">
        <f t="shared" si="41"/>
        <v>0</v>
      </c>
      <c r="R347" s="89">
        <f t="shared" si="42"/>
        <v>0</v>
      </c>
      <c r="S347" s="90">
        <f t="shared" si="43"/>
        <v>0</v>
      </c>
      <c r="T347" s="93">
        <f t="shared" si="44"/>
        <v>0</v>
      </c>
    </row>
    <row r="348" spans="1:20" hidden="1" x14ac:dyDescent="0.2">
      <c r="A348" s="83">
        <v>39.249999999999702</v>
      </c>
      <c r="B348" s="84">
        <f t="shared" si="45"/>
        <v>41.833333333333336</v>
      </c>
      <c r="C348" s="85">
        <f t="shared" si="45"/>
        <v>75.25</v>
      </c>
      <c r="D348" s="91">
        <f t="shared" si="45"/>
        <v>150.75</v>
      </c>
      <c r="F348" s="83">
        <f>MAX(IF('Fee Calculator'!D$41*100&lt;$A348,0,IF('Fee Calculator'!D$41*100&gt;$A349,$A349-$A348-SUM(G348:$H348),'Fee Calculator'!D$41*100-$A348-SUM(G348:$H348))),0)</f>
        <v>0</v>
      </c>
      <c r="G348" s="85">
        <f>MAX(IF('Fee Calculator'!E$41*100&lt;$A348,0,IF('Fee Calculator'!E$41*100&gt;$A349,$A349-$A348-SUM(H348:$H348),'Fee Calculator'!E$41*100-$A348-SUM(H348:$H348))),0)</f>
        <v>0</v>
      </c>
      <c r="H348" s="91">
        <f>IF('Fee Calculator'!F$41*100&lt;$A348,0,IF('Fee Calculator'!F$41*100&gt;$A349,$A349-$A348,'Fee Calculator'!F$41*100-$A348))</f>
        <v>0</v>
      </c>
      <c r="J348" s="87">
        <f>F348*'Fee Calculator'!$D$11/100</f>
        <v>0</v>
      </c>
      <c r="K348" s="88">
        <f>G348*'Fee Calculator'!$D$11/100</f>
        <v>0</v>
      </c>
      <c r="L348" s="92">
        <f>H348*'Fee Calculator'!$D$11/100</f>
        <v>0</v>
      </c>
      <c r="N348" s="89">
        <f t="shared" si="39"/>
        <v>0</v>
      </c>
      <c r="O348" s="90">
        <f t="shared" si="40"/>
        <v>0</v>
      </c>
      <c r="P348" s="93">
        <f t="shared" si="41"/>
        <v>0</v>
      </c>
      <c r="R348" s="89">
        <f t="shared" si="42"/>
        <v>0</v>
      </c>
      <c r="S348" s="90">
        <f t="shared" si="43"/>
        <v>0</v>
      </c>
      <c r="T348" s="93">
        <f t="shared" si="44"/>
        <v>0</v>
      </c>
    </row>
    <row r="349" spans="1:20" hidden="1" x14ac:dyDescent="0.2">
      <c r="A349" s="83">
        <v>39.349999999999703</v>
      </c>
      <c r="B349" s="84">
        <f t="shared" si="45"/>
        <v>41.833333333333336</v>
      </c>
      <c r="C349" s="85">
        <f t="shared" si="45"/>
        <v>75.25</v>
      </c>
      <c r="D349" s="91">
        <f t="shared" si="45"/>
        <v>150.75</v>
      </c>
      <c r="F349" s="83">
        <f>MAX(IF('Fee Calculator'!D$41*100&lt;$A349,0,IF('Fee Calculator'!D$41*100&gt;$A350,$A350-$A349-SUM(G349:$H349),'Fee Calculator'!D$41*100-$A349-SUM(G349:$H349))),0)</f>
        <v>0</v>
      </c>
      <c r="G349" s="85">
        <f>MAX(IF('Fee Calculator'!E$41*100&lt;$A349,0,IF('Fee Calculator'!E$41*100&gt;$A350,$A350-$A349-SUM(H349:$H349),'Fee Calculator'!E$41*100-$A349-SUM(H349:$H349))),0)</f>
        <v>0</v>
      </c>
      <c r="H349" s="91">
        <f>IF('Fee Calculator'!F$41*100&lt;$A349,0,IF('Fee Calculator'!F$41*100&gt;$A350,$A350-$A349,'Fee Calculator'!F$41*100-$A349))</f>
        <v>0</v>
      </c>
      <c r="J349" s="87">
        <f>F349*'Fee Calculator'!$D$11/100</f>
        <v>0</v>
      </c>
      <c r="K349" s="88">
        <f>G349*'Fee Calculator'!$D$11/100</f>
        <v>0</v>
      </c>
      <c r="L349" s="92">
        <f>H349*'Fee Calculator'!$D$11/100</f>
        <v>0</v>
      </c>
      <c r="N349" s="89">
        <f t="shared" si="39"/>
        <v>0</v>
      </c>
      <c r="O349" s="90">
        <f t="shared" si="40"/>
        <v>0</v>
      </c>
      <c r="P349" s="93">
        <f t="shared" si="41"/>
        <v>0</v>
      </c>
      <c r="R349" s="89">
        <f t="shared" si="42"/>
        <v>0</v>
      </c>
      <c r="S349" s="90">
        <f t="shared" si="43"/>
        <v>0</v>
      </c>
      <c r="T349" s="93">
        <f t="shared" si="44"/>
        <v>0</v>
      </c>
    </row>
    <row r="350" spans="1:20" hidden="1" x14ac:dyDescent="0.2">
      <c r="A350" s="83">
        <v>39.449999999999697</v>
      </c>
      <c r="B350" s="84">
        <f t="shared" si="45"/>
        <v>41.833333333333336</v>
      </c>
      <c r="C350" s="85">
        <f t="shared" si="45"/>
        <v>75.25</v>
      </c>
      <c r="D350" s="91">
        <f t="shared" si="45"/>
        <v>150.75</v>
      </c>
      <c r="F350" s="83">
        <f>MAX(IF('Fee Calculator'!D$41*100&lt;$A350,0,IF('Fee Calculator'!D$41*100&gt;$A351,$A351-$A350-SUM(G350:$H350),'Fee Calculator'!D$41*100-$A350-SUM(G350:$H350))),0)</f>
        <v>0</v>
      </c>
      <c r="G350" s="85">
        <f>MAX(IF('Fee Calculator'!E$41*100&lt;$A350,0,IF('Fee Calculator'!E$41*100&gt;$A351,$A351-$A350-SUM(H350:$H350),'Fee Calculator'!E$41*100-$A350-SUM(H350:$H350))),0)</f>
        <v>0</v>
      </c>
      <c r="H350" s="91">
        <f>IF('Fee Calculator'!F$41*100&lt;$A350,0,IF('Fee Calculator'!F$41*100&gt;$A351,$A351-$A350,'Fee Calculator'!F$41*100-$A350))</f>
        <v>0</v>
      </c>
      <c r="J350" s="87">
        <f>F350*'Fee Calculator'!$D$11/100</f>
        <v>0</v>
      </c>
      <c r="K350" s="88">
        <f>G350*'Fee Calculator'!$D$11/100</f>
        <v>0</v>
      </c>
      <c r="L350" s="92">
        <f>H350*'Fee Calculator'!$D$11/100</f>
        <v>0</v>
      </c>
      <c r="N350" s="89">
        <f t="shared" si="39"/>
        <v>0</v>
      </c>
      <c r="O350" s="90">
        <f t="shared" si="40"/>
        <v>0</v>
      </c>
      <c r="P350" s="93">
        <f t="shared" si="41"/>
        <v>0</v>
      </c>
      <c r="R350" s="89">
        <f t="shared" si="42"/>
        <v>0</v>
      </c>
      <c r="S350" s="90">
        <f t="shared" si="43"/>
        <v>0</v>
      </c>
      <c r="T350" s="93">
        <f t="shared" si="44"/>
        <v>0</v>
      </c>
    </row>
    <row r="351" spans="1:20" hidden="1" x14ac:dyDescent="0.2">
      <c r="A351" s="83">
        <v>39.549999999999699</v>
      </c>
      <c r="B351" s="84">
        <f t="shared" si="45"/>
        <v>41.833333333333336</v>
      </c>
      <c r="C351" s="85">
        <f t="shared" si="45"/>
        <v>75.25</v>
      </c>
      <c r="D351" s="91">
        <f t="shared" si="45"/>
        <v>150.75</v>
      </c>
      <c r="F351" s="83">
        <f>MAX(IF('Fee Calculator'!D$41*100&lt;$A351,0,IF('Fee Calculator'!D$41*100&gt;$A352,$A352-$A351-SUM(G351:$H351),'Fee Calculator'!D$41*100-$A351-SUM(G351:$H351))),0)</f>
        <v>0</v>
      </c>
      <c r="G351" s="85">
        <f>MAX(IF('Fee Calculator'!E$41*100&lt;$A351,0,IF('Fee Calculator'!E$41*100&gt;$A352,$A352-$A351-SUM(H351:$H351),'Fee Calculator'!E$41*100-$A351-SUM(H351:$H351))),0)</f>
        <v>0</v>
      </c>
      <c r="H351" s="91">
        <f>IF('Fee Calculator'!F$41*100&lt;$A351,0,IF('Fee Calculator'!F$41*100&gt;$A352,$A352-$A351,'Fee Calculator'!F$41*100-$A351))</f>
        <v>0</v>
      </c>
      <c r="J351" s="87">
        <f>F351*'Fee Calculator'!$D$11/100</f>
        <v>0</v>
      </c>
      <c r="K351" s="88">
        <f>G351*'Fee Calculator'!$D$11/100</f>
        <v>0</v>
      </c>
      <c r="L351" s="92">
        <f>H351*'Fee Calculator'!$D$11/100</f>
        <v>0</v>
      </c>
      <c r="N351" s="89">
        <f t="shared" si="39"/>
        <v>0</v>
      </c>
      <c r="O351" s="90">
        <f t="shared" si="40"/>
        <v>0</v>
      </c>
      <c r="P351" s="93">
        <f t="shared" si="41"/>
        <v>0</v>
      </c>
      <c r="R351" s="89">
        <f t="shared" si="42"/>
        <v>0</v>
      </c>
      <c r="S351" s="90">
        <f t="shared" si="43"/>
        <v>0</v>
      </c>
      <c r="T351" s="93">
        <f t="shared" si="44"/>
        <v>0</v>
      </c>
    </row>
    <row r="352" spans="1:20" hidden="1" x14ac:dyDescent="0.2">
      <c r="A352" s="83">
        <v>39.6499999999997</v>
      </c>
      <c r="B352" s="84">
        <f t="shared" si="45"/>
        <v>41.833333333333336</v>
      </c>
      <c r="C352" s="85">
        <f t="shared" si="45"/>
        <v>75.25</v>
      </c>
      <c r="D352" s="91">
        <f t="shared" si="45"/>
        <v>150.75</v>
      </c>
      <c r="F352" s="83">
        <f>MAX(IF('Fee Calculator'!D$41*100&lt;$A352,0,IF('Fee Calculator'!D$41*100&gt;$A353,$A353-$A352-SUM(G352:$H352),'Fee Calculator'!D$41*100-$A352-SUM(G352:$H352))),0)</f>
        <v>0</v>
      </c>
      <c r="G352" s="85">
        <f>MAX(IF('Fee Calculator'!E$41*100&lt;$A352,0,IF('Fee Calculator'!E$41*100&gt;$A353,$A353-$A352-SUM(H352:$H352),'Fee Calculator'!E$41*100-$A352-SUM(H352:$H352))),0)</f>
        <v>0</v>
      </c>
      <c r="H352" s="91">
        <f>IF('Fee Calculator'!F$41*100&lt;$A352,0,IF('Fee Calculator'!F$41*100&gt;$A353,$A353-$A352,'Fee Calculator'!F$41*100-$A352))</f>
        <v>0</v>
      </c>
      <c r="J352" s="87">
        <f>F352*'Fee Calculator'!$D$11/100</f>
        <v>0</v>
      </c>
      <c r="K352" s="88">
        <f>G352*'Fee Calculator'!$D$11/100</f>
        <v>0</v>
      </c>
      <c r="L352" s="92">
        <f>H352*'Fee Calculator'!$D$11/100</f>
        <v>0</v>
      </c>
      <c r="N352" s="89">
        <f t="shared" si="39"/>
        <v>0</v>
      </c>
      <c r="O352" s="90">
        <f t="shared" si="40"/>
        <v>0</v>
      </c>
      <c r="P352" s="93">
        <f t="shared" si="41"/>
        <v>0</v>
      </c>
      <c r="R352" s="89">
        <f t="shared" si="42"/>
        <v>0</v>
      </c>
      <c r="S352" s="90">
        <f t="shared" si="43"/>
        <v>0</v>
      </c>
      <c r="T352" s="93">
        <f t="shared" si="44"/>
        <v>0</v>
      </c>
    </row>
    <row r="353" spans="1:20" hidden="1" x14ac:dyDescent="0.2">
      <c r="A353" s="83">
        <v>39.749999999999702</v>
      </c>
      <c r="B353" s="84">
        <f t="shared" si="45"/>
        <v>41.833333333333336</v>
      </c>
      <c r="C353" s="85">
        <f t="shared" si="45"/>
        <v>75.25</v>
      </c>
      <c r="D353" s="91">
        <f t="shared" si="45"/>
        <v>150.75</v>
      </c>
      <c r="F353" s="83">
        <f>MAX(IF('Fee Calculator'!D$41*100&lt;$A353,0,IF('Fee Calculator'!D$41*100&gt;$A354,$A354-$A353-SUM(G353:$H353),'Fee Calculator'!D$41*100-$A353-SUM(G353:$H353))),0)</f>
        <v>0</v>
      </c>
      <c r="G353" s="85">
        <f>MAX(IF('Fee Calculator'!E$41*100&lt;$A353,0,IF('Fee Calculator'!E$41*100&gt;$A354,$A354-$A353-SUM(H353:$H353),'Fee Calculator'!E$41*100-$A353-SUM(H353:$H353))),0)</f>
        <v>0</v>
      </c>
      <c r="H353" s="91">
        <f>IF('Fee Calculator'!F$41*100&lt;$A353,0,IF('Fee Calculator'!F$41*100&gt;$A354,$A354-$A353,'Fee Calculator'!F$41*100-$A353))</f>
        <v>0</v>
      </c>
      <c r="J353" s="87">
        <f>F353*'Fee Calculator'!$D$11/100</f>
        <v>0</v>
      </c>
      <c r="K353" s="88">
        <f>G353*'Fee Calculator'!$D$11/100</f>
        <v>0</v>
      </c>
      <c r="L353" s="92">
        <f>H353*'Fee Calculator'!$D$11/100</f>
        <v>0</v>
      </c>
      <c r="N353" s="89">
        <f t="shared" si="39"/>
        <v>0</v>
      </c>
      <c r="O353" s="90">
        <f t="shared" si="40"/>
        <v>0</v>
      </c>
      <c r="P353" s="93">
        <f t="shared" si="41"/>
        <v>0</v>
      </c>
      <c r="R353" s="89">
        <f t="shared" si="42"/>
        <v>0</v>
      </c>
      <c r="S353" s="90">
        <f t="shared" si="43"/>
        <v>0</v>
      </c>
      <c r="T353" s="93">
        <f t="shared" si="44"/>
        <v>0</v>
      </c>
    </row>
    <row r="354" spans="1:20" hidden="1" x14ac:dyDescent="0.2">
      <c r="A354" s="83">
        <v>39.849999999999703</v>
      </c>
      <c r="B354" s="84">
        <f t="shared" si="45"/>
        <v>41.833333333333336</v>
      </c>
      <c r="C354" s="85">
        <f t="shared" si="45"/>
        <v>75.25</v>
      </c>
      <c r="D354" s="91">
        <f t="shared" si="45"/>
        <v>150.75</v>
      </c>
      <c r="F354" s="83">
        <f>MAX(IF('Fee Calculator'!D$41*100&lt;$A354,0,IF('Fee Calculator'!D$41*100&gt;$A355,$A355-$A354-SUM(G354:$H354),'Fee Calculator'!D$41*100-$A354-SUM(G354:$H354))),0)</f>
        <v>0</v>
      </c>
      <c r="G354" s="85">
        <f>MAX(IF('Fee Calculator'!E$41*100&lt;$A354,0,IF('Fee Calculator'!E$41*100&gt;$A355,$A355-$A354-SUM(H354:$H354),'Fee Calculator'!E$41*100-$A354-SUM(H354:$H354))),0)</f>
        <v>0</v>
      </c>
      <c r="H354" s="91">
        <f>IF('Fee Calculator'!F$41*100&lt;$A354,0,IF('Fee Calculator'!F$41*100&gt;$A355,$A355-$A354,'Fee Calculator'!F$41*100-$A354))</f>
        <v>0</v>
      </c>
      <c r="J354" s="87">
        <f>F354*'Fee Calculator'!$D$11/100</f>
        <v>0</v>
      </c>
      <c r="K354" s="88">
        <f>G354*'Fee Calculator'!$D$11/100</f>
        <v>0</v>
      </c>
      <c r="L354" s="92">
        <f>H354*'Fee Calculator'!$D$11/100</f>
        <v>0</v>
      </c>
      <c r="N354" s="89">
        <f t="shared" si="39"/>
        <v>0</v>
      </c>
      <c r="O354" s="90">
        <f t="shared" si="40"/>
        <v>0</v>
      </c>
      <c r="P354" s="93">
        <f t="shared" si="41"/>
        <v>0</v>
      </c>
      <c r="R354" s="89">
        <f t="shared" si="42"/>
        <v>0</v>
      </c>
      <c r="S354" s="90">
        <f t="shared" si="43"/>
        <v>0</v>
      </c>
      <c r="T354" s="93">
        <f t="shared" si="44"/>
        <v>0</v>
      </c>
    </row>
    <row r="355" spans="1:20" hidden="1" x14ac:dyDescent="0.2">
      <c r="A355" s="83">
        <v>39.949999999999697</v>
      </c>
      <c r="B355" s="84">
        <f t="shared" si="45"/>
        <v>41.833333333333336</v>
      </c>
      <c r="C355" s="85">
        <f t="shared" si="45"/>
        <v>75.25</v>
      </c>
      <c r="D355" s="91">
        <f t="shared" si="45"/>
        <v>150.75</v>
      </c>
      <c r="F355" s="83">
        <f>MAX(IF('Fee Calculator'!D$41*100&lt;$A355,0,IF('Fee Calculator'!D$41*100&gt;$A356,$A356-$A355-SUM(G355:$H355),'Fee Calculator'!D$41*100-$A355-SUM(G355:$H355))),0)</f>
        <v>0</v>
      </c>
      <c r="G355" s="85">
        <f>MAX(IF('Fee Calculator'!E$41*100&lt;$A355,0,IF('Fee Calculator'!E$41*100&gt;$A356,$A356-$A355-SUM(H355:$H355),'Fee Calculator'!E$41*100-$A355-SUM(H355:$H355))),0)</f>
        <v>0</v>
      </c>
      <c r="H355" s="91">
        <f>IF('Fee Calculator'!F$41*100&lt;$A355,0,IF('Fee Calculator'!F$41*100&gt;$A356,$A356-$A355,'Fee Calculator'!F$41*100-$A355))</f>
        <v>0</v>
      </c>
      <c r="J355" s="87">
        <f>F355*'Fee Calculator'!$D$11/100</f>
        <v>0</v>
      </c>
      <c r="K355" s="88">
        <f>G355*'Fee Calculator'!$D$11/100</f>
        <v>0</v>
      </c>
      <c r="L355" s="92">
        <f>H355*'Fee Calculator'!$D$11/100</f>
        <v>0</v>
      </c>
      <c r="N355" s="89">
        <f t="shared" si="39"/>
        <v>0</v>
      </c>
      <c r="O355" s="90">
        <f t="shared" si="40"/>
        <v>0</v>
      </c>
      <c r="P355" s="93">
        <f t="shared" si="41"/>
        <v>0</v>
      </c>
      <c r="R355" s="89">
        <f t="shared" si="42"/>
        <v>0</v>
      </c>
      <c r="S355" s="90">
        <f t="shared" si="43"/>
        <v>0</v>
      </c>
      <c r="T355" s="93">
        <f t="shared" si="44"/>
        <v>0</v>
      </c>
    </row>
    <row r="356" spans="1:20" hidden="1" x14ac:dyDescent="0.2">
      <c r="A356" s="83">
        <v>40.049999999999699</v>
      </c>
      <c r="B356" s="84">
        <f t="shared" si="45"/>
        <v>41.833333333333336</v>
      </c>
      <c r="C356" s="85">
        <f t="shared" si="45"/>
        <v>75.25</v>
      </c>
      <c r="D356" s="91">
        <f t="shared" si="45"/>
        <v>150.75</v>
      </c>
      <c r="F356" s="83">
        <f>MAX(IF('Fee Calculator'!D$41*100&lt;$A356,0,IF('Fee Calculator'!D$41*100&gt;$A357,$A357-$A356-SUM(G356:$H356),'Fee Calculator'!D$41*100-$A356-SUM(G356:$H356))),0)</f>
        <v>0</v>
      </c>
      <c r="G356" s="85">
        <f>MAX(IF('Fee Calculator'!E$41*100&lt;$A356,0,IF('Fee Calculator'!E$41*100&gt;$A357,$A357-$A356-SUM(H356:$H356),'Fee Calculator'!E$41*100-$A356-SUM(H356:$H356))),0)</f>
        <v>0</v>
      </c>
      <c r="H356" s="91">
        <f>IF('Fee Calculator'!F$41*100&lt;$A356,0,IF('Fee Calculator'!F$41*100&gt;$A357,$A357-$A356,'Fee Calculator'!F$41*100-$A356))</f>
        <v>0</v>
      </c>
      <c r="J356" s="87">
        <f>F356*'Fee Calculator'!$D$11/100</f>
        <v>0</v>
      </c>
      <c r="K356" s="88">
        <f>G356*'Fee Calculator'!$D$11/100</f>
        <v>0</v>
      </c>
      <c r="L356" s="92">
        <f>H356*'Fee Calculator'!$D$11/100</f>
        <v>0</v>
      </c>
      <c r="N356" s="89">
        <f t="shared" si="39"/>
        <v>0</v>
      </c>
      <c r="O356" s="90">
        <f t="shared" si="40"/>
        <v>0</v>
      </c>
      <c r="P356" s="93">
        <f t="shared" si="41"/>
        <v>0</v>
      </c>
      <c r="R356" s="89">
        <f t="shared" si="42"/>
        <v>0</v>
      </c>
      <c r="S356" s="90">
        <f t="shared" si="43"/>
        <v>0</v>
      </c>
      <c r="T356" s="93">
        <f t="shared" si="44"/>
        <v>0</v>
      </c>
    </row>
    <row r="357" spans="1:20" hidden="1" x14ac:dyDescent="0.2">
      <c r="A357" s="83">
        <v>40.1499999999997</v>
      </c>
      <c r="B357" s="84">
        <f t="shared" si="45"/>
        <v>41.833333333333336</v>
      </c>
      <c r="C357" s="85">
        <f t="shared" si="45"/>
        <v>75.25</v>
      </c>
      <c r="D357" s="91">
        <f t="shared" si="45"/>
        <v>150.75</v>
      </c>
      <c r="F357" s="83">
        <f>MAX(IF('Fee Calculator'!D$41*100&lt;$A357,0,IF('Fee Calculator'!D$41*100&gt;$A358,$A358-$A357-SUM(G357:$H357),'Fee Calculator'!D$41*100-$A357-SUM(G357:$H357))),0)</f>
        <v>0</v>
      </c>
      <c r="G357" s="85">
        <f>MAX(IF('Fee Calculator'!E$41*100&lt;$A357,0,IF('Fee Calculator'!E$41*100&gt;$A358,$A358-$A357-SUM(H357:$H357),'Fee Calculator'!E$41*100-$A357-SUM(H357:$H357))),0)</f>
        <v>0</v>
      </c>
      <c r="H357" s="91">
        <f>IF('Fee Calculator'!F$41*100&lt;$A357,0,IF('Fee Calculator'!F$41*100&gt;$A358,$A358-$A357,'Fee Calculator'!F$41*100-$A357))</f>
        <v>0</v>
      </c>
      <c r="J357" s="87">
        <f>F357*'Fee Calculator'!$D$11/100</f>
        <v>0</v>
      </c>
      <c r="K357" s="88">
        <f>G357*'Fee Calculator'!$D$11/100</f>
        <v>0</v>
      </c>
      <c r="L357" s="92">
        <f>H357*'Fee Calculator'!$D$11/100</f>
        <v>0</v>
      </c>
      <c r="N357" s="89">
        <f t="shared" si="39"/>
        <v>0</v>
      </c>
      <c r="O357" s="90">
        <f t="shared" si="40"/>
        <v>0</v>
      </c>
      <c r="P357" s="93">
        <f t="shared" si="41"/>
        <v>0</v>
      </c>
      <c r="R357" s="89">
        <f t="shared" si="42"/>
        <v>0</v>
      </c>
      <c r="S357" s="90">
        <f t="shared" si="43"/>
        <v>0</v>
      </c>
      <c r="T357" s="93">
        <f t="shared" si="44"/>
        <v>0</v>
      </c>
    </row>
    <row r="358" spans="1:20" hidden="1" x14ac:dyDescent="0.2">
      <c r="A358" s="83">
        <v>40.249999999999702</v>
      </c>
      <c r="B358" s="84">
        <f t="shared" si="45"/>
        <v>41.833333333333336</v>
      </c>
      <c r="C358" s="85">
        <f t="shared" si="45"/>
        <v>75.25</v>
      </c>
      <c r="D358" s="91">
        <f t="shared" si="45"/>
        <v>150.75</v>
      </c>
      <c r="F358" s="83">
        <f>MAX(IF('Fee Calculator'!D$41*100&lt;$A358,0,IF('Fee Calculator'!D$41*100&gt;$A359,$A359-$A358-SUM(G358:$H358),'Fee Calculator'!D$41*100-$A358-SUM(G358:$H358))),0)</f>
        <v>0</v>
      </c>
      <c r="G358" s="85">
        <f>MAX(IF('Fee Calculator'!E$41*100&lt;$A358,0,IF('Fee Calculator'!E$41*100&gt;$A359,$A359-$A358-SUM(H358:$H358),'Fee Calculator'!E$41*100-$A358-SUM(H358:$H358))),0)</f>
        <v>0</v>
      </c>
      <c r="H358" s="91">
        <f>IF('Fee Calculator'!F$41*100&lt;$A358,0,IF('Fee Calculator'!F$41*100&gt;$A359,$A359-$A358,'Fee Calculator'!F$41*100-$A358))</f>
        <v>0</v>
      </c>
      <c r="J358" s="87">
        <f>F358*'Fee Calculator'!$D$11/100</f>
        <v>0</v>
      </c>
      <c r="K358" s="88">
        <f>G358*'Fee Calculator'!$D$11/100</f>
        <v>0</v>
      </c>
      <c r="L358" s="92">
        <f>H358*'Fee Calculator'!$D$11/100</f>
        <v>0</v>
      </c>
      <c r="N358" s="89">
        <f t="shared" si="39"/>
        <v>0</v>
      </c>
      <c r="O358" s="90">
        <f t="shared" si="40"/>
        <v>0</v>
      </c>
      <c r="P358" s="93">
        <f t="shared" si="41"/>
        <v>0</v>
      </c>
      <c r="R358" s="89">
        <f t="shared" si="42"/>
        <v>0</v>
      </c>
      <c r="S358" s="90">
        <f t="shared" si="43"/>
        <v>0</v>
      </c>
      <c r="T358" s="93">
        <f t="shared" si="44"/>
        <v>0</v>
      </c>
    </row>
    <row r="359" spans="1:20" hidden="1" x14ac:dyDescent="0.2">
      <c r="A359" s="83">
        <v>40.349999999999703</v>
      </c>
      <c r="B359" s="84">
        <f t="shared" si="45"/>
        <v>41.833333333333336</v>
      </c>
      <c r="C359" s="85">
        <f t="shared" si="45"/>
        <v>75.25</v>
      </c>
      <c r="D359" s="91">
        <f t="shared" si="45"/>
        <v>150.75</v>
      </c>
      <c r="F359" s="83">
        <f>MAX(IF('Fee Calculator'!D$41*100&lt;$A359,0,IF('Fee Calculator'!D$41*100&gt;$A360,$A360-$A359-SUM(G359:$H359),'Fee Calculator'!D$41*100-$A359-SUM(G359:$H359))),0)</f>
        <v>0</v>
      </c>
      <c r="G359" s="85">
        <f>MAX(IF('Fee Calculator'!E$41*100&lt;$A359,0,IF('Fee Calculator'!E$41*100&gt;$A360,$A360-$A359-SUM(H359:$H359),'Fee Calculator'!E$41*100-$A359-SUM(H359:$H359))),0)</f>
        <v>0</v>
      </c>
      <c r="H359" s="91">
        <f>IF('Fee Calculator'!F$41*100&lt;$A359,0,IF('Fee Calculator'!F$41*100&gt;$A360,$A360-$A359,'Fee Calculator'!F$41*100-$A359))</f>
        <v>0</v>
      </c>
      <c r="J359" s="87">
        <f>F359*'Fee Calculator'!$D$11/100</f>
        <v>0</v>
      </c>
      <c r="K359" s="88">
        <f>G359*'Fee Calculator'!$D$11/100</f>
        <v>0</v>
      </c>
      <c r="L359" s="92">
        <f>H359*'Fee Calculator'!$D$11/100</f>
        <v>0</v>
      </c>
      <c r="N359" s="89">
        <f t="shared" si="39"/>
        <v>0</v>
      </c>
      <c r="O359" s="90">
        <f t="shared" si="40"/>
        <v>0</v>
      </c>
      <c r="P359" s="93">
        <f t="shared" si="41"/>
        <v>0</v>
      </c>
      <c r="R359" s="89">
        <f t="shared" si="42"/>
        <v>0</v>
      </c>
      <c r="S359" s="90">
        <f t="shared" si="43"/>
        <v>0</v>
      </c>
      <c r="T359" s="93">
        <f t="shared" si="44"/>
        <v>0</v>
      </c>
    </row>
    <row r="360" spans="1:20" hidden="1" x14ac:dyDescent="0.2">
      <c r="A360" s="83">
        <v>40.449999999999697</v>
      </c>
      <c r="B360" s="84">
        <f t="shared" si="45"/>
        <v>41.833333333333336</v>
      </c>
      <c r="C360" s="85">
        <f t="shared" si="45"/>
        <v>75.25</v>
      </c>
      <c r="D360" s="91">
        <f t="shared" si="45"/>
        <v>150.75</v>
      </c>
      <c r="F360" s="83">
        <f>MAX(IF('Fee Calculator'!D$41*100&lt;$A360,0,IF('Fee Calculator'!D$41*100&gt;$A361,$A361-$A360-SUM(G360:$H360),'Fee Calculator'!D$41*100-$A360-SUM(G360:$H360))),0)</f>
        <v>0</v>
      </c>
      <c r="G360" s="85">
        <f>MAX(IF('Fee Calculator'!E$41*100&lt;$A360,0,IF('Fee Calculator'!E$41*100&gt;$A361,$A361-$A360-SUM(H360:$H360),'Fee Calculator'!E$41*100-$A360-SUM(H360:$H360))),0)</f>
        <v>0</v>
      </c>
      <c r="H360" s="91">
        <f>IF('Fee Calculator'!F$41*100&lt;$A360,0,IF('Fee Calculator'!F$41*100&gt;$A361,$A361-$A360,'Fee Calculator'!F$41*100-$A360))</f>
        <v>0</v>
      </c>
      <c r="J360" s="87">
        <f>F360*'Fee Calculator'!$D$11/100</f>
        <v>0</v>
      </c>
      <c r="K360" s="88">
        <f>G360*'Fee Calculator'!$D$11/100</f>
        <v>0</v>
      </c>
      <c r="L360" s="92">
        <f>H360*'Fee Calculator'!$D$11/100</f>
        <v>0</v>
      </c>
      <c r="N360" s="89">
        <f t="shared" si="39"/>
        <v>0</v>
      </c>
      <c r="O360" s="90">
        <f t="shared" si="40"/>
        <v>0</v>
      </c>
      <c r="P360" s="93">
        <f t="shared" si="41"/>
        <v>0</v>
      </c>
      <c r="R360" s="89">
        <f t="shared" si="42"/>
        <v>0</v>
      </c>
      <c r="S360" s="90">
        <f t="shared" si="43"/>
        <v>0</v>
      </c>
      <c r="T360" s="93">
        <f t="shared" si="44"/>
        <v>0</v>
      </c>
    </row>
    <row r="361" spans="1:20" hidden="1" x14ac:dyDescent="0.2">
      <c r="A361" s="83">
        <v>40.549999999999699</v>
      </c>
      <c r="B361" s="84">
        <f t="shared" si="45"/>
        <v>41.833333333333336</v>
      </c>
      <c r="C361" s="85">
        <f t="shared" si="45"/>
        <v>75.25</v>
      </c>
      <c r="D361" s="91">
        <f t="shared" si="45"/>
        <v>150.75</v>
      </c>
      <c r="F361" s="83">
        <f>MAX(IF('Fee Calculator'!D$41*100&lt;$A361,0,IF('Fee Calculator'!D$41*100&gt;$A362,$A362-$A361-SUM(G361:$H361),'Fee Calculator'!D$41*100-$A361-SUM(G361:$H361))),0)</f>
        <v>0</v>
      </c>
      <c r="G361" s="85">
        <f>MAX(IF('Fee Calculator'!E$41*100&lt;$A361,0,IF('Fee Calculator'!E$41*100&gt;$A362,$A362-$A361-SUM(H361:$H361),'Fee Calculator'!E$41*100-$A361-SUM(H361:$H361))),0)</f>
        <v>0</v>
      </c>
      <c r="H361" s="91">
        <f>IF('Fee Calculator'!F$41*100&lt;$A361,0,IF('Fee Calculator'!F$41*100&gt;$A362,$A362-$A361,'Fee Calculator'!F$41*100-$A361))</f>
        <v>0</v>
      </c>
      <c r="J361" s="87">
        <f>F361*'Fee Calculator'!$D$11/100</f>
        <v>0</v>
      </c>
      <c r="K361" s="88">
        <f>G361*'Fee Calculator'!$D$11/100</f>
        <v>0</v>
      </c>
      <c r="L361" s="92">
        <f>H361*'Fee Calculator'!$D$11/100</f>
        <v>0</v>
      </c>
      <c r="N361" s="89">
        <f t="shared" si="39"/>
        <v>0</v>
      </c>
      <c r="O361" s="90">
        <f t="shared" si="40"/>
        <v>0</v>
      </c>
      <c r="P361" s="93">
        <f t="shared" si="41"/>
        <v>0</v>
      </c>
      <c r="R361" s="89">
        <f t="shared" si="42"/>
        <v>0</v>
      </c>
      <c r="S361" s="90">
        <f t="shared" si="43"/>
        <v>0</v>
      </c>
      <c r="T361" s="93">
        <f t="shared" si="44"/>
        <v>0</v>
      </c>
    </row>
    <row r="362" spans="1:20" hidden="1" x14ac:dyDescent="0.2">
      <c r="A362" s="83">
        <v>40.6499999999997</v>
      </c>
      <c r="B362" s="84">
        <f t="shared" si="45"/>
        <v>41.833333333333336</v>
      </c>
      <c r="C362" s="85">
        <f t="shared" si="45"/>
        <v>75.25</v>
      </c>
      <c r="D362" s="91">
        <f t="shared" si="45"/>
        <v>150.75</v>
      </c>
      <c r="F362" s="83">
        <f>MAX(IF('Fee Calculator'!D$41*100&lt;$A362,0,IF('Fee Calculator'!D$41*100&gt;$A363,$A363-$A362-SUM(G362:$H362),'Fee Calculator'!D$41*100-$A362-SUM(G362:$H362))),0)</f>
        <v>0</v>
      </c>
      <c r="G362" s="85">
        <f>MAX(IF('Fee Calculator'!E$41*100&lt;$A362,0,IF('Fee Calculator'!E$41*100&gt;$A363,$A363-$A362-SUM(H362:$H362),'Fee Calculator'!E$41*100-$A362-SUM(H362:$H362))),0)</f>
        <v>0</v>
      </c>
      <c r="H362" s="91">
        <f>IF('Fee Calculator'!F$41*100&lt;$A362,0,IF('Fee Calculator'!F$41*100&gt;$A363,$A363-$A362,'Fee Calculator'!F$41*100-$A362))</f>
        <v>0</v>
      </c>
      <c r="J362" s="87">
        <f>F362*'Fee Calculator'!$D$11/100</f>
        <v>0</v>
      </c>
      <c r="K362" s="88">
        <f>G362*'Fee Calculator'!$D$11/100</f>
        <v>0</v>
      </c>
      <c r="L362" s="92">
        <f>H362*'Fee Calculator'!$D$11/100</f>
        <v>0</v>
      </c>
      <c r="N362" s="89">
        <f t="shared" ref="N362:N425" si="46">ROUND(J362*B362/365/100/100*1,2)</f>
        <v>0</v>
      </c>
      <c r="O362" s="90">
        <f t="shared" ref="O362:O425" si="47">ROUND(K362*C362/365/100/100*1,2)</f>
        <v>0</v>
      </c>
      <c r="P362" s="93">
        <f t="shared" ref="P362:P425" si="48">ROUND(L362*D362/365/100/100*1,2)</f>
        <v>0</v>
      </c>
      <c r="R362" s="89">
        <f t="shared" ref="R362:R425" si="49">J362*B362/365/100/100*1</f>
        <v>0</v>
      </c>
      <c r="S362" s="90">
        <f t="shared" ref="S362:S425" si="50">K362*C362/365/100/100*1</f>
        <v>0</v>
      </c>
      <c r="T362" s="93">
        <f t="shared" ref="T362:T425" si="51">L362*D362/365/100/100*1</f>
        <v>0</v>
      </c>
    </row>
    <row r="363" spans="1:20" hidden="1" x14ac:dyDescent="0.2">
      <c r="A363" s="83">
        <v>40.749999999999702</v>
      </c>
      <c r="B363" s="84">
        <f t="shared" si="45"/>
        <v>41.833333333333336</v>
      </c>
      <c r="C363" s="85">
        <f t="shared" si="45"/>
        <v>75.25</v>
      </c>
      <c r="D363" s="91">
        <f t="shared" si="45"/>
        <v>150.75</v>
      </c>
      <c r="F363" s="83">
        <f>MAX(IF('Fee Calculator'!D$41*100&lt;$A363,0,IF('Fee Calculator'!D$41*100&gt;$A364,$A364-$A363-SUM(G363:$H363),'Fee Calculator'!D$41*100-$A363-SUM(G363:$H363))),0)</f>
        <v>0</v>
      </c>
      <c r="G363" s="85">
        <f>MAX(IF('Fee Calculator'!E$41*100&lt;$A363,0,IF('Fee Calculator'!E$41*100&gt;$A364,$A364-$A363-SUM(H363:$H363),'Fee Calculator'!E$41*100-$A363-SUM(H363:$H363))),0)</f>
        <v>0</v>
      </c>
      <c r="H363" s="91">
        <f>IF('Fee Calculator'!F$41*100&lt;$A363,0,IF('Fee Calculator'!F$41*100&gt;$A364,$A364-$A363,'Fee Calculator'!F$41*100-$A363))</f>
        <v>0</v>
      </c>
      <c r="J363" s="87">
        <f>F363*'Fee Calculator'!$D$11/100</f>
        <v>0</v>
      </c>
      <c r="K363" s="88">
        <f>G363*'Fee Calculator'!$D$11/100</f>
        <v>0</v>
      </c>
      <c r="L363" s="92">
        <f>H363*'Fee Calculator'!$D$11/100</f>
        <v>0</v>
      </c>
      <c r="N363" s="89">
        <f t="shared" si="46"/>
        <v>0</v>
      </c>
      <c r="O363" s="90">
        <f t="shared" si="47"/>
        <v>0</v>
      </c>
      <c r="P363" s="93">
        <f t="shared" si="48"/>
        <v>0</v>
      </c>
      <c r="R363" s="89">
        <f t="shared" si="49"/>
        <v>0</v>
      </c>
      <c r="S363" s="90">
        <f t="shared" si="50"/>
        <v>0</v>
      </c>
      <c r="T363" s="93">
        <f t="shared" si="51"/>
        <v>0</v>
      </c>
    </row>
    <row r="364" spans="1:20" hidden="1" x14ac:dyDescent="0.2">
      <c r="A364" s="83">
        <v>40.849999999999703</v>
      </c>
      <c r="B364" s="84">
        <f t="shared" si="45"/>
        <v>41.833333333333336</v>
      </c>
      <c r="C364" s="85">
        <f t="shared" si="45"/>
        <v>75.25</v>
      </c>
      <c r="D364" s="91">
        <f t="shared" si="45"/>
        <v>150.75</v>
      </c>
      <c r="F364" s="83">
        <f>MAX(IF('Fee Calculator'!D$41*100&lt;$A364,0,IF('Fee Calculator'!D$41*100&gt;$A365,$A365-$A364-SUM(G364:$H364),'Fee Calculator'!D$41*100-$A364-SUM(G364:$H364))),0)</f>
        <v>0</v>
      </c>
      <c r="G364" s="85">
        <f>MAX(IF('Fee Calculator'!E$41*100&lt;$A364,0,IF('Fee Calculator'!E$41*100&gt;$A365,$A365-$A364-SUM(H364:$H364),'Fee Calculator'!E$41*100-$A364-SUM(H364:$H364))),0)</f>
        <v>0</v>
      </c>
      <c r="H364" s="91">
        <f>IF('Fee Calculator'!F$41*100&lt;$A364,0,IF('Fee Calculator'!F$41*100&gt;$A365,$A365-$A364,'Fee Calculator'!F$41*100-$A364))</f>
        <v>0</v>
      </c>
      <c r="J364" s="87">
        <f>F364*'Fee Calculator'!$D$11/100</f>
        <v>0</v>
      </c>
      <c r="K364" s="88">
        <f>G364*'Fee Calculator'!$D$11/100</f>
        <v>0</v>
      </c>
      <c r="L364" s="92">
        <f>H364*'Fee Calculator'!$D$11/100</f>
        <v>0</v>
      </c>
      <c r="N364" s="89">
        <f t="shared" si="46"/>
        <v>0</v>
      </c>
      <c r="O364" s="90">
        <f t="shared" si="47"/>
        <v>0</v>
      </c>
      <c r="P364" s="93">
        <f t="shared" si="48"/>
        <v>0</v>
      </c>
      <c r="R364" s="89">
        <f t="shared" si="49"/>
        <v>0</v>
      </c>
      <c r="S364" s="90">
        <f t="shared" si="50"/>
        <v>0</v>
      </c>
      <c r="T364" s="93">
        <f t="shared" si="51"/>
        <v>0</v>
      </c>
    </row>
    <row r="365" spans="1:20" hidden="1" x14ac:dyDescent="0.2">
      <c r="A365" s="83">
        <v>40.949999999999697</v>
      </c>
      <c r="B365" s="84">
        <f t="shared" si="45"/>
        <v>41.833333333333336</v>
      </c>
      <c r="C365" s="85">
        <f t="shared" si="45"/>
        <v>75.25</v>
      </c>
      <c r="D365" s="91">
        <f t="shared" si="45"/>
        <v>150.75</v>
      </c>
      <c r="F365" s="83">
        <f>MAX(IF('Fee Calculator'!D$41*100&lt;$A365,0,IF('Fee Calculator'!D$41*100&gt;$A366,$A366-$A365-SUM(G365:$H365),'Fee Calculator'!D$41*100-$A365-SUM(G365:$H365))),0)</f>
        <v>0</v>
      </c>
      <c r="G365" s="85">
        <f>MAX(IF('Fee Calculator'!E$41*100&lt;$A365,0,IF('Fee Calculator'!E$41*100&gt;$A366,$A366-$A365-SUM(H365:$H365),'Fee Calculator'!E$41*100-$A365-SUM(H365:$H365))),0)</f>
        <v>0</v>
      </c>
      <c r="H365" s="91">
        <f>IF('Fee Calculator'!F$41*100&lt;$A365,0,IF('Fee Calculator'!F$41*100&gt;$A366,$A366-$A365,'Fee Calculator'!F$41*100-$A365))</f>
        <v>0</v>
      </c>
      <c r="J365" s="87">
        <f>F365*'Fee Calculator'!$D$11/100</f>
        <v>0</v>
      </c>
      <c r="K365" s="88">
        <f>G365*'Fee Calculator'!$D$11/100</f>
        <v>0</v>
      </c>
      <c r="L365" s="92">
        <f>H365*'Fee Calculator'!$D$11/100</f>
        <v>0</v>
      </c>
      <c r="N365" s="89">
        <f t="shared" si="46"/>
        <v>0</v>
      </c>
      <c r="O365" s="90">
        <f t="shared" si="47"/>
        <v>0</v>
      </c>
      <c r="P365" s="93">
        <f t="shared" si="48"/>
        <v>0</v>
      </c>
      <c r="R365" s="89">
        <f t="shared" si="49"/>
        <v>0</v>
      </c>
      <c r="S365" s="90">
        <f t="shared" si="50"/>
        <v>0</v>
      </c>
      <c r="T365" s="93">
        <f t="shared" si="51"/>
        <v>0</v>
      </c>
    </row>
    <row r="366" spans="1:20" hidden="1" x14ac:dyDescent="0.2">
      <c r="A366" s="83">
        <v>41.049999999999699</v>
      </c>
      <c r="B366" s="84">
        <f t="shared" si="45"/>
        <v>41.833333333333336</v>
      </c>
      <c r="C366" s="85">
        <f t="shared" si="45"/>
        <v>75.25</v>
      </c>
      <c r="D366" s="91">
        <f t="shared" si="45"/>
        <v>150.75</v>
      </c>
      <c r="F366" s="83">
        <f>MAX(IF('Fee Calculator'!D$41*100&lt;$A366,0,IF('Fee Calculator'!D$41*100&gt;$A367,$A367-$A366-SUM(G366:$H366),'Fee Calculator'!D$41*100-$A366-SUM(G366:$H366))),0)</f>
        <v>0</v>
      </c>
      <c r="G366" s="85">
        <f>MAX(IF('Fee Calculator'!E$41*100&lt;$A366,0,IF('Fee Calculator'!E$41*100&gt;$A367,$A367-$A366-SUM(H366:$H366),'Fee Calculator'!E$41*100-$A366-SUM(H366:$H366))),0)</f>
        <v>0</v>
      </c>
      <c r="H366" s="91">
        <f>IF('Fee Calculator'!F$41*100&lt;$A366,0,IF('Fee Calculator'!F$41*100&gt;$A367,$A367-$A366,'Fee Calculator'!F$41*100-$A366))</f>
        <v>0</v>
      </c>
      <c r="J366" s="87">
        <f>F366*'Fee Calculator'!$D$11/100</f>
        <v>0</v>
      </c>
      <c r="K366" s="88">
        <f>G366*'Fee Calculator'!$D$11/100</f>
        <v>0</v>
      </c>
      <c r="L366" s="92">
        <f>H366*'Fee Calculator'!$D$11/100</f>
        <v>0</v>
      </c>
      <c r="N366" s="89">
        <f t="shared" si="46"/>
        <v>0</v>
      </c>
      <c r="O366" s="90">
        <f t="shared" si="47"/>
        <v>0</v>
      </c>
      <c r="P366" s="93">
        <f t="shared" si="48"/>
        <v>0</v>
      </c>
      <c r="R366" s="89">
        <f t="shared" si="49"/>
        <v>0</v>
      </c>
      <c r="S366" s="90">
        <f t="shared" si="50"/>
        <v>0</v>
      </c>
      <c r="T366" s="93">
        <f t="shared" si="51"/>
        <v>0</v>
      </c>
    </row>
    <row r="367" spans="1:20" hidden="1" x14ac:dyDescent="0.2">
      <c r="A367" s="83">
        <v>41.1499999999997</v>
      </c>
      <c r="B367" s="84">
        <f t="shared" si="45"/>
        <v>41.833333333333336</v>
      </c>
      <c r="C367" s="85">
        <f t="shared" si="45"/>
        <v>75.25</v>
      </c>
      <c r="D367" s="91">
        <f t="shared" si="45"/>
        <v>150.75</v>
      </c>
      <c r="F367" s="83">
        <f>MAX(IF('Fee Calculator'!D$41*100&lt;$A367,0,IF('Fee Calculator'!D$41*100&gt;$A368,$A368-$A367-SUM(G367:$H367),'Fee Calculator'!D$41*100-$A367-SUM(G367:$H367))),0)</f>
        <v>0</v>
      </c>
      <c r="G367" s="85">
        <f>MAX(IF('Fee Calculator'!E$41*100&lt;$A367,0,IF('Fee Calculator'!E$41*100&gt;$A368,$A368-$A367-SUM(H367:$H367),'Fee Calculator'!E$41*100-$A367-SUM(H367:$H367))),0)</f>
        <v>0</v>
      </c>
      <c r="H367" s="91">
        <f>IF('Fee Calculator'!F$41*100&lt;$A367,0,IF('Fee Calculator'!F$41*100&gt;$A368,$A368-$A367,'Fee Calculator'!F$41*100-$A367))</f>
        <v>0</v>
      </c>
      <c r="J367" s="87">
        <f>F367*'Fee Calculator'!$D$11/100</f>
        <v>0</v>
      </c>
      <c r="K367" s="88">
        <f>G367*'Fee Calculator'!$D$11/100</f>
        <v>0</v>
      </c>
      <c r="L367" s="92">
        <f>H367*'Fee Calculator'!$D$11/100</f>
        <v>0</v>
      </c>
      <c r="N367" s="89">
        <f t="shared" si="46"/>
        <v>0</v>
      </c>
      <c r="O367" s="90">
        <f t="shared" si="47"/>
        <v>0</v>
      </c>
      <c r="P367" s="93">
        <f t="shared" si="48"/>
        <v>0</v>
      </c>
      <c r="R367" s="89">
        <f t="shared" si="49"/>
        <v>0</v>
      </c>
      <c r="S367" s="90">
        <f t="shared" si="50"/>
        <v>0</v>
      </c>
      <c r="T367" s="93">
        <f t="shared" si="51"/>
        <v>0</v>
      </c>
    </row>
    <row r="368" spans="1:20" hidden="1" x14ac:dyDescent="0.2">
      <c r="A368" s="83">
        <v>41.249999999999702</v>
      </c>
      <c r="B368" s="84">
        <f t="shared" si="45"/>
        <v>41.833333333333336</v>
      </c>
      <c r="C368" s="85">
        <f t="shared" si="45"/>
        <v>75.25</v>
      </c>
      <c r="D368" s="91">
        <f t="shared" si="45"/>
        <v>150.75</v>
      </c>
      <c r="F368" s="83">
        <f>MAX(IF('Fee Calculator'!D$41*100&lt;$A368,0,IF('Fee Calculator'!D$41*100&gt;$A369,$A369-$A368-SUM(G368:$H368),'Fee Calculator'!D$41*100-$A368-SUM(G368:$H368))),0)</f>
        <v>0</v>
      </c>
      <c r="G368" s="85">
        <f>MAX(IF('Fee Calculator'!E$41*100&lt;$A368,0,IF('Fee Calculator'!E$41*100&gt;$A369,$A369-$A368-SUM(H368:$H368),'Fee Calculator'!E$41*100-$A368-SUM(H368:$H368))),0)</f>
        <v>0</v>
      </c>
      <c r="H368" s="91">
        <f>IF('Fee Calculator'!F$41*100&lt;$A368,0,IF('Fee Calculator'!F$41*100&gt;$A369,$A369-$A368,'Fee Calculator'!F$41*100-$A368))</f>
        <v>0</v>
      </c>
      <c r="J368" s="87">
        <f>F368*'Fee Calculator'!$D$11/100</f>
        <v>0</v>
      </c>
      <c r="K368" s="88">
        <f>G368*'Fee Calculator'!$D$11/100</f>
        <v>0</v>
      </c>
      <c r="L368" s="92">
        <f>H368*'Fee Calculator'!$D$11/100</f>
        <v>0</v>
      </c>
      <c r="N368" s="89">
        <f t="shared" si="46"/>
        <v>0</v>
      </c>
      <c r="O368" s="90">
        <f t="shared" si="47"/>
        <v>0</v>
      </c>
      <c r="P368" s="93">
        <f t="shared" si="48"/>
        <v>0</v>
      </c>
      <c r="R368" s="89">
        <f t="shared" si="49"/>
        <v>0</v>
      </c>
      <c r="S368" s="90">
        <f t="shared" si="50"/>
        <v>0</v>
      </c>
      <c r="T368" s="93">
        <f t="shared" si="51"/>
        <v>0</v>
      </c>
    </row>
    <row r="369" spans="1:20" hidden="1" x14ac:dyDescent="0.2">
      <c r="A369" s="83">
        <v>41.349999999999703</v>
      </c>
      <c r="B369" s="84">
        <f t="shared" si="45"/>
        <v>41.833333333333336</v>
      </c>
      <c r="C369" s="85">
        <f t="shared" si="45"/>
        <v>75.25</v>
      </c>
      <c r="D369" s="91">
        <f t="shared" si="45"/>
        <v>150.75</v>
      </c>
      <c r="F369" s="83">
        <f>MAX(IF('Fee Calculator'!D$41*100&lt;$A369,0,IF('Fee Calculator'!D$41*100&gt;$A370,$A370-$A369-SUM(G369:$H369),'Fee Calculator'!D$41*100-$A369-SUM(G369:$H369))),0)</f>
        <v>0</v>
      </c>
      <c r="G369" s="85">
        <f>MAX(IF('Fee Calculator'!E$41*100&lt;$A369,0,IF('Fee Calculator'!E$41*100&gt;$A370,$A370-$A369-SUM(H369:$H369),'Fee Calculator'!E$41*100-$A369-SUM(H369:$H369))),0)</f>
        <v>0</v>
      </c>
      <c r="H369" s="91">
        <f>IF('Fee Calculator'!F$41*100&lt;$A369,0,IF('Fee Calculator'!F$41*100&gt;$A370,$A370-$A369,'Fee Calculator'!F$41*100-$A369))</f>
        <v>0</v>
      </c>
      <c r="J369" s="87">
        <f>F369*'Fee Calculator'!$D$11/100</f>
        <v>0</v>
      </c>
      <c r="K369" s="88">
        <f>G369*'Fee Calculator'!$D$11/100</f>
        <v>0</v>
      </c>
      <c r="L369" s="92">
        <f>H369*'Fee Calculator'!$D$11/100</f>
        <v>0</v>
      </c>
      <c r="N369" s="89">
        <f t="shared" si="46"/>
        <v>0</v>
      </c>
      <c r="O369" s="90">
        <f t="shared" si="47"/>
        <v>0</v>
      </c>
      <c r="P369" s="93">
        <f t="shared" si="48"/>
        <v>0</v>
      </c>
      <c r="R369" s="89">
        <f t="shared" si="49"/>
        <v>0</v>
      </c>
      <c r="S369" s="90">
        <f t="shared" si="50"/>
        <v>0</v>
      </c>
      <c r="T369" s="93">
        <f t="shared" si="51"/>
        <v>0</v>
      </c>
    </row>
    <row r="370" spans="1:20" hidden="1" x14ac:dyDescent="0.2">
      <c r="A370" s="83">
        <v>41.449999999999697</v>
      </c>
      <c r="B370" s="84">
        <f t="shared" si="45"/>
        <v>41.833333333333336</v>
      </c>
      <c r="C370" s="85">
        <f t="shared" si="45"/>
        <v>75.25</v>
      </c>
      <c r="D370" s="91">
        <f t="shared" si="45"/>
        <v>150.75</v>
      </c>
      <c r="F370" s="83">
        <f>MAX(IF('Fee Calculator'!D$41*100&lt;$A370,0,IF('Fee Calculator'!D$41*100&gt;$A371,$A371-$A370-SUM(G370:$H370),'Fee Calculator'!D$41*100-$A370-SUM(G370:$H370))),0)</f>
        <v>0</v>
      </c>
      <c r="G370" s="85">
        <f>MAX(IF('Fee Calculator'!E$41*100&lt;$A370,0,IF('Fee Calculator'!E$41*100&gt;$A371,$A371-$A370-SUM(H370:$H370),'Fee Calculator'!E$41*100-$A370-SUM(H370:$H370))),0)</f>
        <v>0</v>
      </c>
      <c r="H370" s="91">
        <f>IF('Fee Calculator'!F$41*100&lt;$A370,0,IF('Fee Calculator'!F$41*100&gt;$A371,$A371-$A370,'Fee Calculator'!F$41*100-$A370))</f>
        <v>0</v>
      </c>
      <c r="J370" s="87">
        <f>F370*'Fee Calculator'!$D$11/100</f>
        <v>0</v>
      </c>
      <c r="K370" s="88">
        <f>G370*'Fee Calculator'!$D$11/100</f>
        <v>0</v>
      </c>
      <c r="L370" s="92">
        <f>H370*'Fee Calculator'!$D$11/100</f>
        <v>0</v>
      </c>
      <c r="N370" s="89">
        <f t="shared" si="46"/>
        <v>0</v>
      </c>
      <c r="O370" s="90">
        <f t="shared" si="47"/>
        <v>0</v>
      </c>
      <c r="P370" s="93">
        <f t="shared" si="48"/>
        <v>0</v>
      </c>
      <c r="R370" s="89">
        <f t="shared" si="49"/>
        <v>0</v>
      </c>
      <c r="S370" s="90">
        <f t="shared" si="50"/>
        <v>0</v>
      </c>
      <c r="T370" s="93">
        <f t="shared" si="51"/>
        <v>0</v>
      </c>
    </row>
    <row r="371" spans="1:20" hidden="1" x14ac:dyDescent="0.2">
      <c r="A371" s="83">
        <v>41.549999999999699</v>
      </c>
      <c r="B371" s="84">
        <f t="shared" si="45"/>
        <v>41.833333333333336</v>
      </c>
      <c r="C371" s="85">
        <f t="shared" si="45"/>
        <v>75.25</v>
      </c>
      <c r="D371" s="91">
        <f t="shared" si="45"/>
        <v>150.75</v>
      </c>
      <c r="F371" s="83">
        <f>MAX(IF('Fee Calculator'!D$41*100&lt;$A371,0,IF('Fee Calculator'!D$41*100&gt;$A372,$A372-$A371-SUM(G371:$H371),'Fee Calculator'!D$41*100-$A371-SUM(G371:$H371))),0)</f>
        <v>0</v>
      </c>
      <c r="G371" s="85">
        <f>MAX(IF('Fee Calculator'!E$41*100&lt;$A371,0,IF('Fee Calculator'!E$41*100&gt;$A372,$A372-$A371-SUM(H371:$H371),'Fee Calculator'!E$41*100-$A371-SUM(H371:$H371))),0)</f>
        <v>0</v>
      </c>
      <c r="H371" s="91">
        <f>IF('Fee Calculator'!F$41*100&lt;$A371,0,IF('Fee Calculator'!F$41*100&gt;$A372,$A372-$A371,'Fee Calculator'!F$41*100-$A371))</f>
        <v>0</v>
      </c>
      <c r="J371" s="87">
        <f>F371*'Fee Calculator'!$D$11/100</f>
        <v>0</v>
      </c>
      <c r="K371" s="88">
        <f>G371*'Fee Calculator'!$D$11/100</f>
        <v>0</v>
      </c>
      <c r="L371" s="92">
        <f>H371*'Fee Calculator'!$D$11/100</f>
        <v>0</v>
      </c>
      <c r="N371" s="89">
        <f t="shared" si="46"/>
        <v>0</v>
      </c>
      <c r="O371" s="90">
        <f t="shared" si="47"/>
        <v>0</v>
      </c>
      <c r="P371" s="93">
        <f t="shared" si="48"/>
        <v>0</v>
      </c>
      <c r="R371" s="89">
        <f t="shared" si="49"/>
        <v>0</v>
      </c>
      <c r="S371" s="90">
        <f t="shared" si="50"/>
        <v>0</v>
      </c>
      <c r="T371" s="93">
        <f t="shared" si="51"/>
        <v>0</v>
      </c>
    </row>
    <row r="372" spans="1:20" hidden="1" x14ac:dyDescent="0.2">
      <c r="A372" s="83">
        <v>41.6499999999997</v>
      </c>
      <c r="B372" s="84">
        <f t="shared" si="45"/>
        <v>41.833333333333336</v>
      </c>
      <c r="C372" s="85">
        <f t="shared" si="45"/>
        <v>75.25</v>
      </c>
      <c r="D372" s="91">
        <f t="shared" si="45"/>
        <v>150.75</v>
      </c>
      <c r="F372" s="83">
        <f>MAX(IF('Fee Calculator'!D$41*100&lt;$A372,0,IF('Fee Calculator'!D$41*100&gt;$A373,$A373-$A372-SUM(G372:$H372),'Fee Calculator'!D$41*100-$A372-SUM(G372:$H372))),0)</f>
        <v>0</v>
      </c>
      <c r="G372" s="85">
        <f>MAX(IF('Fee Calculator'!E$41*100&lt;$A372,0,IF('Fee Calculator'!E$41*100&gt;$A373,$A373-$A372-SUM(H372:$H372),'Fee Calculator'!E$41*100-$A372-SUM(H372:$H372))),0)</f>
        <v>0</v>
      </c>
      <c r="H372" s="91">
        <f>IF('Fee Calculator'!F$41*100&lt;$A372,0,IF('Fee Calculator'!F$41*100&gt;$A373,$A373-$A372,'Fee Calculator'!F$41*100-$A372))</f>
        <v>0</v>
      </c>
      <c r="J372" s="87">
        <f>F372*'Fee Calculator'!$D$11/100</f>
        <v>0</v>
      </c>
      <c r="K372" s="88">
        <f>G372*'Fee Calculator'!$D$11/100</f>
        <v>0</v>
      </c>
      <c r="L372" s="92">
        <f>H372*'Fee Calculator'!$D$11/100</f>
        <v>0</v>
      </c>
      <c r="N372" s="89">
        <f t="shared" si="46"/>
        <v>0</v>
      </c>
      <c r="O372" s="90">
        <f t="shared" si="47"/>
        <v>0</v>
      </c>
      <c r="P372" s="93">
        <f t="shared" si="48"/>
        <v>0</v>
      </c>
      <c r="R372" s="89">
        <f t="shared" si="49"/>
        <v>0</v>
      </c>
      <c r="S372" s="90">
        <f t="shared" si="50"/>
        <v>0</v>
      </c>
      <c r="T372" s="93">
        <f t="shared" si="51"/>
        <v>0</v>
      </c>
    </row>
    <row r="373" spans="1:20" hidden="1" x14ac:dyDescent="0.2">
      <c r="A373" s="83">
        <v>41.749999999999702</v>
      </c>
      <c r="B373" s="84">
        <f t="shared" si="45"/>
        <v>41.833333333333336</v>
      </c>
      <c r="C373" s="85">
        <f t="shared" si="45"/>
        <v>75.25</v>
      </c>
      <c r="D373" s="91">
        <f t="shared" si="45"/>
        <v>150.75</v>
      </c>
      <c r="F373" s="83">
        <f>MAX(IF('Fee Calculator'!D$41*100&lt;$A373,0,IF('Fee Calculator'!D$41*100&gt;$A374,$A374-$A373-SUM(G373:$H373),'Fee Calculator'!D$41*100-$A373-SUM(G373:$H373))),0)</f>
        <v>0</v>
      </c>
      <c r="G373" s="85">
        <f>MAX(IF('Fee Calculator'!E$41*100&lt;$A373,0,IF('Fee Calculator'!E$41*100&gt;$A374,$A374-$A373-SUM(H373:$H373),'Fee Calculator'!E$41*100-$A373-SUM(H373:$H373))),0)</f>
        <v>0</v>
      </c>
      <c r="H373" s="91">
        <f>IF('Fee Calculator'!F$41*100&lt;$A373,0,IF('Fee Calculator'!F$41*100&gt;$A374,$A374-$A373,'Fee Calculator'!F$41*100-$A373))</f>
        <v>0</v>
      </c>
      <c r="J373" s="87">
        <f>F373*'Fee Calculator'!$D$11/100</f>
        <v>0</v>
      </c>
      <c r="K373" s="88">
        <f>G373*'Fee Calculator'!$D$11/100</f>
        <v>0</v>
      </c>
      <c r="L373" s="92">
        <f>H373*'Fee Calculator'!$D$11/100</f>
        <v>0</v>
      </c>
      <c r="N373" s="89">
        <f t="shared" si="46"/>
        <v>0</v>
      </c>
      <c r="O373" s="90">
        <f t="shared" si="47"/>
        <v>0</v>
      </c>
      <c r="P373" s="93">
        <f t="shared" si="48"/>
        <v>0</v>
      </c>
      <c r="R373" s="89">
        <f t="shared" si="49"/>
        <v>0</v>
      </c>
      <c r="S373" s="90">
        <f t="shared" si="50"/>
        <v>0</v>
      </c>
      <c r="T373" s="93">
        <f t="shared" si="51"/>
        <v>0</v>
      </c>
    </row>
    <row r="374" spans="1:20" hidden="1" x14ac:dyDescent="0.2">
      <c r="A374" s="83">
        <v>41.849999999999703</v>
      </c>
      <c r="B374" s="84">
        <f t="shared" si="45"/>
        <v>41.833333333333336</v>
      </c>
      <c r="C374" s="85">
        <f t="shared" si="45"/>
        <v>75.25</v>
      </c>
      <c r="D374" s="91">
        <f t="shared" si="45"/>
        <v>150.75</v>
      </c>
      <c r="F374" s="83">
        <f>MAX(IF('Fee Calculator'!D$41*100&lt;$A374,0,IF('Fee Calculator'!D$41*100&gt;$A375,$A375-$A374-SUM(G374:$H374),'Fee Calculator'!D$41*100-$A374-SUM(G374:$H374))),0)</f>
        <v>0</v>
      </c>
      <c r="G374" s="85">
        <f>MAX(IF('Fee Calculator'!E$41*100&lt;$A374,0,IF('Fee Calculator'!E$41*100&gt;$A375,$A375-$A374-SUM(H374:$H374),'Fee Calculator'!E$41*100-$A374-SUM(H374:$H374))),0)</f>
        <v>0</v>
      </c>
      <c r="H374" s="91">
        <f>IF('Fee Calculator'!F$41*100&lt;$A374,0,IF('Fee Calculator'!F$41*100&gt;$A375,$A375-$A374,'Fee Calculator'!F$41*100-$A374))</f>
        <v>0</v>
      </c>
      <c r="J374" s="87">
        <f>F374*'Fee Calculator'!$D$11/100</f>
        <v>0</v>
      </c>
      <c r="K374" s="88">
        <f>G374*'Fee Calculator'!$D$11/100</f>
        <v>0</v>
      </c>
      <c r="L374" s="92">
        <f>H374*'Fee Calculator'!$D$11/100</f>
        <v>0</v>
      </c>
      <c r="N374" s="89">
        <f t="shared" si="46"/>
        <v>0</v>
      </c>
      <c r="O374" s="90">
        <f t="shared" si="47"/>
        <v>0</v>
      </c>
      <c r="P374" s="93">
        <f t="shared" si="48"/>
        <v>0</v>
      </c>
      <c r="R374" s="89">
        <f t="shared" si="49"/>
        <v>0</v>
      </c>
      <c r="S374" s="90">
        <f t="shared" si="50"/>
        <v>0</v>
      </c>
      <c r="T374" s="93">
        <f t="shared" si="51"/>
        <v>0</v>
      </c>
    </row>
    <row r="375" spans="1:20" hidden="1" x14ac:dyDescent="0.2">
      <c r="A375" s="83">
        <v>41.949999999999697</v>
      </c>
      <c r="B375" s="84">
        <f t="shared" si="45"/>
        <v>41.833333333333336</v>
      </c>
      <c r="C375" s="85">
        <f t="shared" si="45"/>
        <v>75.25</v>
      </c>
      <c r="D375" s="91">
        <f t="shared" si="45"/>
        <v>150.75</v>
      </c>
      <c r="F375" s="83">
        <f>MAX(IF('Fee Calculator'!D$41*100&lt;$A375,0,IF('Fee Calculator'!D$41*100&gt;$A376,$A376-$A375-SUM(G375:$H375),'Fee Calculator'!D$41*100-$A375-SUM(G375:$H375))),0)</f>
        <v>0</v>
      </c>
      <c r="G375" s="85">
        <f>MAX(IF('Fee Calculator'!E$41*100&lt;$A375,0,IF('Fee Calculator'!E$41*100&gt;$A376,$A376-$A375-SUM(H375:$H375),'Fee Calculator'!E$41*100-$A375-SUM(H375:$H375))),0)</f>
        <v>0</v>
      </c>
      <c r="H375" s="91">
        <f>IF('Fee Calculator'!F$41*100&lt;$A375,0,IF('Fee Calculator'!F$41*100&gt;$A376,$A376-$A375,'Fee Calculator'!F$41*100-$A375))</f>
        <v>0</v>
      </c>
      <c r="J375" s="87">
        <f>F375*'Fee Calculator'!$D$11/100</f>
        <v>0</v>
      </c>
      <c r="K375" s="88">
        <f>G375*'Fee Calculator'!$D$11/100</f>
        <v>0</v>
      </c>
      <c r="L375" s="92">
        <f>H375*'Fee Calculator'!$D$11/100</f>
        <v>0</v>
      </c>
      <c r="N375" s="89">
        <f t="shared" si="46"/>
        <v>0</v>
      </c>
      <c r="O375" s="90">
        <f t="shared" si="47"/>
        <v>0</v>
      </c>
      <c r="P375" s="93">
        <f t="shared" si="48"/>
        <v>0</v>
      </c>
      <c r="R375" s="89">
        <f t="shared" si="49"/>
        <v>0</v>
      </c>
      <c r="S375" s="90">
        <f t="shared" si="50"/>
        <v>0</v>
      </c>
      <c r="T375" s="93">
        <f t="shared" si="51"/>
        <v>0</v>
      </c>
    </row>
    <row r="376" spans="1:20" hidden="1" x14ac:dyDescent="0.2">
      <c r="A376" s="83">
        <v>42.049999999999699</v>
      </c>
      <c r="B376" s="84">
        <f t="shared" si="45"/>
        <v>41.833333333333336</v>
      </c>
      <c r="C376" s="85">
        <f t="shared" si="45"/>
        <v>75.25</v>
      </c>
      <c r="D376" s="91">
        <f t="shared" si="45"/>
        <v>150.75</v>
      </c>
      <c r="F376" s="83">
        <f>MAX(IF('Fee Calculator'!D$41*100&lt;$A376,0,IF('Fee Calculator'!D$41*100&gt;$A377,$A377-$A376-SUM(G376:$H376),'Fee Calculator'!D$41*100-$A376-SUM(G376:$H376))),0)</f>
        <v>0</v>
      </c>
      <c r="G376" s="85">
        <f>MAX(IF('Fee Calculator'!E$41*100&lt;$A376,0,IF('Fee Calculator'!E$41*100&gt;$A377,$A377-$A376-SUM(H376:$H376),'Fee Calculator'!E$41*100-$A376-SUM(H376:$H376))),0)</f>
        <v>0</v>
      </c>
      <c r="H376" s="91">
        <f>IF('Fee Calculator'!F$41*100&lt;$A376,0,IF('Fee Calculator'!F$41*100&gt;$A377,$A377-$A376,'Fee Calculator'!F$41*100-$A376))</f>
        <v>0</v>
      </c>
      <c r="J376" s="87">
        <f>F376*'Fee Calculator'!$D$11/100</f>
        <v>0</v>
      </c>
      <c r="K376" s="88">
        <f>G376*'Fee Calculator'!$D$11/100</f>
        <v>0</v>
      </c>
      <c r="L376" s="92">
        <f>H376*'Fee Calculator'!$D$11/100</f>
        <v>0</v>
      </c>
      <c r="N376" s="89">
        <f t="shared" si="46"/>
        <v>0</v>
      </c>
      <c r="O376" s="90">
        <f t="shared" si="47"/>
        <v>0</v>
      </c>
      <c r="P376" s="93">
        <f t="shared" si="48"/>
        <v>0</v>
      </c>
      <c r="R376" s="89">
        <f t="shared" si="49"/>
        <v>0</v>
      </c>
      <c r="S376" s="90">
        <f t="shared" si="50"/>
        <v>0</v>
      </c>
      <c r="T376" s="93">
        <f t="shared" si="51"/>
        <v>0</v>
      </c>
    </row>
    <row r="377" spans="1:20" hidden="1" x14ac:dyDescent="0.2">
      <c r="A377" s="83">
        <v>42.1499999999997</v>
      </c>
      <c r="B377" s="84">
        <f t="shared" si="45"/>
        <v>41.833333333333336</v>
      </c>
      <c r="C377" s="85">
        <f t="shared" si="45"/>
        <v>75.25</v>
      </c>
      <c r="D377" s="91">
        <f t="shared" si="45"/>
        <v>150.75</v>
      </c>
      <c r="F377" s="83">
        <f>MAX(IF('Fee Calculator'!D$41*100&lt;$A377,0,IF('Fee Calculator'!D$41*100&gt;$A378,$A378-$A377-SUM(G377:$H377),'Fee Calculator'!D$41*100-$A377-SUM(G377:$H377))),0)</f>
        <v>0</v>
      </c>
      <c r="G377" s="85">
        <f>MAX(IF('Fee Calculator'!E$41*100&lt;$A377,0,IF('Fee Calculator'!E$41*100&gt;$A378,$A378-$A377-SUM(H377:$H377),'Fee Calculator'!E$41*100-$A377-SUM(H377:$H377))),0)</f>
        <v>0</v>
      </c>
      <c r="H377" s="91">
        <f>IF('Fee Calculator'!F$41*100&lt;$A377,0,IF('Fee Calculator'!F$41*100&gt;$A378,$A378-$A377,'Fee Calculator'!F$41*100-$A377))</f>
        <v>0</v>
      </c>
      <c r="J377" s="87">
        <f>F377*'Fee Calculator'!$D$11/100</f>
        <v>0</v>
      </c>
      <c r="K377" s="88">
        <f>G377*'Fee Calculator'!$D$11/100</f>
        <v>0</v>
      </c>
      <c r="L377" s="92">
        <f>H377*'Fee Calculator'!$D$11/100</f>
        <v>0</v>
      </c>
      <c r="N377" s="89">
        <f t="shared" si="46"/>
        <v>0</v>
      </c>
      <c r="O377" s="90">
        <f t="shared" si="47"/>
        <v>0</v>
      </c>
      <c r="P377" s="93">
        <f t="shared" si="48"/>
        <v>0</v>
      </c>
      <c r="R377" s="89">
        <f t="shared" si="49"/>
        <v>0</v>
      </c>
      <c r="S377" s="90">
        <f t="shared" si="50"/>
        <v>0</v>
      </c>
      <c r="T377" s="93">
        <f t="shared" si="51"/>
        <v>0</v>
      </c>
    </row>
    <row r="378" spans="1:20" hidden="1" x14ac:dyDescent="0.2">
      <c r="A378" s="83">
        <v>42.249999999999702</v>
      </c>
      <c r="B378" s="84">
        <f t="shared" ref="B378:D441" si="52">(5/0.1*B$5+SUM(B$6:B$105))/(5/0.1+COUNT(B$6:B$105))</f>
        <v>41.833333333333336</v>
      </c>
      <c r="C378" s="85">
        <f t="shared" si="52"/>
        <v>75.25</v>
      </c>
      <c r="D378" s="91">
        <f t="shared" si="52"/>
        <v>150.75</v>
      </c>
      <c r="F378" s="83">
        <f>MAX(IF('Fee Calculator'!D$41*100&lt;$A378,0,IF('Fee Calculator'!D$41*100&gt;$A379,$A379-$A378-SUM(G378:$H378),'Fee Calculator'!D$41*100-$A378-SUM(G378:$H378))),0)</f>
        <v>0</v>
      </c>
      <c r="G378" s="85">
        <f>MAX(IF('Fee Calculator'!E$41*100&lt;$A378,0,IF('Fee Calculator'!E$41*100&gt;$A379,$A379-$A378-SUM(H378:$H378),'Fee Calculator'!E$41*100-$A378-SUM(H378:$H378))),0)</f>
        <v>0</v>
      </c>
      <c r="H378" s="91">
        <f>IF('Fee Calculator'!F$41*100&lt;$A378,0,IF('Fee Calculator'!F$41*100&gt;$A379,$A379-$A378,'Fee Calculator'!F$41*100-$A378))</f>
        <v>0</v>
      </c>
      <c r="J378" s="87">
        <f>F378*'Fee Calculator'!$D$11/100</f>
        <v>0</v>
      </c>
      <c r="K378" s="88">
        <f>G378*'Fee Calculator'!$D$11/100</f>
        <v>0</v>
      </c>
      <c r="L378" s="92">
        <f>H378*'Fee Calculator'!$D$11/100</f>
        <v>0</v>
      </c>
      <c r="N378" s="89">
        <f t="shared" si="46"/>
        <v>0</v>
      </c>
      <c r="O378" s="90">
        <f t="shared" si="47"/>
        <v>0</v>
      </c>
      <c r="P378" s="93">
        <f t="shared" si="48"/>
        <v>0</v>
      </c>
      <c r="R378" s="89">
        <f t="shared" si="49"/>
        <v>0</v>
      </c>
      <c r="S378" s="90">
        <f t="shared" si="50"/>
        <v>0</v>
      </c>
      <c r="T378" s="93">
        <f t="shared" si="51"/>
        <v>0</v>
      </c>
    </row>
    <row r="379" spans="1:20" hidden="1" x14ac:dyDescent="0.2">
      <c r="A379" s="83">
        <v>42.349999999999604</v>
      </c>
      <c r="B379" s="84">
        <f t="shared" si="52"/>
        <v>41.833333333333336</v>
      </c>
      <c r="C379" s="85">
        <f t="shared" si="52"/>
        <v>75.25</v>
      </c>
      <c r="D379" s="91">
        <f t="shared" si="52"/>
        <v>150.75</v>
      </c>
      <c r="F379" s="83">
        <f>MAX(IF('Fee Calculator'!D$41*100&lt;$A379,0,IF('Fee Calculator'!D$41*100&gt;$A380,$A380-$A379-SUM(G379:$H379),'Fee Calculator'!D$41*100-$A379-SUM(G379:$H379))),0)</f>
        <v>0</v>
      </c>
      <c r="G379" s="85">
        <f>MAX(IF('Fee Calculator'!E$41*100&lt;$A379,0,IF('Fee Calculator'!E$41*100&gt;$A380,$A380-$A379-SUM(H379:$H379),'Fee Calculator'!E$41*100-$A379-SUM(H379:$H379))),0)</f>
        <v>0</v>
      </c>
      <c r="H379" s="91">
        <f>IF('Fee Calculator'!F$41*100&lt;$A379,0,IF('Fee Calculator'!F$41*100&gt;$A380,$A380-$A379,'Fee Calculator'!F$41*100-$A379))</f>
        <v>0</v>
      </c>
      <c r="J379" s="87">
        <f>F379*'Fee Calculator'!$D$11/100</f>
        <v>0</v>
      </c>
      <c r="K379" s="88">
        <f>G379*'Fee Calculator'!$D$11/100</f>
        <v>0</v>
      </c>
      <c r="L379" s="92">
        <f>H379*'Fee Calculator'!$D$11/100</f>
        <v>0</v>
      </c>
      <c r="N379" s="89">
        <f t="shared" si="46"/>
        <v>0</v>
      </c>
      <c r="O379" s="90">
        <f t="shared" si="47"/>
        <v>0</v>
      </c>
      <c r="P379" s="93">
        <f t="shared" si="48"/>
        <v>0</v>
      </c>
      <c r="R379" s="89">
        <f t="shared" si="49"/>
        <v>0</v>
      </c>
      <c r="S379" s="90">
        <f t="shared" si="50"/>
        <v>0</v>
      </c>
      <c r="T379" s="93">
        <f t="shared" si="51"/>
        <v>0</v>
      </c>
    </row>
    <row r="380" spans="1:20" hidden="1" x14ac:dyDescent="0.2">
      <c r="A380" s="83">
        <v>42.449999999999598</v>
      </c>
      <c r="B380" s="84">
        <f t="shared" si="52"/>
        <v>41.833333333333336</v>
      </c>
      <c r="C380" s="85">
        <f t="shared" si="52"/>
        <v>75.25</v>
      </c>
      <c r="D380" s="91">
        <f t="shared" si="52"/>
        <v>150.75</v>
      </c>
      <c r="F380" s="83">
        <f>MAX(IF('Fee Calculator'!D$41*100&lt;$A380,0,IF('Fee Calculator'!D$41*100&gt;$A381,$A381-$A380-SUM(G380:$H380),'Fee Calculator'!D$41*100-$A380-SUM(G380:$H380))),0)</f>
        <v>0</v>
      </c>
      <c r="G380" s="85">
        <f>MAX(IF('Fee Calculator'!E$41*100&lt;$A380,0,IF('Fee Calculator'!E$41*100&gt;$A381,$A381-$A380-SUM(H380:$H380),'Fee Calculator'!E$41*100-$A380-SUM(H380:$H380))),0)</f>
        <v>0</v>
      </c>
      <c r="H380" s="91">
        <f>IF('Fee Calculator'!F$41*100&lt;$A380,0,IF('Fee Calculator'!F$41*100&gt;$A381,$A381-$A380,'Fee Calculator'!F$41*100-$A380))</f>
        <v>0</v>
      </c>
      <c r="J380" s="87">
        <f>F380*'Fee Calculator'!$D$11/100</f>
        <v>0</v>
      </c>
      <c r="K380" s="88">
        <f>G380*'Fee Calculator'!$D$11/100</f>
        <v>0</v>
      </c>
      <c r="L380" s="92">
        <f>H380*'Fee Calculator'!$D$11/100</f>
        <v>0</v>
      </c>
      <c r="N380" s="89">
        <f t="shared" si="46"/>
        <v>0</v>
      </c>
      <c r="O380" s="90">
        <f t="shared" si="47"/>
        <v>0</v>
      </c>
      <c r="P380" s="93">
        <f t="shared" si="48"/>
        <v>0</v>
      </c>
      <c r="R380" s="89">
        <f t="shared" si="49"/>
        <v>0</v>
      </c>
      <c r="S380" s="90">
        <f t="shared" si="50"/>
        <v>0</v>
      </c>
      <c r="T380" s="93">
        <f t="shared" si="51"/>
        <v>0</v>
      </c>
    </row>
    <row r="381" spans="1:20" hidden="1" x14ac:dyDescent="0.2">
      <c r="A381" s="83">
        <v>42.549999999999599</v>
      </c>
      <c r="B381" s="84">
        <f t="shared" si="52"/>
        <v>41.833333333333336</v>
      </c>
      <c r="C381" s="85">
        <f t="shared" si="52"/>
        <v>75.25</v>
      </c>
      <c r="D381" s="91">
        <f t="shared" si="52"/>
        <v>150.75</v>
      </c>
      <c r="F381" s="83">
        <f>MAX(IF('Fee Calculator'!D$41*100&lt;$A381,0,IF('Fee Calculator'!D$41*100&gt;$A382,$A382-$A381-SUM(G381:$H381),'Fee Calculator'!D$41*100-$A381-SUM(G381:$H381))),0)</f>
        <v>0</v>
      </c>
      <c r="G381" s="85">
        <f>MAX(IF('Fee Calculator'!E$41*100&lt;$A381,0,IF('Fee Calculator'!E$41*100&gt;$A382,$A382-$A381-SUM(H381:$H381),'Fee Calculator'!E$41*100-$A381-SUM(H381:$H381))),0)</f>
        <v>0</v>
      </c>
      <c r="H381" s="91">
        <f>IF('Fee Calculator'!F$41*100&lt;$A381,0,IF('Fee Calculator'!F$41*100&gt;$A382,$A382-$A381,'Fee Calculator'!F$41*100-$A381))</f>
        <v>0</v>
      </c>
      <c r="J381" s="87">
        <f>F381*'Fee Calculator'!$D$11/100</f>
        <v>0</v>
      </c>
      <c r="K381" s="88">
        <f>G381*'Fee Calculator'!$D$11/100</f>
        <v>0</v>
      </c>
      <c r="L381" s="92">
        <f>H381*'Fee Calculator'!$D$11/100</f>
        <v>0</v>
      </c>
      <c r="N381" s="89">
        <f t="shared" si="46"/>
        <v>0</v>
      </c>
      <c r="O381" s="90">
        <f t="shared" si="47"/>
        <v>0</v>
      </c>
      <c r="P381" s="93">
        <f t="shared" si="48"/>
        <v>0</v>
      </c>
      <c r="R381" s="89">
        <f t="shared" si="49"/>
        <v>0</v>
      </c>
      <c r="S381" s="90">
        <f t="shared" si="50"/>
        <v>0</v>
      </c>
      <c r="T381" s="93">
        <f t="shared" si="51"/>
        <v>0</v>
      </c>
    </row>
    <row r="382" spans="1:20" hidden="1" x14ac:dyDescent="0.2">
      <c r="A382" s="83">
        <v>42.649999999999601</v>
      </c>
      <c r="B382" s="84">
        <f t="shared" si="52"/>
        <v>41.833333333333336</v>
      </c>
      <c r="C382" s="85">
        <f t="shared" si="52"/>
        <v>75.25</v>
      </c>
      <c r="D382" s="91">
        <f t="shared" si="52"/>
        <v>150.75</v>
      </c>
      <c r="F382" s="83">
        <f>MAX(IF('Fee Calculator'!D$41*100&lt;$A382,0,IF('Fee Calculator'!D$41*100&gt;$A383,$A383-$A382-SUM(G382:$H382),'Fee Calculator'!D$41*100-$A382-SUM(G382:$H382))),0)</f>
        <v>0</v>
      </c>
      <c r="G382" s="85">
        <f>MAX(IF('Fee Calculator'!E$41*100&lt;$A382,0,IF('Fee Calculator'!E$41*100&gt;$A383,$A383-$A382-SUM(H382:$H382),'Fee Calculator'!E$41*100-$A382-SUM(H382:$H382))),0)</f>
        <v>0</v>
      </c>
      <c r="H382" s="91">
        <f>IF('Fee Calculator'!F$41*100&lt;$A382,0,IF('Fee Calculator'!F$41*100&gt;$A383,$A383-$A382,'Fee Calculator'!F$41*100-$A382))</f>
        <v>0</v>
      </c>
      <c r="J382" s="87">
        <f>F382*'Fee Calculator'!$D$11/100</f>
        <v>0</v>
      </c>
      <c r="K382" s="88">
        <f>G382*'Fee Calculator'!$D$11/100</f>
        <v>0</v>
      </c>
      <c r="L382" s="92">
        <f>H382*'Fee Calculator'!$D$11/100</f>
        <v>0</v>
      </c>
      <c r="N382" s="89">
        <f t="shared" si="46"/>
        <v>0</v>
      </c>
      <c r="O382" s="90">
        <f t="shared" si="47"/>
        <v>0</v>
      </c>
      <c r="P382" s="93">
        <f t="shared" si="48"/>
        <v>0</v>
      </c>
      <c r="R382" s="89">
        <f t="shared" si="49"/>
        <v>0</v>
      </c>
      <c r="S382" s="90">
        <f t="shared" si="50"/>
        <v>0</v>
      </c>
      <c r="T382" s="93">
        <f t="shared" si="51"/>
        <v>0</v>
      </c>
    </row>
    <row r="383" spans="1:20" hidden="1" x14ac:dyDescent="0.2">
      <c r="A383" s="83">
        <v>42.749999999999602</v>
      </c>
      <c r="B383" s="84">
        <f t="shared" si="52"/>
        <v>41.833333333333336</v>
      </c>
      <c r="C383" s="85">
        <f t="shared" si="52"/>
        <v>75.25</v>
      </c>
      <c r="D383" s="91">
        <f t="shared" si="52"/>
        <v>150.75</v>
      </c>
      <c r="F383" s="83">
        <f>MAX(IF('Fee Calculator'!D$41*100&lt;$A383,0,IF('Fee Calculator'!D$41*100&gt;$A384,$A384-$A383-SUM(G383:$H383),'Fee Calculator'!D$41*100-$A383-SUM(G383:$H383))),0)</f>
        <v>0</v>
      </c>
      <c r="G383" s="85">
        <f>MAX(IF('Fee Calculator'!E$41*100&lt;$A383,0,IF('Fee Calculator'!E$41*100&gt;$A384,$A384-$A383-SUM(H383:$H383),'Fee Calculator'!E$41*100-$A383-SUM(H383:$H383))),0)</f>
        <v>0</v>
      </c>
      <c r="H383" s="91">
        <f>IF('Fee Calculator'!F$41*100&lt;$A383,0,IF('Fee Calculator'!F$41*100&gt;$A384,$A384-$A383,'Fee Calculator'!F$41*100-$A383))</f>
        <v>0</v>
      </c>
      <c r="J383" s="87">
        <f>F383*'Fee Calculator'!$D$11/100</f>
        <v>0</v>
      </c>
      <c r="K383" s="88">
        <f>G383*'Fee Calculator'!$D$11/100</f>
        <v>0</v>
      </c>
      <c r="L383" s="92">
        <f>H383*'Fee Calculator'!$D$11/100</f>
        <v>0</v>
      </c>
      <c r="N383" s="89">
        <f t="shared" si="46"/>
        <v>0</v>
      </c>
      <c r="O383" s="90">
        <f t="shared" si="47"/>
        <v>0</v>
      </c>
      <c r="P383" s="93">
        <f t="shared" si="48"/>
        <v>0</v>
      </c>
      <c r="R383" s="89">
        <f t="shared" si="49"/>
        <v>0</v>
      </c>
      <c r="S383" s="90">
        <f t="shared" si="50"/>
        <v>0</v>
      </c>
      <c r="T383" s="93">
        <f t="shared" si="51"/>
        <v>0</v>
      </c>
    </row>
    <row r="384" spans="1:20" hidden="1" x14ac:dyDescent="0.2">
      <c r="A384" s="83">
        <v>42.849999999999604</v>
      </c>
      <c r="B384" s="84">
        <f t="shared" si="52"/>
        <v>41.833333333333336</v>
      </c>
      <c r="C384" s="85">
        <f t="shared" si="52"/>
        <v>75.25</v>
      </c>
      <c r="D384" s="91">
        <f t="shared" si="52"/>
        <v>150.75</v>
      </c>
      <c r="F384" s="83">
        <f>MAX(IF('Fee Calculator'!D$41*100&lt;$A384,0,IF('Fee Calculator'!D$41*100&gt;$A385,$A385-$A384-SUM(G384:$H384),'Fee Calculator'!D$41*100-$A384-SUM(G384:$H384))),0)</f>
        <v>0</v>
      </c>
      <c r="G384" s="85">
        <f>MAX(IF('Fee Calculator'!E$41*100&lt;$A384,0,IF('Fee Calculator'!E$41*100&gt;$A385,$A385-$A384-SUM(H384:$H384),'Fee Calculator'!E$41*100-$A384-SUM(H384:$H384))),0)</f>
        <v>0</v>
      </c>
      <c r="H384" s="91">
        <f>IF('Fee Calculator'!F$41*100&lt;$A384,0,IF('Fee Calculator'!F$41*100&gt;$A385,$A385-$A384,'Fee Calculator'!F$41*100-$A384))</f>
        <v>0</v>
      </c>
      <c r="J384" s="87">
        <f>F384*'Fee Calculator'!$D$11/100</f>
        <v>0</v>
      </c>
      <c r="K384" s="88">
        <f>G384*'Fee Calculator'!$D$11/100</f>
        <v>0</v>
      </c>
      <c r="L384" s="92">
        <f>H384*'Fee Calculator'!$D$11/100</f>
        <v>0</v>
      </c>
      <c r="N384" s="89">
        <f t="shared" si="46"/>
        <v>0</v>
      </c>
      <c r="O384" s="90">
        <f t="shared" si="47"/>
        <v>0</v>
      </c>
      <c r="P384" s="93">
        <f t="shared" si="48"/>
        <v>0</v>
      </c>
      <c r="R384" s="89">
        <f t="shared" si="49"/>
        <v>0</v>
      </c>
      <c r="S384" s="90">
        <f t="shared" si="50"/>
        <v>0</v>
      </c>
      <c r="T384" s="93">
        <f t="shared" si="51"/>
        <v>0</v>
      </c>
    </row>
    <row r="385" spans="1:20" hidden="1" x14ac:dyDescent="0.2">
      <c r="A385" s="83">
        <v>42.949999999999598</v>
      </c>
      <c r="B385" s="84">
        <f t="shared" si="52"/>
        <v>41.833333333333336</v>
      </c>
      <c r="C385" s="85">
        <f t="shared" si="52"/>
        <v>75.25</v>
      </c>
      <c r="D385" s="91">
        <f t="shared" si="52"/>
        <v>150.75</v>
      </c>
      <c r="F385" s="83">
        <f>MAX(IF('Fee Calculator'!D$41*100&lt;$A385,0,IF('Fee Calculator'!D$41*100&gt;$A386,$A386-$A385-SUM(G385:$H385),'Fee Calculator'!D$41*100-$A385-SUM(G385:$H385))),0)</f>
        <v>0</v>
      </c>
      <c r="G385" s="85">
        <f>MAX(IF('Fee Calculator'!E$41*100&lt;$A385,0,IF('Fee Calculator'!E$41*100&gt;$A386,$A386-$A385-SUM(H385:$H385),'Fee Calculator'!E$41*100-$A385-SUM(H385:$H385))),0)</f>
        <v>0</v>
      </c>
      <c r="H385" s="91">
        <f>IF('Fee Calculator'!F$41*100&lt;$A385,0,IF('Fee Calculator'!F$41*100&gt;$A386,$A386-$A385,'Fee Calculator'!F$41*100-$A385))</f>
        <v>0</v>
      </c>
      <c r="J385" s="87">
        <f>F385*'Fee Calculator'!$D$11/100</f>
        <v>0</v>
      </c>
      <c r="K385" s="88">
        <f>G385*'Fee Calculator'!$D$11/100</f>
        <v>0</v>
      </c>
      <c r="L385" s="92">
        <f>H385*'Fee Calculator'!$D$11/100</f>
        <v>0</v>
      </c>
      <c r="N385" s="89">
        <f t="shared" si="46"/>
        <v>0</v>
      </c>
      <c r="O385" s="90">
        <f t="shared" si="47"/>
        <v>0</v>
      </c>
      <c r="P385" s="93">
        <f t="shared" si="48"/>
        <v>0</v>
      </c>
      <c r="R385" s="89">
        <f t="shared" si="49"/>
        <v>0</v>
      </c>
      <c r="S385" s="90">
        <f t="shared" si="50"/>
        <v>0</v>
      </c>
      <c r="T385" s="93">
        <f t="shared" si="51"/>
        <v>0</v>
      </c>
    </row>
    <row r="386" spans="1:20" hidden="1" x14ac:dyDescent="0.2">
      <c r="A386" s="83">
        <v>43.049999999999599</v>
      </c>
      <c r="B386" s="84">
        <f t="shared" si="52"/>
        <v>41.833333333333336</v>
      </c>
      <c r="C386" s="85">
        <f t="shared" si="52"/>
        <v>75.25</v>
      </c>
      <c r="D386" s="91">
        <f t="shared" si="52"/>
        <v>150.75</v>
      </c>
      <c r="F386" s="83">
        <f>MAX(IF('Fee Calculator'!D$41*100&lt;$A386,0,IF('Fee Calculator'!D$41*100&gt;$A387,$A387-$A386-SUM(G386:$H386),'Fee Calculator'!D$41*100-$A386-SUM(G386:$H386))),0)</f>
        <v>0</v>
      </c>
      <c r="G386" s="85">
        <f>MAX(IF('Fee Calculator'!E$41*100&lt;$A386,0,IF('Fee Calculator'!E$41*100&gt;$A387,$A387-$A386-SUM(H386:$H386),'Fee Calculator'!E$41*100-$A386-SUM(H386:$H386))),0)</f>
        <v>0</v>
      </c>
      <c r="H386" s="91">
        <f>IF('Fee Calculator'!F$41*100&lt;$A386,0,IF('Fee Calculator'!F$41*100&gt;$A387,$A387-$A386,'Fee Calculator'!F$41*100-$A386))</f>
        <v>0</v>
      </c>
      <c r="J386" s="87">
        <f>F386*'Fee Calculator'!$D$11/100</f>
        <v>0</v>
      </c>
      <c r="K386" s="88">
        <f>G386*'Fee Calculator'!$D$11/100</f>
        <v>0</v>
      </c>
      <c r="L386" s="92">
        <f>H386*'Fee Calculator'!$D$11/100</f>
        <v>0</v>
      </c>
      <c r="N386" s="89">
        <f t="shared" si="46"/>
        <v>0</v>
      </c>
      <c r="O386" s="90">
        <f t="shared" si="47"/>
        <v>0</v>
      </c>
      <c r="P386" s="93">
        <f t="shared" si="48"/>
        <v>0</v>
      </c>
      <c r="R386" s="89">
        <f t="shared" si="49"/>
        <v>0</v>
      </c>
      <c r="S386" s="90">
        <f t="shared" si="50"/>
        <v>0</v>
      </c>
      <c r="T386" s="93">
        <f t="shared" si="51"/>
        <v>0</v>
      </c>
    </row>
    <row r="387" spans="1:20" hidden="1" x14ac:dyDescent="0.2">
      <c r="A387" s="83">
        <v>43.149999999999601</v>
      </c>
      <c r="B387" s="84">
        <f t="shared" si="52"/>
        <v>41.833333333333336</v>
      </c>
      <c r="C387" s="85">
        <f t="shared" si="52"/>
        <v>75.25</v>
      </c>
      <c r="D387" s="91">
        <f t="shared" si="52"/>
        <v>150.75</v>
      </c>
      <c r="F387" s="83">
        <f>MAX(IF('Fee Calculator'!D$41*100&lt;$A387,0,IF('Fee Calculator'!D$41*100&gt;$A388,$A388-$A387-SUM(G387:$H387),'Fee Calculator'!D$41*100-$A387-SUM(G387:$H387))),0)</f>
        <v>0</v>
      </c>
      <c r="G387" s="85">
        <f>MAX(IF('Fee Calculator'!E$41*100&lt;$A387,0,IF('Fee Calculator'!E$41*100&gt;$A388,$A388-$A387-SUM(H387:$H387),'Fee Calculator'!E$41*100-$A387-SUM(H387:$H387))),0)</f>
        <v>0</v>
      </c>
      <c r="H387" s="91">
        <f>IF('Fee Calculator'!F$41*100&lt;$A387,0,IF('Fee Calculator'!F$41*100&gt;$A388,$A388-$A387,'Fee Calculator'!F$41*100-$A387))</f>
        <v>0</v>
      </c>
      <c r="J387" s="87">
        <f>F387*'Fee Calculator'!$D$11/100</f>
        <v>0</v>
      </c>
      <c r="K387" s="88">
        <f>G387*'Fee Calculator'!$D$11/100</f>
        <v>0</v>
      </c>
      <c r="L387" s="92">
        <f>H387*'Fee Calculator'!$D$11/100</f>
        <v>0</v>
      </c>
      <c r="N387" s="89">
        <f t="shared" si="46"/>
        <v>0</v>
      </c>
      <c r="O387" s="90">
        <f t="shared" si="47"/>
        <v>0</v>
      </c>
      <c r="P387" s="93">
        <f t="shared" si="48"/>
        <v>0</v>
      </c>
      <c r="R387" s="89">
        <f t="shared" si="49"/>
        <v>0</v>
      </c>
      <c r="S387" s="90">
        <f t="shared" si="50"/>
        <v>0</v>
      </c>
      <c r="T387" s="93">
        <f t="shared" si="51"/>
        <v>0</v>
      </c>
    </row>
    <row r="388" spans="1:20" hidden="1" x14ac:dyDescent="0.2">
      <c r="A388" s="83">
        <v>43.249999999999602</v>
      </c>
      <c r="B388" s="84">
        <f t="shared" si="52"/>
        <v>41.833333333333336</v>
      </c>
      <c r="C388" s="85">
        <f t="shared" si="52"/>
        <v>75.25</v>
      </c>
      <c r="D388" s="91">
        <f t="shared" si="52"/>
        <v>150.75</v>
      </c>
      <c r="F388" s="83">
        <f>MAX(IF('Fee Calculator'!D$41*100&lt;$A388,0,IF('Fee Calculator'!D$41*100&gt;$A389,$A389-$A388-SUM(G388:$H388),'Fee Calculator'!D$41*100-$A388-SUM(G388:$H388))),0)</f>
        <v>0</v>
      </c>
      <c r="G388" s="85">
        <f>MAX(IF('Fee Calculator'!E$41*100&lt;$A388,0,IF('Fee Calculator'!E$41*100&gt;$A389,$A389-$A388-SUM(H388:$H388),'Fee Calculator'!E$41*100-$A388-SUM(H388:$H388))),0)</f>
        <v>0</v>
      </c>
      <c r="H388" s="91">
        <f>IF('Fee Calculator'!F$41*100&lt;$A388,0,IF('Fee Calculator'!F$41*100&gt;$A389,$A389-$A388,'Fee Calculator'!F$41*100-$A388))</f>
        <v>0</v>
      </c>
      <c r="J388" s="87">
        <f>F388*'Fee Calculator'!$D$11/100</f>
        <v>0</v>
      </c>
      <c r="K388" s="88">
        <f>G388*'Fee Calculator'!$D$11/100</f>
        <v>0</v>
      </c>
      <c r="L388" s="92">
        <f>H388*'Fee Calculator'!$D$11/100</f>
        <v>0</v>
      </c>
      <c r="N388" s="89">
        <f t="shared" si="46"/>
        <v>0</v>
      </c>
      <c r="O388" s="90">
        <f t="shared" si="47"/>
        <v>0</v>
      </c>
      <c r="P388" s="93">
        <f t="shared" si="48"/>
        <v>0</v>
      </c>
      <c r="R388" s="89">
        <f t="shared" si="49"/>
        <v>0</v>
      </c>
      <c r="S388" s="90">
        <f t="shared" si="50"/>
        <v>0</v>
      </c>
      <c r="T388" s="93">
        <f t="shared" si="51"/>
        <v>0</v>
      </c>
    </row>
    <row r="389" spans="1:20" hidden="1" x14ac:dyDescent="0.2">
      <c r="A389" s="83">
        <v>43.349999999999604</v>
      </c>
      <c r="B389" s="84">
        <f t="shared" si="52"/>
        <v>41.833333333333336</v>
      </c>
      <c r="C389" s="85">
        <f t="shared" si="52"/>
        <v>75.25</v>
      </c>
      <c r="D389" s="91">
        <f t="shared" si="52"/>
        <v>150.75</v>
      </c>
      <c r="F389" s="83">
        <f>MAX(IF('Fee Calculator'!D$41*100&lt;$A389,0,IF('Fee Calculator'!D$41*100&gt;$A390,$A390-$A389-SUM(G389:$H389),'Fee Calculator'!D$41*100-$A389-SUM(G389:$H389))),0)</f>
        <v>0</v>
      </c>
      <c r="G389" s="85">
        <f>MAX(IF('Fee Calculator'!E$41*100&lt;$A389,0,IF('Fee Calculator'!E$41*100&gt;$A390,$A390-$A389-SUM(H389:$H389),'Fee Calculator'!E$41*100-$A389-SUM(H389:$H389))),0)</f>
        <v>0</v>
      </c>
      <c r="H389" s="91">
        <f>IF('Fee Calculator'!F$41*100&lt;$A389,0,IF('Fee Calculator'!F$41*100&gt;$A390,$A390-$A389,'Fee Calculator'!F$41*100-$A389))</f>
        <v>0</v>
      </c>
      <c r="J389" s="87">
        <f>F389*'Fee Calculator'!$D$11/100</f>
        <v>0</v>
      </c>
      <c r="K389" s="88">
        <f>G389*'Fee Calculator'!$D$11/100</f>
        <v>0</v>
      </c>
      <c r="L389" s="92">
        <f>H389*'Fee Calculator'!$D$11/100</f>
        <v>0</v>
      </c>
      <c r="N389" s="89">
        <f t="shared" si="46"/>
        <v>0</v>
      </c>
      <c r="O389" s="90">
        <f t="shared" si="47"/>
        <v>0</v>
      </c>
      <c r="P389" s="93">
        <f t="shared" si="48"/>
        <v>0</v>
      </c>
      <c r="R389" s="89">
        <f t="shared" si="49"/>
        <v>0</v>
      </c>
      <c r="S389" s="90">
        <f t="shared" si="50"/>
        <v>0</v>
      </c>
      <c r="T389" s="93">
        <f t="shared" si="51"/>
        <v>0</v>
      </c>
    </row>
    <row r="390" spans="1:20" hidden="1" x14ac:dyDescent="0.2">
      <c r="A390" s="83">
        <v>43.449999999999598</v>
      </c>
      <c r="B390" s="84">
        <f t="shared" si="52"/>
        <v>41.833333333333336</v>
      </c>
      <c r="C390" s="85">
        <f t="shared" si="52"/>
        <v>75.25</v>
      </c>
      <c r="D390" s="91">
        <f t="shared" si="52"/>
        <v>150.75</v>
      </c>
      <c r="F390" s="83">
        <f>MAX(IF('Fee Calculator'!D$41*100&lt;$A390,0,IF('Fee Calculator'!D$41*100&gt;$A391,$A391-$A390-SUM(G390:$H390),'Fee Calculator'!D$41*100-$A390-SUM(G390:$H390))),0)</f>
        <v>0</v>
      </c>
      <c r="G390" s="85">
        <f>MAX(IF('Fee Calculator'!E$41*100&lt;$A390,0,IF('Fee Calculator'!E$41*100&gt;$A391,$A391-$A390-SUM(H390:$H390),'Fee Calculator'!E$41*100-$A390-SUM(H390:$H390))),0)</f>
        <v>0</v>
      </c>
      <c r="H390" s="91">
        <f>IF('Fee Calculator'!F$41*100&lt;$A390,0,IF('Fee Calculator'!F$41*100&gt;$A391,$A391-$A390,'Fee Calculator'!F$41*100-$A390))</f>
        <v>0</v>
      </c>
      <c r="J390" s="87">
        <f>F390*'Fee Calculator'!$D$11/100</f>
        <v>0</v>
      </c>
      <c r="K390" s="88">
        <f>G390*'Fee Calculator'!$D$11/100</f>
        <v>0</v>
      </c>
      <c r="L390" s="92">
        <f>H390*'Fee Calculator'!$D$11/100</f>
        <v>0</v>
      </c>
      <c r="N390" s="89">
        <f t="shared" si="46"/>
        <v>0</v>
      </c>
      <c r="O390" s="90">
        <f t="shared" si="47"/>
        <v>0</v>
      </c>
      <c r="P390" s="93">
        <f t="shared" si="48"/>
        <v>0</v>
      </c>
      <c r="R390" s="89">
        <f t="shared" si="49"/>
        <v>0</v>
      </c>
      <c r="S390" s="90">
        <f t="shared" si="50"/>
        <v>0</v>
      </c>
      <c r="T390" s="93">
        <f t="shared" si="51"/>
        <v>0</v>
      </c>
    </row>
    <row r="391" spans="1:20" hidden="1" x14ac:dyDescent="0.2">
      <c r="A391" s="83">
        <v>43.549999999999599</v>
      </c>
      <c r="B391" s="84">
        <f t="shared" si="52"/>
        <v>41.833333333333336</v>
      </c>
      <c r="C391" s="85">
        <f t="shared" si="52"/>
        <v>75.25</v>
      </c>
      <c r="D391" s="91">
        <f t="shared" si="52"/>
        <v>150.75</v>
      </c>
      <c r="F391" s="83">
        <f>MAX(IF('Fee Calculator'!D$41*100&lt;$A391,0,IF('Fee Calculator'!D$41*100&gt;$A392,$A392-$A391-SUM(G391:$H391),'Fee Calculator'!D$41*100-$A391-SUM(G391:$H391))),0)</f>
        <v>0</v>
      </c>
      <c r="G391" s="85">
        <f>MAX(IF('Fee Calculator'!E$41*100&lt;$A391,0,IF('Fee Calculator'!E$41*100&gt;$A392,$A392-$A391-SUM(H391:$H391),'Fee Calculator'!E$41*100-$A391-SUM(H391:$H391))),0)</f>
        <v>0</v>
      </c>
      <c r="H391" s="91">
        <f>IF('Fee Calculator'!F$41*100&lt;$A391,0,IF('Fee Calculator'!F$41*100&gt;$A392,$A392-$A391,'Fee Calculator'!F$41*100-$A391))</f>
        <v>0</v>
      </c>
      <c r="J391" s="87">
        <f>F391*'Fee Calculator'!$D$11/100</f>
        <v>0</v>
      </c>
      <c r="K391" s="88">
        <f>G391*'Fee Calculator'!$D$11/100</f>
        <v>0</v>
      </c>
      <c r="L391" s="92">
        <f>H391*'Fee Calculator'!$D$11/100</f>
        <v>0</v>
      </c>
      <c r="N391" s="89">
        <f t="shared" si="46"/>
        <v>0</v>
      </c>
      <c r="O391" s="90">
        <f t="shared" si="47"/>
        <v>0</v>
      </c>
      <c r="P391" s="93">
        <f t="shared" si="48"/>
        <v>0</v>
      </c>
      <c r="R391" s="89">
        <f t="shared" si="49"/>
        <v>0</v>
      </c>
      <c r="S391" s="90">
        <f t="shared" si="50"/>
        <v>0</v>
      </c>
      <c r="T391" s="93">
        <f t="shared" si="51"/>
        <v>0</v>
      </c>
    </row>
    <row r="392" spans="1:20" hidden="1" x14ac:dyDescent="0.2">
      <c r="A392" s="83">
        <v>43.649999999999601</v>
      </c>
      <c r="B392" s="84">
        <f t="shared" si="52"/>
        <v>41.833333333333336</v>
      </c>
      <c r="C392" s="85">
        <f t="shared" si="52"/>
        <v>75.25</v>
      </c>
      <c r="D392" s="91">
        <f t="shared" si="52"/>
        <v>150.75</v>
      </c>
      <c r="F392" s="83">
        <f>MAX(IF('Fee Calculator'!D$41*100&lt;$A392,0,IF('Fee Calculator'!D$41*100&gt;$A393,$A393-$A392-SUM(G392:$H392),'Fee Calculator'!D$41*100-$A392-SUM(G392:$H392))),0)</f>
        <v>0</v>
      </c>
      <c r="G392" s="85">
        <f>MAX(IF('Fee Calculator'!E$41*100&lt;$A392,0,IF('Fee Calculator'!E$41*100&gt;$A393,$A393-$A392-SUM(H392:$H392),'Fee Calculator'!E$41*100-$A392-SUM(H392:$H392))),0)</f>
        <v>0</v>
      </c>
      <c r="H392" s="91">
        <f>IF('Fee Calculator'!F$41*100&lt;$A392,0,IF('Fee Calculator'!F$41*100&gt;$A393,$A393-$A392,'Fee Calculator'!F$41*100-$A392))</f>
        <v>0</v>
      </c>
      <c r="J392" s="87">
        <f>F392*'Fee Calculator'!$D$11/100</f>
        <v>0</v>
      </c>
      <c r="K392" s="88">
        <f>G392*'Fee Calculator'!$D$11/100</f>
        <v>0</v>
      </c>
      <c r="L392" s="92">
        <f>H392*'Fee Calculator'!$D$11/100</f>
        <v>0</v>
      </c>
      <c r="N392" s="89">
        <f t="shared" si="46"/>
        <v>0</v>
      </c>
      <c r="O392" s="90">
        <f t="shared" si="47"/>
        <v>0</v>
      </c>
      <c r="P392" s="93">
        <f t="shared" si="48"/>
        <v>0</v>
      </c>
      <c r="R392" s="89">
        <f t="shared" si="49"/>
        <v>0</v>
      </c>
      <c r="S392" s="90">
        <f t="shared" si="50"/>
        <v>0</v>
      </c>
      <c r="T392" s="93">
        <f t="shared" si="51"/>
        <v>0</v>
      </c>
    </row>
    <row r="393" spans="1:20" hidden="1" x14ac:dyDescent="0.2">
      <c r="A393" s="83">
        <v>43.749999999999602</v>
      </c>
      <c r="B393" s="84">
        <f t="shared" si="52"/>
        <v>41.833333333333336</v>
      </c>
      <c r="C393" s="85">
        <f t="shared" si="52"/>
        <v>75.25</v>
      </c>
      <c r="D393" s="91">
        <f t="shared" si="52"/>
        <v>150.75</v>
      </c>
      <c r="F393" s="83">
        <f>MAX(IF('Fee Calculator'!D$41*100&lt;$A393,0,IF('Fee Calculator'!D$41*100&gt;$A394,$A394-$A393-SUM(G393:$H393),'Fee Calculator'!D$41*100-$A393-SUM(G393:$H393))),0)</f>
        <v>0</v>
      </c>
      <c r="G393" s="85">
        <f>MAX(IF('Fee Calculator'!E$41*100&lt;$A393,0,IF('Fee Calculator'!E$41*100&gt;$A394,$A394-$A393-SUM(H393:$H393),'Fee Calculator'!E$41*100-$A393-SUM(H393:$H393))),0)</f>
        <v>0</v>
      </c>
      <c r="H393" s="91">
        <f>IF('Fee Calculator'!F$41*100&lt;$A393,0,IF('Fee Calculator'!F$41*100&gt;$A394,$A394-$A393,'Fee Calculator'!F$41*100-$A393))</f>
        <v>0</v>
      </c>
      <c r="J393" s="87">
        <f>F393*'Fee Calculator'!$D$11/100</f>
        <v>0</v>
      </c>
      <c r="K393" s="88">
        <f>G393*'Fee Calculator'!$D$11/100</f>
        <v>0</v>
      </c>
      <c r="L393" s="92">
        <f>H393*'Fee Calculator'!$D$11/100</f>
        <v>0</v>
      </c>
      <c r="N393" s="89">
        <f t="shared" si="46"/>
        <v>0</v>
      </c>
      <c r="O393" s="90">
        <f t="shared" si="47"/>
        <v>0</v>
      </c>
      <c r="P393" s="93">
        <f t="shared" si="48"/>
        <v>0</v>
      </c>
      <c r="R393" s="89">
        <f t="shared" si="49"/>
        <v>0</v>
      </c>
      <c r="S393" s="90">
        <f t="shared" si="50"/>
        <v>0</v>
      </c>
      <c r="T393" s="93">
        <f t="shared" si="51"/>
        <v>0</v>
      </c>
    </row>
    <row r="394" spans="1:20" hidden="1" x14ac:dyDescent="0.2">
      <c r="A394" s="83">
        <v>43.849999999999604</v>
      </c>
      <c r="B394" s="84">
        <f t="shared" si="52"/>
        <v>41.833333333333336</v>
      </c>
      <c r="C394" s="85">
        <f t="shared" si="52"/>
        <v>75.25</v>
      </c>
      <c r="D394" s="91">
        <f t="shared" si="52"/>
        <v>150.75</v>
      </c>
      <c r="F394" s="83">
        <f>MAX(IF('Fee Calculator'!D$41*100&lt;$A394,0,IF('Fee Calculator'!D$41*100&gt;$A395,$A395-$A394-SUM(G394:$H394),'Fee Calculator'!D$41*100-$A394-SUM(G394:$H394))),0)</f>
        <v>0</v>
      </c>
      <c r="G394" s="85">
        <f>MAX(IF('Fee Calculator'!E$41*100&lt;$A394,0,IF('Fee Calculator'!E$41*100&gt;$A395,$A395-$A394-SUM(H394:$H394),'Fee Calculator'!E$41*100-$A394-SUM(H394:$H394))),0)</f>
        <v>0</v>
      </c>
      <c r="H394" s="91">
        <f>IF('Fee Calculator'!F$41*100&lt;$A394,0,IF('Fee Calculator'!F$41*100&gt;$A395,$A395-$A394,'Fee Calculator'!F$41*100-$A394))</f>
        <v>0</v>
      </c>
      <c r="J394" s="87">
        <f>F394*'Fee Calculator'!$D$11/100</f>
        <v>0</v>
      </c>
      <c r="K394" s="88">
        <f>G394*'Fee Calculator'!$D$11/100</f>
        <v>0</v>
      </c>
      <c r="L394" s="92">
        <f>H394*'Fee Calculator'!$D$11/100</f>
        <v>0</v>
      </c>
      <c r="N394" s="89">
        <f t="shared" si="46"/>
        <v>0</v>
      </c>
      <c r="O394" s="90">
        <f t="shared" si="47"/>
        <v>0</v>
      </c>
      <c r="P394" s="93">
        <f t="shared" si="48"/>
        <v>0</v>
      </c>
      <c r="R394" s="89">
        <f t="shared" si="49"/>
        <v>0</v>
      </c>
      <c r="S394" s="90">
        <f t="shared" si="50"/>
        <v>0</v>
      </c>
      <c r="T394" s="93">
        <f t="shared" si="51"/>
        <v>0</v>
      </c>
    </row>
    <row r="395" spans="1:20" hidden="1" x14ac:dyDescent="0.2">
      <c r="A395" s="83">
        <v>43.949999999999598</v>
      </c>
      <c r="B395" s="84">
        <f t="shared" si="52"/>
        <v>41.833333333333336</v>
      </c>
      <c r="C395" s="85">
        <f t="shared" si="52"/>
        <v>75.25</v>
      </c>
      <c r="D395" s="91">
        <f t="shared" si="52"/>
        <v>150.75</v>
      </c>
      <c r="F395" s="83">
        <f>MAX(IF('Fee Calculator'!D$41*100&lt;$A395,0,IF('Fee Calculator'!D$41*100&gt;$A396,$A396-$A395-SUM(G395:$H395),'Fee Calculator'!D$41*100-$A395-SUM(G395:$H395))),0)</f>
        <v>0</v>
      </c>
      <c r="G395" s="85">
        <f>MAX(IF('Fee Calculator'!E$41*100&lt;$A395,0,IF('Fee Calculator'!E$41*100&gt;$A396,$A396-$A395-SUM(H395:$H395),'Fee Calculator'!E$41*100-$A395-SUM(H395:$H395))),0)</f>
        <v>0</v>
      </c>
      <c r="H395" s="91">
        <f>IF('Fee Calculator'!F$41*100&lt;$A395,0,IF('Fee Calculator'!F$41*100&gt;$A396,$A396-$A395,'Fee Calculator'!F$41*100-$A395))</f>
        <v>0</v>
      </c>
      <c r="J395" s="87">
        <f>F395*'Fee Calculator'!$D$11/100</f>
        <v>0</v>
      </c>
      <c r="K395" s="88">
        <f>G395*'Fee Calculator'!$D$11/100</f>
        <v>0</v>
      </c>
      <c r="L395" s="92">
        <f>H395*'Fee Calculator'!$D$11/100</f>
        <v>0</v>
      </c>
      <c r="N395" s="89">
        <f t="shared" si="46"/>
        <v>0</v>
      </c>
      <c r="O395" s="90">
        <f t="shared" si="47"/>
        <v>0</v>
      </c>
      <c r="P395" s="93">
        <f t="shared" si="48"/>
        <v>0</v>
      </c>
      <c r="R395" s="89">
        <f t="shared" si="49"/>
        <v>0</v>
      </c>
      <c r="S395" s="90">
        <f t="shared" si="50"/>
        <v>0</v>
      </c>
      <c r="T395" s="93">
        <f t="shared" si="51"/>
        <v>0</v>
      </c>
    </row>
    <row r="396" spans="1:20" hidden="1" x14ac:dyDescent="0.2">
      <c r="A396" s="83">
        <v>44.049999999999599</v>
      </c>
      <c r="B396" s="84">
        <f t="shared" si="52"/>
        <v>41.833333333333336</v>
      </c>
      <c r="C396" s="85">
        <f t="shared" si="52"/>
        <v>75.25</v>
      </c>
      <c r="D396" s="91">
        <f t="shared" si="52"/>
        <v>150.75</v>
      </c>
      <c r="F396" s="83">
        <f>MAX(IF('Fee Calculator'!D$41*100&lt;$A396,0,IF('Fee Calculator'!D$41*100&gt;$A397,$A397-$A396-SUM(G396:$H396),'Fee Calculator'!D$41*100-$A396-SUM(G396:$H396))),0)</f>
        <v>0</v>
      </c>
      <c r="G396" s="85">
        <f>MAX(IF('Fee Calculator'!E$41*100&lt;$A396,0,IF('Fee Calculator'!E$41*100&gt;$A397,$A397-$A396-SUM(H396:$H396),'Fee Calculator'!E$41*100-$A396-SUM(H396:$H396))),0)</f>
        <v>0</v>
      </c>
      <c r="H396" s="91">
        <f>IF('Fee Calculator'!F$41*100&lt;$A396,0,IF('Fee Calculator'!F$41*100&gt;$A397,$A397-$A396,'Fee Calculator'!F$41*100-$A396))</f>
        <v>0</v>
      </c>
      <c r="J396" s="87">
        <f>F396*'Fee Calculator'!$D$11/100</f>
        <v>0</v>
      </c>
      <c r="K396" s="88">
        <f>G396*'Fee Calculator'!$D$11/100</f>
        <v>0</v>
      </c>
      <c r="L396" s="92">
        <f>H396*'Fee Calculator'!$D$11/100</f>
        <v>0</v>
      </c>
      <c r="N396" s="89">
        <f t="shared" si="46"/>
        <v>0</v>
      </c>
      <c r="O396" s="90">
        <f t="shared" si="47"/>
        <v>0</v>
      </c>
      <c r="P396" s="93">
        <f t="shared" si="48"/>
        <v>0</v>
      </c>
      <c r="R396" s="89">
        <f t="shared" si="49"/>
        <v>0</v>
      </c>
      <c r="S396" s="90">
        <f t="shared" si="50"/>
        <v>0</v>
      </c>
      <c r="T396" s="93">
        <f t="shared" si="51"/>
        <v>0</v>
      </c>
    </row>
    <row r="397" spans="1:20" hidden="1" x14ac:dyDescent="0.2">
      <c r="A397" s="83">
        <v>44.149999999999601</v>
      </c>
      <c r="B397" s="84">
        <f t="shared" si="52"/>
        <v>41.833333333333336</v>
      </c>
      <c r="C397" s="85">
        <f t="shared" si="52"/>
        <v>75.25</v>
      </c>
      <c r="D397" s="91">
        <f t="shared" si="52"/>
        <v>150.75</v>
      </c>
      <c r="F397" s="83">
        <f>MAX(IF('Fee Calculator'!D$41*100&lt;$A397,0,IF('Fee Calculator'!D$41*100&gt;$A398,$A398-$A397-SUM(G397:$H397),'Fee Calculator'!D$41*100-$A397-SUM(G397:$H397))),0)</f>
        <v>0</v>
      </c>
      <c r="G397" s="85">
        <f>MAX(IF('Fee Calculator'!E$41*100&lt;$A397,0,IF('Fee Calculator'!E$41*100&gt;$A398,$A398-$A397-SUM(H397:$H397),'Fee Calculator'!E$41*100-$A397-SUM(H397:$H397))),0)</f>
        <v>0</v>
      </c>
      <c r="H397" s="91">
        <f>IF('Fee Calculator'!F$41*100&lt;$A397,0,IF('Fee Calculator'!F$41*100&gt;$A398,$A398-$A397,'Fee Calculator'!F$41*100-$A397))</f>
        <v>0</v>
      </c>
      <c r="J397" s="87">
        <f>F397*'Fee Calculator'!$D$11/100</f>
        <v>0</v>
      </c>
      <c r="K397" s="88">
        <f>G397*'Fee Calculator'!$D$11/100</f>
        <v>0</v>
      </c>
      <c r="L397" s="92">
        <f>H397*'Fee Calculator'!$D$11/100</f>
        <v>0</v>
      </c>
      <c r="N397" s="89">
        <f t="shared" si="46"/>
        <v>0</v>
      </c>
      <c r="O397" s="90">
        <f t="shared" si="47"/>
        <v>0</v>
      </c>
      <c r="P397" s="93">
        <f t="shared" si="48"/>
        <v>0</v>
      </c>
      <c r="R397" s="89">
        <f t="shared" si="49"/>
        <v>0</v>
      </c>
      <c r="S397" s="90">
        <f t="shared" si="50"/>
        <v>0</v>
      </c>
      <c r="T397" s="93">
        <f t="shared" si="51"/>
        <v>0</v>
      </c>
    </row>
    <row r="398" spans="1:20" hidden="1" x14ac:dyDescent="0.2">
      <c r="A398" s="83">
        <v>44.249999999999602</v>
      </c>
      <c r="B398" s="84">
        <f t="shared" si="52"/>
        <v>41.833333333333336</v>
      </c>
      <c r="C398" s="85">
        <f t="shared" si="52"/>
        <v>75.25</v>
      </c>
      <c r="D398" s="91">
        <f t="shared" si="52"/>
        <v>150.75</v>
      </c>
      <c r="F398" s="83">
        <f>MAX(IF('Fee Calculator'!D$41*100&lt;$A398,0,IF('Fee Calculator'!D$41*100&gt;$A399,$A399-$A398-SUM(G398:$H398),'Fee Calculator'!D$41*100-$A398-SUM(G398:$H398))),0)</f>
        <v>0</v>
      </c>
      <c r="G398" s="85">
        <f>MAX(IF('Fee Calculator'!E$41*100&lt;$A398,0,IF('Fee Calculator'!E$41*100&gt;$A399,$A399-$A398-SUM(H398:$H398),'Fee Calculator'!E$41*100-$A398-SUM(H398:$H398))),0)</f>
        <v>0</v>
      </c>
      <c r="H398" s="91">
        <f>IF('Fee Calculator'!F$41*100&lt;$A398,0,IF('Fee Calculator'!F$41*100&gt;$A399,$A399-$A398,'Fee Calculator'!F$41*100-$A398))</f>
        <v>0</v>
      </c>
      <c r="J398" s="87">
        <f>F398*'Fee Calculator'!$D$11/100</f>
        <v>0</v>
      </c>
      <c r="K398" s="88">
        <f>G398*'Fee Calculator'!$D$11/100</f>
        <v>0</v>
      </c>
      <c r="L398" s="92">
        <f>H398*'Fee Calculator'!$D$11/100</f>
        <v>0</v>
      </c>
      <c r="N398" s="89">
        <f t="shared" si="46"/>
        <v>0</v>
      </c>
      <c r="O398" s="90">
        <f t="shared" si="47"/>
        <v>0</v>
      </c>
      <c r="P398" s="93">
        <f t="shared" si="48"/>
        <v>0</v>
      </c>
      <c r="R398" s="89">
        <f t="shared" si="49"/>
        <v>0</v>
      </c>
      <c r="S398" s="90">
        <f t="shared" si="50"/>
        <v>0</v>
      </c>
      <c r="T398" s="93">
        <f t="shared" si="51"/>
        <v>0</v>
      </c>
    </row>
    <row r="399" spans="1:20" hidden="1" x14ac:dyDescent="0.2">
      <c r="A399" s="83">
        <v>44.349999999999604</v>
      </c>
      <c r="B399" s="84">
        <f t="shared" si="52"/>
        <v>41.833333333333336</v>
      </c>
      <c r="C399" s="85">
        <f t="shared" si="52"/>
        <v>75.25</v>
      </c>
      <c r="D399" s="91">
        <f t="shared" si="52"/>
        <v>150.75</v>
      </c>
      <c r="F399" s="83">
        <f>MAX(IF('Fee Calculator'!D$41*100&lt;$A399,0,IF('Fee Calculator'!D$41*100&gt;$A400,$A400-$A399-SUM(G399:$H399),'Fee Calculator'!D$41*100-$A399-SUM(G399:$H399))),0)</f>
        <v>0</v>
      </c>
      <c r="G399" s="85">
        <f>MAX(IF('Fee Calculator'!E$41*100&lt;$A399,0,IF('Fee Calculator'!E$41*100&gt;$A400,$A400-$A399-SUM(H399:$H399),'Fee Calculator'!E$41*100-$A399-SUM(H399:$H399))),0)</f>
        <v>0</v>
      </c>
      <c r="H399" s="91">
        <f>IF('Fee Calculator'!F$41*100&lt;$A399,0,IF('Fee Calculator'!F$41*100&gt;$A400,$A400-$A399,'Fee Calculator'!F$41*100-$A399))</f>
        <v>0</v>
      </c>
      <c r="J399" s="87">
        <f>F399*'Fee Calculator'!$D$11/100</f>
        <v>0</v>
      </c>
      <c r="K399" s="88">
        <f>G399*'Fee Calculator'!$D$11/100</f>
        <v>0</v>
      </c>
      <c r="L399" s="92">
        <f>H399*'Fee Calculator'!$D$11/100</f>
        <v>0</v>
      </c>
      <c r="N399" s="89">
        <f t="shared" si="46"/>
        <v>0</v>
      </c>
      <c r="O399" s="90">
        <f t="shared" si="47"/>
        <v>0</v>
      </c>
      <c r="P399" s="93">
        <f t="shared" si="48"/>
        <v>0</v>
      </c>
      <c r="R399" s="89">
        <f t="shared" si="49"/>
        <v>0</v>
      </c>
      <c r="S399" s="90">
        <f t="shared" si="50"/>
        <v>0</v>
      </c>
      <c r="T399" s="93">
        <f t="shared" si="51"/>
        <v>0</v>
      </c>
    </row>
    <row r="400" spans="1:20" hidden="1" x14ac:dyDescent="0.2">
      <c r="A400" s="83">
        <v>44.449999999999598</v>
      </c>
      <c r="B400" s="84">
        <f t="shared" si="52"/>
        <v>41.833333333333336</v>
      </c>
      <c r="C400" s="85">
        <f t="shared" si="52"/>
        <v>75.25</v>
      </c>
      <c r="D400" s="91">
        <f t="shared" si="52"/>
        <v>150.75</v>
      </c>
      <c r="F400" s="83">
        <f>MAX(IF('Fee Calculator'!D$41*100&lt;$A400,0,IF('Fee Calculator'!D$41*100&gt;$A401,$A401-$A400-SUM(G400:$H400),'Fee Calculator'!D$41*100-$A400-SUM(G400:$H400))),0)</f>
        <v>0</v>
      </c>
      <c r="G400" s="85">
        <f>MAX(IF('Fee Calculator'!E$41*100&lt;$A400,0,IF('Fee Calculator'!E$41*100&gt;$A401,$A401-$A400-SUM(H400:$H400),'Fee Calculator'!E$41*100-$A400-SUM(H400:$H400))),0)</f>
        <v>0</v>
      </c>
      <c r="H400" s="91">
        <f>IF('Fee Calculator'!F$41*100&lt;$A400,0,IF('Fee Calculator'!F$41*100&gt;$A401,$A401-$A400,'Fee Calculator'!F$41*100-$A400))</f>
        <v>0</v>
      </c>
      <c r="J400" s="87">
        <f>F400*'Fee Calculator'!$D$11/100</f>
        <v>0</v>
      </c>
      <c r="K400" s="88">
        <f>G400*'Fee Calculator'!$D$11/100</f>
        <v>0</v>
      </c>
      <c r="L400" s="92">
        <f>H400*'Fee Calculator'!$D$11/100</f>
        <v>0</v>
      </c>
      <c r="N400" s="89">
        <f t="shared" si="46"/>
        <v>0</v>
      </c>
      <c r="O400" s="90">
        <f t="shared" si="47"/>
        <v>0</v>
      </c>
      <c r="P400" s="93">
        <f t="shared" si="48"/>
        <v>0</v>
      </c>
      <c r="R400" s="89">
        <f t="shared" si="49"/>
        <v>0</v>
      </c>
      <c r="S400" s="90">
        <f t="shared" si="50"/>
        <v>0</v>
      </c>
      <c r="T400" s="93">
        <f t="shared" si="51"/>
        <v>0</v>
      </c>
    </row>
    <row r="401" spans="1:20" hidden="1" x14ac:dyDescent="0.2">
      <c r="A401" s="83">
        <v>44.549999999999599</v>
      </c>
      <c r="B401" s="84">
        <f t="shared" si="52"/>
        <v>41.833333333333336</v>
      </c>
      <c r="C401" s="85">
        <f t="shared" si="52"/>
        <v>75.25</v>
      </c>
      <c r="D401" s="91">
        <f t="shared" si="52"/>
        <v>150.75</v>
      </c>
      <c r="F401" s="83">
        <f>MAX(IF('Fee Calculator'!D$41*100&lt;$A401,0,IF('Fee Calculator'!D$41*100&gt;$A402,$A402-$A401-SUM(G401:$H401),'Fee Calculator'!D$41*100-$A401-SUM(G401:$H401))),0)</f>
        <v>0</v>
      </c>
      <c r="G401" s="85">
        <f>MAX(IF('Fee Calculator'!E$41*100&lt;$A401,0,IF('Fee Calculator'!E$41*100&gt;$A402,$A402-$A401-SUM(H401:$H401),'Fee Calculator'!E$41*100-$A401-SUM(H401:$H401))),0)</f>
        <v>0</v>
      </c>
      <c r="H401" s="91">
        <f>IF('Fee Calculator'!F$41*100&lt;$A401,0,IF('Fee Calculator'!F$41*100&gt;$A402,$A402-$A401,'Fee Calculator'!F$41*100-$A401))</f>
        <v>0</v>
      </c>
      <c r="J401" s="87">
        <f>F401*'Fee Calculator'!$D$11/100</f>
        <v>0</v>
      </c>
      <c r="K401" s="88">
        <f>G401*'Fee Calculator'!$D$11/100</f>
        <v>0</v>
      </c>
      <c r="L401" s="92">
        <f>H401*'Fee Calculator'!$D$11/100</f>
        <v>0</v>
      </c>
      <c r="N401" s="89">
        <f t="shared" si="46"/>
        <v>0</v>
      </c>
      <c r="O401" s="90">
        <f t="shared" si="47"/>
        <v>0</v>
      </c>
      <c r="P401" s="93">
        <f t="shared" si="48"/>
        <v>0</v>
      </c>
      <c r="R401" s="89">
        <f t="shared" si="49"/>
        <v>0</v>
      </c>
      <c r="S401" s="90">
        <f t="shared" si="50"/>
        <v>0</v>
      </c>
      <c r="T401" s="93">
        <f t="shared" si="51"/>
        <v>0</v>
      </c>
    </row>
    <row r="402" spans="1:20" hidden="1" x14ac:dyDescent="0.2">
      <c r="A402" s="83">
        <v>44.649999999999601</v>
      </c>
      <c r="B402" s="84">
        <f t="shared" si="52"/>
        <v>41.833333333333336</v>
      </c>
      <c r="C402" s="85">
        <f t="shared" si="52"/>
        <v>75.25</v>
      </c>
      <c r="D402" s="91">
        <f t="shared" si="52"/>
        <v>150.75</v>
      </c>
      <c r="F402" s="83">
        <f>MAX(IF('Fee Calculator'!D$41*100&lt;$A402,0,IF('Fee Calculator'!D$41*100&gt;$A403,$A403-$A402-SUM(G402:$H402),'Fee Calculator'!D$41*100-$A402-SUM(G402:$H402))),0)</f>
        <v>0</v>
      </c>
      <c r="G402" s="85">
        <f>MAX(IF('Fee Calculator'!E$41*100&lt;$A402,0,IF('Fee Calculator'!E$41*100&gt;$A403,$A403-$A402-SUM(H402:$H402),'Fee Calculator'!E$41*100-$A402-SUM(H402:$H402))),0)</f>
        <v>0</v>
      </c>
      <c r="H402" s="91">
        <f>IF('Fee Calculator'!F$41*100&lt;$A402,0,IF('Fee Calculator'!F$41*100&gt;$A403,$A403-$A402,'Fee Calculator'!F$41*100-$A402))</f>
        <v>0</v>
      </c>
      <c r="J402" s="87">
        <f>F402*'Fee Calculator'!$D$11/100</f>
        <v>0</v>
      </c>
      <c r="K402" s="88">
        <f>G402*'Fee Calculator'!$D$11/100</f>
        <v>0</v>
      </c>
      <c r="L402" s="92">
        <f>H402*'Fee Calculator'!$D$11/100</f>
        <v>0</v>
      </c>
      <c r="N402" s="89">
        <f t="shared" si="46"/>
        <v>0</v>
      </c>
      <c r="O402" s="90">
        <f t="shared" si="47"/>
        <v>0</v>
      </c>
      <c r="P402" s="93">
        <f t="shared" si="48"/>
        <v>0</v>
      </c>
      <c r="R402" s="89">
        <f t="shared" si="49"/>
        <v>0</v>
      </c>
      <c r="S402" s="90">
        <f t="shared" si="50"/>
        <v>0</v>
      </c>
      <c r="T402" s="93">
        <f t="shared" si="51"/>
        <v>0</v>
      </c>
    </row>
    <row r="403" spans="1:20" hidden="1" x14ac:dyDescent="0.2">
      <c r="A403" s="83">
        <v>44.749999999999602</v>
      </c>
      <c r="B403" s="84">
        <f t="shared" si="52"/>
        <v>41.833333333333336</v>
      </c>
      <c r="C403" s="85">
        <f t="shared" si="52"/>
        <v>75.25</v>
      </c>
      <c r="D403" s="91">
        <f t="shared" si="52"/>
        <v>150.75</v>
      </c>
      <c r="F403" s="83">
        <f>MAX(IF('Fee Calculator'!D$41*100&lt;$A403,0,IF('Fee Calculator'!D$41*100&gt;$A404,$A404-$A403-SUM(G403:$H403),'Fee Calculator'!D$41*100-$A403-SUM(G403:$H403))),0)</f>
        <v>0</v>
      </c>
      <c r="G403" s="85">
        <f>MAX(IF('Fee Calculator'!E$41*100&lt;$A403,0,IF('Fee Calculator'!E$41*100&gt;$A404,$A404-$A403-SUM(H403:$H403),'Fee Calculator'!E$41*100-$A403-SUM(H403:$H403))),0)</f>
        <v>0</v>
      </c>
      <c r="H403" s="91">
        <f>IF('Fee Calculator'!F$41*100&lt;$A403,0,IF('Fee Calculator'!F$41*100&gt;$A404,$A404-$A403,'Fee Calculator'!F$41*100-$A403))</f>
        <v>0</v>
      </c>
      <c r="J403" s="87">
        <f>F403*'Fee Calculator'!$D$11/100</f>
        <v>0</v>
      </c>
      <c r="K403" s="88">
        <f>G403*'Fee Calculator'!$D$11/100</f>
        <v>0</v>
      </c>
      <c r="L403" s="92">
        <f>H403*'Fee Calculator'!$D$11/100</f>
        <v>0</v>
      </c>
      <c r="N403" s="89">
        <f t="shared" si="46"/>
        <v>0</v>
      </c>
      <c r="O403" s="90">
        <f t="shared" si="47"/>
        <v>0</v>
      </c>
      <c r="P403" s="93">
        <f t="shared" si="48"/>
        <v>0</v>
      </c>
      <c r="R403" s="89">
        <f t="shared" si="49"/>
        <v>0</v>
      </c>
      <c r="S403" s="90">
        <f t="shared" si="50"/>
        <v>0</v>
      </c>
      <c r="T403" s="93">
        <f t="shared" si="51"/>
        <v>0</v>
      </c>
    </row>
    <row r="404" spans="1:20" hidden="1" x14ac:dyDescent="0.2">
      <c r="A404" s="83">
        <v>44.849999999999604</v>
      </c>
      <c r="B404" s="84">
        <f t="shared" si="52"/>
        <v>41.833333333333336</v>
      </c>
      <c r="C404" s="85">
        <f t="shared" si="52"/>
        <v>75.25</v>
      </c>
      <c r="D404" s="91">
        <f t="shared" si="52"/>
        <v>150.75</v>
      </c>
      <c r="F404" s="83">
        <f>MAX(IF('Fee Calculator'!D$41*100&lt;$A404,0,IF('Fee Calculator'!D$41*100&gt;$A405,$A405-$A404-SUM(G404:$H404),'Fee Calculator'!D$41*100-$A404-SUM(G404:$H404))),0)</f>
        <v>0</v>
      </c>
      <c r="G404" s="85">
        <f>MAX(IF('Fee Calculator'!E$41*100&lt;$A404,0,IF('Fee Calculator'!E$41*100&gt;$A405,$A405-$A404-SUM(H404:$H404),'Fee Calculator'!E$41*100-$A404-SUM(H404:$H404))),0)</f>
        <v>0</v>
      </c>
      <c r="H404" s="91">
        <f>IF('Fee Calculator'!F$41*100&lt;$A404,0,IF('Fee Calculator'!F$41*100&gt;$A405,$A405-$A404,'Fee Calculator'!F$41*100-$A404))</f>
        <v>0</v>
      </c>
      <c r="J404" s="87">
        <f>F404*'Fee Calculator'!$D$11/100</f>
        <v>0</v>
      </c>
      <c r="K404" s="88">
        <f>G404*'Fee Calculator'!$D$11/100</f>
        <v>0</v>
      </c>
      <c r="L404" s="92">
        <f>H404*'Fee Calculator'!$D$11/100</f>
        <v>0</v>
      </c>
      <c r="N404" s="89">
        <f t="shared" si="46"/>
        <v>0</v>
      </c>
      <c r="O404" s="90">
        <f t="shared" si="47"/>
        <v>0</v>
      </c>
      <c r="P404" s="93">
        <f t="shared" si="48"/>
        <v>0</v>
      </c>
      <c r="R404" s="89">
        <f t="shared" si="49"/>
        <v>0</v>
      </c>
      <c r="S404" s="90">
        <f t="shared" si="50"/>
        <v>0</v>
      </c>
      <c r="T404" s="93">
        <f t="shared" si="51"/>
        <v>0</v>
      </c>
    </row>
    <row r="405" spans="1:20" hidden="1" x14ac:dyDescent="0.2">
      <c r="A405" s="83">
        <v>44.949999999999598</v>
      </c>
      <c r="B405" s="84">
        <f t="shared" si="52"/>
        <v>41.833333333333336</v>
      </c>
      <c r="C405" s="85">
        <f t="shared" si="52"/>
        <v>75.25</v>
      </c>
      <c r="D405" s="91">
        <f t="shared" si="52"/>
        <v>150.75</v>
      </c>
      <c r="F405" s="83">
        <f>MAX(IF('Fee Calculator'!D$41*100&lt;$A405,0,IF('Fee Calculator'!D$41*100&gt;$A406,$A406-$A405-SUM(G405:$H405),'Fee Calculator'!D$41*100-$A405-SUM(G405:$H405))),0)</f>
        <v>0</v>
      </c>
      <c r="G405" s="85">
        <f>MAX(IF('Fee Calculator'!E$41*100&lt;$A405,0,IF('Fee Calculator'!E$41*100&gt;$A406,$A406-$A405-SUM(H405:$H405),'Fee Calculator'!E$41*100-$A405-SUM(H405:$H405))),0)</f>
        <v>0</v>
      </c>
      <c r="H405" s="91">
        <f>IF('Fee Calculator'!F$41*100&lt;$A405,0,IF('Fee Calculator'!F$41*100&gt;$A406,$A406-$A405,'Fee Calculator'!F$41*100-$A405))</f>
        <v>0</v>
      </c>
      <c r="J405" s="87">
        <f>F405*'Fee Calculator'!$D$11/100</f>
        <v>0</v>
      </c>
      <c r="K405" s="88">
        <f>G405*'Fee Calculator'!$D$11/100</f>
        <v>0</v>
      </c>
      <c r="L405" s="92">
        <f>H405*'Fee Calculator'!$D$11/100</f>
        <v>0</v>
      </c>
      <c r="N405" s="89">
        <f t="shared" si="46"/>
        <v>0</v>
      </c>
      <c r="O405" s="90">
        <f t="shared" si="47"/>
        <v>0</v>
      </c>
      <c r="P405" s="93">
        <f t="shared" si="48"/>
        <v>0</v>
      </c>
      <c r="R405" s="89">
        <f t="shared" si="49"/>
        <v>0</v>
      </c>
      <c r="S405" s="90">
        <f t="shared" si="50"/>
        <v>0</v>
      </c>
      <c r="T405" s="93">
        <f t="shared" si="51"/>
        <v>0</v>
      </c>
    </row>
    <row r="406" spans="1:20" hidden="1" x14ac:dyDescent="0.2">
      <c r="A406" s="83">
        <v>45.049999999999599</v>
      </c>
      <c r="B406" s="84">
        <f t="shared" si="52"/>
        <v>41.833333333333336</v>
      </c>
      <c r="C406" s="85">
        <f t="shared" si="52"/>
        <v>75.25</v>
      </c>
      <c r="D406" s="91">
        <f t="shared" si="52"/>
        <v>150.75</v>
      </c>
      <c r="F406" s="83">
        <f>MAX(IF('Fee Calculator'!D$41*100&lt;$A406,0,IF('Fee Calculator'!D$41*100&gt;$A407,$A407-$A406-SUM(G406:$H406),'Fee Calculator'!D$41*100-$A406-SUM(G406:$H406))),0)</f>
        <v>0</v>
      </c>
      <c r="G406" s="85">
        <f>MAX(IF('Fee Calculator'!E$41*100&lt;$A406,0,IF('Fee Calculator'!E$41*100&gt;$A407,$A407-$A406-SUM(H406:$H406),'Fee Calculator'!E$41*100-$A406-SUM(H406:$H406))),0)</f>
        <v>0</v>
      </c>
      <c r="H406" s="91">
        <f>IF('Fee Calculator'!F$41*100&lt;$A406,0,IF('Fee Calculator'!F$41*100&gt;$A407,$A407-$A406,'Fee Calculator'!F$41*100-$A406))</f>
        <v>0</v>
      </c>
      <c r="J406" s="87">
        <f>F406*'Fee Calculator'!$D$11/100</f>
        <v>0</v>
      </c>
      <c r="K406" s="88">
        <f>G406*'Fee Calculator'!$D$11/100</f>
        <v>0</v>
      </c>
      <c r="L406" s="92">
        <f>H406*'Fee Calculator'!$D$11/100</f>
        <v>0</v>
      </c>
      <c r="N406" s="89">
        <f t="shared" si="46"/>
        <v>0</v>
      </c>
      <c r="O406" s="90">
        <f t="shared" si="47"/>
        <v>0</v>
      </c>
      <c r="P406" s="93">
        <f t="shared" si="48"/>
        <v>0</v>
      </c>
      <c r="R406" s="89">
        <f t="shared" si="49"/>
        <v>0</v>
      </c>
      <c r="S406" s="90">
        <f t="shared" si="50"/>
        <v>0</v>
      </c>
      <c r="T406" s="93">
        <f t="shared" si="51"/>
        <v>0</v>
      </c>
    </row>
    <row r="407" spans="1:20" hidden="1" x14ac:dyDescent="0.2">
      <c r="A407" s="83">
        <v>45.149999999999601</v>
      </c>
      <c r="B407" s="84">
        <f t="shared" si="52"/>
        <v>41.833333333333336</v>
      </c>
      <c r="C407" s="85">
        <f t="shared" si="52"/>
        <v>75.25</v>
      </c>
      <c r="D407" s="91">
        <f t="shared" si="52"/>
        <v>150.75</v>
      </c>
      <c r="F407" s="83">
        <f>MAX(IF('Fee Calculator'!D$41*100&lt;$A407,0,IF('Fee Calculator'!D$41*100&gt;$A408,$A408-$A407-SUM(G407:$H407),'Fee Calculator'!D$41*100-$A407-SUM(G407:$H407))),0)</f>
        <v>0</v>
      </c>
      <c r="G407" s="85">
        <f>MAX(IF('Fee Calculator'!E$41*100&lt;$A407,0,IF('Fee Calculator'!E$41*100&gt;$A408,$A408-$A407-SUM(H407:$H407),'Fee Calculator'!E$41*100-$A407-SUM(H407:$H407))),0)</f>
        <v>0</v>
      </c>
      <c r="H407" s="91">
        <f>IF('Fee Calculator'!F$41*100&lt;$A407,0,IF('Fee Calculator'!F$41*100&gt;$A408,$A408-$A407,'Fee Calculator'!F$41*100-$A407))</f>
        <v>0</v>
      </c>
      <c r="J407" s="87">
        <f>F407*'Fee Calculator'!$D$11/100</f>
        <v>0</v>
      </c>
      <c r="K407" s="88">
        <f>G407*'Fee Calculator'!$D$11/100</f>
        <v>0</v>
      </c>
      <c r="L407" s="92">
        <f>H407*'Fee Calculator'!$D$11/100</f>
        <v>0</v>
      </c>
      <c r="N407" s="89">
        <f t="shared" si="46"/>
        <v>0</v>
      </c>
      <c r="O407" s="90">
        <f t="shared" si="47"/>
        <v>0</v>
      </c>
      <c r="P407" s="93">
        <f t="shared" si="48"/>
        <v>0</v>
      </c>
      <c r="R407" s="89">
        <f t="shared" si="49"/>
        <v>0</v>
      </c>
      <c r="S407" s="90">
        <f t="shared" si="50"/>
        <v>0</v>
      </c>
      <c r="T407" s="93">
        <f t="shared" si="51"/>
        <v>0</v>
      </c>
    </row>
    <row r="408" spans="1:20" hidden="1" x14ac:dyDescent="0.2">
      <c r="A408" s="83">
        <v>45.249999999999602</v>
      </c>
      <c r="B408" s="84">
        <f t="shared" si="52"/>
        <v>41.833333333333336</v>
      </c>
      <c r="C408" s="85">
        <f t="shared" si="52"/>
        <v>75.25</v>
      </c>
      <c r="D408" s="91">
        <f t="shared" si="52"/>
        <v>150.75</v>
      </c>
      <c r="F408" s="83">
        <f>MAX(IF('Fee Calculator'!D$41*100&lt;$A408,0,IF('Fee Calculator'!D$41*100&gt;$A409,$A409-$A408-SUM(G408:$H408),'Fee Calculator'!D$41*100-$A408-SUM(G408:$H408))),0)</f>
        <v>0</v>
      </c>
      <c r="G408" s="85">
        <f>MAX(IF('Fee Calculator'!E$41*100&lt;$A408,0,IF('Fee Calculator'!E$41*100&gt;$A409,$A409-$A408-SUM(H408:$H408),'Fee Calculator'!E$41*100-$A408-SUM(H408:$H408))),0)</f>
        <v>0</v>
      </c>
      <c r="H408" s="91">
        <f>IF('Fee Calculator'!F$41*100&lt;$A408,0,IF('Fee Calculator'!F$41*100&gt;$A409,$A409-$A408,'Fee Calculator'!F$41*100-$A408))</f>
        <v>0</v>
      </c>
      <c r="J408" s="87">
        <f>F408*'Fee Calculator'!$D$11/100</f>
        <v>0</v>
      </c>
      <c r="K408" s="88">
        <f>G408*'Fee Calculator'!$D$11/100</f>
        <v>0</v>
      </c>
      <c r="L408" s="92">
        <f>H408*'Fee Calculator'!$D$11/100</f>
        <v>0</v>
      </c>
      <c r="N408" s="89">
        <f t="shared" si="46"/>
        <v>0</v>
      </c>
      <c r="O408" s="90">
        <f t="shared" si="47"/>
        <v>0</v>
      </c>
      <c r="P408" s="93">
        <f t="shared" si="48"/>
        <v>0</v>
      </c>
      <c r="R408" s="89">
        <f t="shared" si="49"/>
        <v>0</v>
      </c>
      <c r="S408" s="90">
        <f t="shared" si="50"/>
        <v>0</v>
      </c>
      <c r="T408" s="93">
        <f t="shared" si="51"/>
        <v>0</v>
      </c>
    </row>
    <row r="409" spans="1:20" hidden="1" x14ac:dyDescent="0.2">
      <c r="A409" s="83">
        <v>45.349999999999604</v>
      </c>
      <c r="B409" s="84">
        <f t="shared" si="52"/>
        <v>41.833333333333336</v>
      </c>
      <c r="C409" s="85">
        <f t="shared" si="52"/>
        <v>75.25</v>
      </c>
      <c r="D409" s="91">
        <f t="shared" si="52"/>
        <v>150.75</v>
      </c>
      <c r="F409" s="83">
        <f>MAX(IF('Fee Calculator'!D$41*100&lt;$A409,0,IF('Fee Calculator'!D$41*100&gt;$A410,$A410-$A409-SUM(G409:$H409),'Fee Calculator'!D$41*100-$A409-SUM(G409:$H409))),0)</f>
        <v>0</v>
      </c>
      <c r="G409" s="85">
        <f>MAX(IF('Fee Calculator'!E$41*100&lt;$A409,0,IF('Fee Calculator'!E$41*100&gt;$A410,$A410-$A409-SUM(H409:$H409),'Fee Calculator'!E$41*100-$A409-SUM(H409:$H409))),0)</f>
        <v>0</v>
      </c>
      <c r="H409" s="91">
        <f>IF('Fee Calculator'!F$41*100&lt;$A409,0,IF('Fee Calculator'!F$41*100&gt;$A410,$A410-$A409,'Fee Calculator'!F$41*100-$A409))</f>
        <v>0</v>
      </c>
      <c r="J409" s="87">
        <f>F409*'Fee Calculator'!$D$11/100</f>
        <v>0</v>
      </c>
      <c r="K409" s="88">
        <f>G409*'Fee Calculator'!$D$11/100</f>
        <v>0</v>
      </c>
      <c r="L409" s="92">
        <f>H409*'Fee Calculator'!$D$11/100</f>
        <v>0</v>
      </c>
      <c r="N409" s="89">
        <f t="shared" si="46"/>
        <v>0</v>
      </c>
      <c r="O409" s="90">
        <f t="shared" si="47"/>
        <v>0</v>
      </c>
      <c r="P409" s="93">
        <f t="shared" si="48"/>
        <v>0</v>
      </c>
      <c r="R409" s="89">
        <f t="shared" si="49"/>
        <v>0</v>
      </c>
      <c r="S409" s="90">
        <f t="shared" si="50"/>
        <v>0</v>
      </c>
      <c r="T409" s="93">
        <f t="shared" si="51"/>
        <v>0</v>
      </c>
    </row>
    <row r="410" spans="1:20" hidden="1" x14ac:dyDescent="0.2">
      <c r="A410" s="83">
        <v>45.449999999999598</v>
      </c>
      <c r="B410" s="84">
        <f t="shared" si="52"/>
        <v>41.833333333333336</v>
      </c>
      <c r="C410" s="85">
        <f t="shared" si="52"/>
        <v>75.25</v>
      </c>
      <c r="D410" s="91">
        <f t="shared" si="52"/>
        <v>150.75</v>
      </c>
      <c r="F410" s="83">
        <f>MAX(IF('Fee Calculator'!D$41*100&lt;$A410,0,IF('Fee Calculator'!D$41*100&gt;$A411,$A411-$A410-SUM(G410:$H410),'Fee Calculator'!D$41*100-$A410-SUM(G410:$H410))),0)</f>
        <v>0</v>
      </c>
      <c r="G410" s="85">
        <f>MAX(IF('Fee Calculator'!E$41*100&lt;$A410,0,IF('Fee Calculator'!E$41*100&gt;$A411,$A411-$A410-SUM(H410:$H410),'Fee Calculator'!E$41*100-$A410-SUM(H410:$H410))),0)</f>
        <v>0</v>
      </c>
      <c r="H410" s="91">
        <f>IF('Fee Calculator'!F$41*100&lt;$A410,0,IF('Fee Calculator'!F$41*100&gt;$A411,$A411-$A410,'Fee Calculator'!F$41*100-$A410))</f>
        <v>0</v>
      </c>
      <c r="J410" s="87">
        <f>F410*'Fee Calculator'!$D$11/100</f>
        <v>0</v>
      </c>
      <c r="K410" s="88">
        <f>G410*'Fee Calculator'!$D$11/100</f>
        <v>0</v>
      </c>
      <c r="L410" s="92">
        <f>H410*'Fee Calculator'!$D$11/100</f>
        <v>0</v>
      </c>
      <c r="N410" s="89">
        <f t="shared" si="46"/>
        <v>0</v>
      </c>
      <c r="O410" s="90">
        <f t="shared" si="47"/>
        <v>0</v>
      </c>
      <c r="P410" s="93">
        <f t="shared" si="48"/>
        <v>0</v>
      </c>
      <c r="R410" s="89">
        <f t="shared" si="49"/>
        <v>0</v>
      </c>
      <c r="S410" s="90">
        <f t="shared" si="50"/>
        <v>0</v>
      </c>
      <c r="T410" s="93">
        <f t="shared" si="51"/>
        <v>0</v>
      </c>
    </row>
    <row r="411" spans="1:20" hidden="1" x14ac:dyDescent="0.2">
      <c r="A411" s="83">
        <v>45.549999999999599</v>
      </c>
      <c r="B411" s="84">
        <f t="shared" si="52"/>
        <v>41.833333333333336</v>
      </c>
      <c r="C411" s="85">
        <f t="shared" si="52"/>
        <v>75.25</v>
      </c>
      <c r="D411" s="91">
        <f t="shared" si="52"/>
        <v>150.75</v>
      </c>
      <c r="F411" s="83">
        <f>MAX(IF('Fee Calculator'!D$41*100&lt;$A411,0,IF('Fee Calculator'!D$41*100&gt;$A412,$A412-$A411-SUM(G411:$H411),'Fee Calculator'!D$41*100-$A411-SUM(G411:$H411))),0)</f>
        <v>0</v>
      </c>
      <c r="G411" s="85">
        <f>MAX(IF('Fee Calculator'!E$41*100&lt;$A411,0,IF('Fee Calculator'!E$41*100&gt;$A412,$A412-$A411-SUM(H411:$H411),'Fee Calculator'!E$41*100-$A411-SUM(H411:$H411))),0)</f>
        <v>0</v>
      </c>
      <c r="H411" s="91">
        <f>IF('Fee Calculator'!F$41*100&lt;$A411,0,IF('Fee Calculator'!F$41*100&gt;$A412,$A412-$A411,'Fee Calculator'!F$41*100-$A411))</f>
        <v>0</v>
      </c>
      <c r="J411" s="87">
        <f>F411*'Fee Calculator'!$D$11/100</f>
        <v>0</v>
      </c>
      <c r="K411" s="88">
        <f>G411*'Fee Calculator'!$D$11/100</f>
        <v>0</v>
      </c>
      <c r="L411" s="92">
        <f>H411*'Fee Calculator'!$D$11/100</f>
        <v>0</v>
      </c>
      <c r="N411" s="89">
        <f t="shared" si="46"/>
        <v>0</v>
      </c>
      <c r="O411" s="90">
        <f t="shared" si="47"/>
        <v>0</v>
      </c>
      <c r="P411" s="93">
        <f t="shared" si="48"/>
        <v>0</v>
      </c>
      <c r="R411" s="89">
        <f t="shared" si="49"/>
        <v>0</v>
      </c>
      <c r="S411" s="90">
        <f t="shared" si="50"/>
        <v>0</v>
      </c>
      <c r="T411" s="93">
        <f t="shared" si="51"/>
        <v>0</v>
      </c>
    </row>
    <row r="412" spans="1:20" hidden="1" x14ac:dyDescent="0.2">
      <c r="A412" s="83">
        <v>45.649999999999601</v>
      </c>
      <c r="B412" s="84">
        <f t="shared" si="52"/>
        <v>41.833333333333336</v>
      </c>
      <c r="C412" s="85">
        <f t="shared" si="52"/>
        <v>75.25</v>
      </c>
      <c r="D412" s="91">
        <f t="shared" si="52"/>
        <v>150.75</v>
      </c>
      <c r="F412" s="83">
        <f>MAX(IF('Fee Calculator'!D$41*100&lt;$A412,0,IF('Fee Calculator'!D$41*100&gt;$A413,$A413-$A412-SUM(G412:$H412),'Fee Calculator'!D$41*100-$A412-SUM(G412:$H412))),0)</f>
        <v>0</v>
      </c>
      <c r="G412" s="85">
        <f>MAX(IF('Fee Calculator'!E$41*100&lt;$A412,0,IF('Fee Calculator'!E$41*100&gt;$A413,$A413-$A412-SUM(H412:$H412),'Fee Calculator'!E$41*100-$A412-SUM(H412:$H412))),0)</f>
        <v>0</v>
      </c>
      <c r="H412" s="91">
        <f>IF('Fee Calculator'!F$41*100&lt;$A412,0,IF('Fee Calculator'!F$41*100&gt;$A413,$A413-$A412,'Fee Calculator'!F$41*100-$A412))</f>
        <v>0</v>
      </c>
      <c r="J412" s="87">
        <f>F412*'Fee Calculator'!$D$11/100</f>
        <v>0</v>
      </c>
      <c r="K412" s="88">
        <f>G412*'Fee Calculator'!$D$11/100</f>
        <v>0</v>
      </c>
      <c r="L412" s="92">
        <f>H412*'Fee Calculator'!$D$11/100</f>
        <v>0</v>
      </c>
      <c r="N412" s="89">
        <f t="shared" si="46"/>
        <v>0</v>
      </c>
      <c r="O412" s="90">
        <f t="shared" si="47"/>
        <v>0</v>
      </c>
      <c r="P412" s="93">
        <f t="shared" si="48"/>
        <v>0</v>
      </c>
      <c r="R412" s="89">
        <f t="shared" si="49"/>
        <v>0</v>
      </c>
      <c r="S412" s="90">
        <f t="shared" si="50"/>
        <v>0</v>
      </c>
      <c r="T412" s="93">
        <f t="shared" si="51"/>
        <v>0</v>
      </c>
    </row>
    <row r="413" spans="1:20" hidden="1" x14ac:dyDescent="0.2">
      <c r="A413" s="83">
        <v>45.749999999999602</v>
      </c>
      <c r="B413" s="84">
        <f t="shared" si="52"/>
        <v>41.833333333333336</v>
      </c>
      <c r="C413" s="85">
        <f t="shared" si="52"/>
        <v>75.25</v>
      </c>
      <c r="D413" s="91">
        <f t="shared" si="52"/>
        <v>150.75</v>
      </c>
      <c r="F413" s="83">
        <f>MAX(IF('Fee Calculator'!D$41*100&lt;$A413,0,IF('Fee Calculator'!D$41*100&gt;$A414,$A414-$A413-SUM(G413:$H413),'Fee Calculator'!D$41*100-$A413-SUM(G413:$H413))),0)</f>
        <v>0</v>
      </c>
      <c r="G413" s="85">
        <f>MAX(IF('Fee Calculator'!E$41*100&lt;$A413,0,IF('Fee Calculator'!E$41*100&gt;$A414,$A414-$A413-SUM(H413:$H413),'Fee Calculator'!E$41*100-$A413-SUM(H413:$H413))),0)</f>
        <v>0</v>
      </c>
      <c r="H413" s="91">
        <f>IF('Fee Calculator'!F$41*100&lt;$A413,0,IF('Fee Calculator'!F$41*100&gt;$A414,$A414-$A413,'Fee Calculator'!F$41*100-$A413))</f>
        <v>0</v>
      </c>
      <c r="J413" s="87">
        <f>F413*'Fee Calculator'!$D$11/100</f>
        <v>0</v>
      </c>
      <c r="K413" s="88">
        <f>G413*'Fee Calculator'!$D$11/100</f>
        <v>0</v>
      </c>
      <c r="L413" s="92">
        <f>H413*'Fee Calculator'!$D$11/100</f>
        <v>0</v>
      </c>
      <c r="N413" s="89">
        <f t="shared" si="46"/>
        <v>0</v>
      </c>
      <c r="O413" s="90">
        <f t="shared" si="47"/>
        <v>0</v>
      </c>
      <c r="P413" s="93">
        <f t="shared" si="48"/>
        <v>0</v>
      </c>
      <c r="R413" s="89">
        <f t="shared" si="49"/>
        <v>0</v>
      </c>
      <c r="S413" s="90">
        <f t="shared" si="50"/>
        <v>0</v>
      </c>
      <c r="T413" s="93">
        <f t="shared" si="51"/>
        <v>0</v>
      </c>
    </row>
    <row r="414" spans="1:20" hidden="1" x14ac:dyDescent="0.2">
      <c r="A414" s="83">
        <v>45.849999999999604</v>
      </c>
      <c r="B414" s="84">
        <f t="shared" si="52"/>
        <v>41.833333333333336</v>
      </c>
      <c r="C414" s="85">
        <f t="shared" si="52"/>
        <v>75.25</v>
      </c>
      <c r="D414" s="91">
        <f t="shared" si="52"/>
        <v>150.75</v>
      </c>
      <c r="F414" s="83">
        <f>MAX(IF('Fee Calculator'!D$41*100&lt;$A414,0,IF('Fee Calculator'!D$41*100&gt;$A415,$A415-$A414-SUM(G414:$H414),'Fee Calculator'!D$41*100-$A414-SUM(G414:$H414))),0)</f>
        <v>0</v>
      </c>
      <c r="G414" s="85">
        <f>MAX(IF('Fee Calculator'!E$41*100&lt;$A414,0,IF('Fee Calculator'!E$41*100&gt;$A415,$A415-$A414-SUM(H414:$H414),'Fee Calculator'!E$41*100-$A414-SUM(H414:$H414))),0)</f>
        <v>0</v>
      </c>
      <c r="H414" s="91">
        <f>IF('Fee Calculator'!F$41*100&lt;$A414,0,IF('Fee Calculator'!F$41*100&gt;$A415,$A415-$A414,'Fee Calculator'!F$41*100-$A414))</f>
        <v>0</v>
      </c>
      <c r="J414" s="87">
        <f>F414*'Fee Calculator'!$D$11/100</f>
        <v>0</v>
      </c>
      <c r="K414" s="88">
        <f>G414*'Fee Calculator'!$D$11/100</f>
        <v>0</v>
      </c>
      <c r="L414" s="92">
        <f>H414*'Fee Calculator'!$D$11/100</f>
        <v>0</v>
      </c>
      <c r="N414" s="89">
        <f t="shared" si="46"/>
        <v>0</v>
      </c>
      <c r="O414" s="90">
        <f t="shared" si="47"/>
        <v>0</v>
      </c>
      <c r="P414" s="93">
        <f t="shared" si="48"/>
        <v>0</v>
      </c>
      <c r="R414" s="89">
        <f t="shared" si="49"/>
        <v>0</v>
      </c>
      <c r="S414" s="90">
        <f t="shared" si="50"/>
        <v>0</v>
      </c>
      <c r="T414" s="93">
        <f t="shared" si="51"/>
        <v>0</v>
      </c>
    </row>
    <row r="415" spans="1:20" hidden="1" x14ac:dyDescent="0.2">
      <c r="A415" s="83">
        <v>45.949999999999598</v>
      </c>
      <c r="B415" s="84">
        <f t="shared" si="52"/>
        <v>41.833333333333336</v>
      </c>
      <c r="C415" s="85">
        <f t="shared" si="52"/>
        <v>75.25</v>
      </c>
      <c r="D415" s="91">
        <f t="shared" si="52"/>
        <v>150.75</v>
      </c>
      <c r="F415" s="83">
        <f>MAX(IF('Fee Calculator'!D$41*100&lt;$A415,0,IF('Fee Calculator'!D$41*100&gt;$A416,$A416-$A415-SUM(G415:$H415),'Fee Calculator'!D$41*100-$A415-SUM(G415:$H415))),0)</f>
        <v>0</v>
      </c>
      <c r="G415" s="85">
        <f>MAX(IF('Fee Calculator'!E$41*100&lt;$A415,0,IF('Fee Calculator'!E$41*100&gt;$A416,$A416-$A415-SUM(H415:$H415),'Fee Calculator'!E$41*100-$A415-SUM(H415:$H415))),0)</f>
        <v>0</v>
      </c>
      <c r="H415" s="91">
        <f>IF('Fee Calculator'!F$41*100&lt;$A415,0,IF('Fee Calculator'!F$41*100&gt;$A416,$A416-$A415,'Fee Calculator'!F$41*100-$A415))</f>
        <v>0</v>
      </c>
      <c r="J415" s="87">
        <f>F415*'Fee Calculator'!$D$11/100</f>
        <v>0</v>
      </c>
      <c r="K415" s="88">
        <f>G415*'Fee Calculator'!$D$11/100</f>
        <v>0</v>
      </c>
      <c r="L415" s="92">
        <f>H415*'Fee Calculator'!$D$11/100</f>
        <v>0</v>
      </c>
      <c r="N415" s="89">
        <f t="shared" si="46"/>
        <v>0</v>
      </c>
      <c r="O415" s="90">
        <f t="shared" si="47"/>
        <v>0</v>
      </c>
      <c r="P415" s="93">
        <f t="shared" si="48"/>
        <v>0</v>
      </c>
      <c r="R415" s="89">
        <f t="shared" si="49"/>
        <v>0</v>
      </c>
      <c r="S415" s="90">
        <f t="shared" si="50"/>
        <v>0</v>
      </c>
      <c r="T415" s="93">
        <f t="shared" si="51"/>
        <v>0</v>
      </c>
    </row>
    <row r="416" spans="1:20" hidden="1" x14ac:dyDescent="0.2">
      <c r="A416" s="83">
        <v>46.049999999999599</v>
      </c>
      <c r="B416" s="84">
        <f t="shared" si="52"/>
        <v>41.833333333333336</v>
      </c>
      <c r="C416" s="85">
        <f t="shared" si="52"/>
        <v>75.25</v>
      </c>
      <c r="D416" s="91">
        <f t="shared" si="52"/>
        <v>150.75</v>
      </c>
      <c r="F416" s="83">
        <f>MAX(IF('Fee Calculator'!D$41*100&lt;$A416,0,IF('Fee Calculator'!D$41*100&gt;$A417,$A417-$A416-SUM(G416:$H416),'Fee Calculator'!D$41*100-$A416-SUM(G416:$H416))),0)</f>
        <v>0</v>
      </c>
      <c r="G416" s="85">
        <f>MAX(IF('Fee Calculator'!E$41*100&lt;$A416,0,IF('Fee Calculator'!E$41*100&gt;$A417,$A417-$A416-SUM(H416:$H416),'Fee Calculator'!E$41*100-$A416-SUM(H416:$H416))),0)</f>
        <v>0</v>
      </c>
      <c r="H416" s="91">
        <f>IF('Fee Calculator'!F$41*100&lt;$A416,0,IF('Fee Calculator'!F$41*100&gt;$A417,$A417-$A416,'Fee Calculator'!F$41*100-$A416))</f>
        <v>0</v>
      </c>
      <c r="J416" s="87">
        <f>F416*'Fee Calculator'!$D$11/100</f>
        <v>0</v>
      </c>
      <c r="K416" s="88">
        <f>G416*'Fee Calculator'!$D$11/100</f>
        <v>0</v>
      </c>
      <c r="L416" s="92">
        <f>H416*'Fee Calculator'!$D$11/100</f>
        <v>0</v>
      </c>
      <c r="N416" s="89">
        <f t="shared" si="46"/>
        <v>0</v>
      </c>
      <c r="O416" s="90">
        <f t="shared" si="47"/>
        <v>0</v>
      </c>
      <c r="P416" s="93">
        <f t="shared" si="48"/>
        <v>0</v>
      </c>
      <c r="R416" s="89">
        <f t="shared" si="49"/>
        <v>0</v>
      </c>
      <c r="S416" s="90">
        <f t="shared" si="50"/>
        <v>0</v>
      </c>
      <c r="T416" s="93">
        <f t="shared" si="51"/>
        <v>0</v>
      </c>
    </row>
    <row r="417" spans="1:20" hidden="1" x14ac:dyDescent="0.2">
      <c r="A417" s="83">
        <v>46.149999999999601</v>
      </c>
      <c r="B417" s="84">
        <f t="shared" si="52"/>
        <v>41.833333333333336</v>
      </c>
      <c r="C417" s="85">
        <f t="shared" si="52"/>
        <v>75.25</v>
      </c>
      <c r="D417" s="91">
        <f t="shared" si="52"/>
        <v>150.75</v>
      </c>
      <c r="F417" s="83">
        <f>MAX(IF('Fee Calculator'!D$41*100&lt;$A417,0,IF('Fee Calculator'!D$41*100&gt;$A418,$A418-$A417-SUM(G417:$H417),'Fee Calculator'!D$41*100-$A417-SUM(G417:$H417))),0)</f>
        <v>0</v>
      </c>
      <c r="G417" s="85">
        <f>MAX(IF('Fee Calculator'!E$41*100&lt;$A417,0,IF('Fee Calculator'!E$41*100&gt;$A418,$A418-$A417-SUM(H417:$H417),'Fee Calculator'!E$41*100-$A417-SUM(H417:$H417))),0)</f>
        <v>0</v>
      </c>
      <c r="H417" s="91">
        <f>IF('Fee Calculator'!F$41*100&lt;$A417,0,IF('Fee Calculator'!F$41*100&gt;$A418,$A418-$A417,'Fee Calculator'!F$41*100-$A417))</f>
        <v>0</v>
      </c>
      <c r="J417" s="87">
        <f>F417*'Fee Calculator'!$D$11/100</f>
        <v>0</v>
      </c>
      <c r="K417" s="88">
        <f>G417*'Fee Calculator'!$D$11/100</f>
        <v>0</v>
      </c>
      <c r="L417" s="92">
        <f>H417*'Fee Calculator'!$D$11/100</f>
        <v>0</v>
      </c>
      <c r="N417" s="89">
        <f t="shared" si="46"/>
        <v>0</v>
      </c>
      <c r="O417" s="90">
        <f t="shared" si="47"/>
        <v>0</v>
      </c>
      <c r="P417" s="93">
        <f t="shared" si="48"/>
        <v>0</v>
      </c>
      <c r="R417" s="89">
        <f t="shared" si="49"/>
        <v>0</v>
      </c>
      <c r="S417" s="90">
        <f t="shared" si="50"/>
        <v>0</v>
      </c>
      <c r="T417" s="93">
        <f t="shared" si="51"/>
        <v>0</v>
      </c>
    </row>
    <row r="418" spans="1:20" hidden="1" x14ac:dyDescent="0.2">
      <c r="A418" s="83">
        <v>46.249999999999602</v>
      </c>
      <c r="B418" s="84">
        <f t="shared" si="52"/>
        <v>41.833333333333336</v>
      </c>
      <c r="C418" s="85">
        <f t="shared" si="52"/>
        <v>75.25</v>
      </c>
      <c r="D418" s="91">
        <f t="shared" si="52"/>
        <v>150.75</v>
      </c>
      <c r="F418" s="83">
        <f>MAX(IF('Fee Calculator'!D$41*100&lt;$A418,0,IF('Fee Calculator'!D$41*100&gt;$A419,$A419-$A418-SUM(G418:$H418),'Fee Calculator'!D$41*100-$A418-SUM(G418:$H418))),0)</f>
        <v>0</v>
      </c>
      <c r="G418" s="85">
        <f>MAX(IF('Fee Calculator'!E$41*100&lt;$A418,0,IF('Fee Calculator'!E$41*100&gt;$A419,$A419-$A418-SUM(H418:$H418),'Fee Calculator'!E$41*100-$A418-SUM(H418:$H418))),0)</f>
        <v>0</v>
      </c>
      <c r="H418" s="91">
        <f>IF('Fee Calculator'!F$41*100&lt;$A418,0,IF('Fee Calculator'!F$41*100&gt;$A419,$A419-$A418,'Fee Calculator'!F$41*100-$A418))</f>
        <v>0</v>
      </c>
      <c r="J418" s="87">
        <f>F418*'Fee Calculator'!$D$11/100</f>
        <v>0</v>
      </c>
      <c r="K418" s="88">
        <f>G418*'Fee Calculator'!$D$11/100</f>
        <v>0</v>
      </c>
      <c r="L418" s="92">
        <f>H418*'Fee Calculator'!$D$11/100</f>
        <v>0</v>
      </c>
      <c r="N418" s="89">
        <f t="shared" si="46"/>
        <v>0</v>
      </c>
      <c r="O418" s="90">
        <f t="shared" si="47"/>
        <v>0</v>
      </c>
      <c r="P418" s="93">
        <f t="shared" si="48"/>
        <v>0</v>
      </c>
      <c r="R418" s="89">
        <f t="shared" si="49"/>
        <v>0</v>
      </c>
      <c r="S418" s="90">
        <f t="shared" si="50"/>
        <v>0</v>
      </c>
      <c r="T418" s="93">
        <f t="shared" si="51"/>
        <v>0</v>
      </c>
    </row>
    <row r="419" spans="1:20" hidden="1" x14ac:dyDescent="0.2">
      <c r="A419" s="83">
        <v>46.349999999999604</v>
      </c>
      <c r="B419" s="84">
        <f t="shared" si="52"/>
        <v>41.833333333333336</v>
      </c>
      <c r="C419" s="85">
        <f t="shared" si="52"/>
        <v>75.25</v>
      </c>
      <c r="D419" s="91">
        <f t="shared" si="52"/>
        <v>150.75</v>
      </c>
      <c r="F419" s="83">
        <f>MAX(IF('Fee Calculator'!D$41*100&lt;$A419,0,IF('Fee Calculator'!D$41*100&gt;$A420,$A420-$A419-SUM(G419:$H419),'Fee Calculator'!D$41*100-$A419-SUM(G419:$H419))),0)</f>
        <v>0</v>
      </c>
      <c r="G419" s="85">
        <f>MAX(IF('Fee Calculator'!E$41*100&lt;$A419,0,IF('Fee Calculator'!E$41*100&gt;$A420,$A420-$A419-SUM(H419:$H419),'Fee Calculator'!E$41*100-$A419-SUM(H419:$H419))),0)</f>
        <v>0</v>
      </c>
      <c r="H419" s="91">
        <f>IF('Fee Calculator'!F$41*100&lt;$A419,0,IF('Fee Calculator'!F$41*100&gt;$A420,$A420-$A419,'Fee Calculator'!F$41*100-$A419))</f>
        <v>0</v>
      </c>
      <c r="J419" s="87">
        <f>F419*'Fee Calculator'!$D$11/100</f>
        <v>0</v>
      </c>
      <c r="K419" s="88">
        <f>G419*'Fee Calculator'!$D$11/100</f>
        <v>0</v>
      </c>
      <c r="L419" s="92">
        <f>H419*'Fee Calculator'!$D$11/100</f>
        <v>0</v>
      </c>
      <c r="N419" s="89">
        <f t="shared" si="46"/>
        <v>0</v>
      </c>
      <c r="O419" s="90">
        <f t="shared" si="47"/>
        <v>0</v>
      </c>
      <c r="P419" s="93">
        <f t="shared" si="48"/>
        <v>0</v>
      </c>
      <c r="R419" s="89">
        <f t="shared" si="49"/>
        <v>0</v>
      </c>
      <c r="S419" s="90">
        <f t="shared" si="50"/>
        <v>0</v>
      </c>
      <c r="T419" s="93">
        <f t="shared" si="51"/>
        <v>0</v>
      </c>
    </row>
    <row r="420" spans="1:20" hidden="1" x14ac:dyDescent="0.2">
      <c r="A420" s="83">
        <v>46.449999999999598</v>
      </c>
      <c r="B420" s="84">
        <f t="shared" si="52"/>
        <v>41.833333333333336</v>
      </c>
      <c r="C420" s="85">
        <f t="shared" si="52"/>
        <v>75.25</v>
      </c>
      <c r="D420" s="91">
        <f t="shared" si="52"/>
        <v>150.75</v>
      </c>
      <c r="F420" s="83">
        <f>MAX(IF('Fee Calculator'!D$41*100&lt;$A420,0,IF('Fee Calculator'!D$41*100&gt;$A421,$A421-$A420-SUM(G420:$H420),'Fee Calculator'!D$41*100-$A420-SUM(G420:$H420))),0)</f>
        <v>0</v>
      </c>
      <c r="G420" s="85">
        <f>MAX(IF('Fee Calculator'!E$41*100&lt;$A420,0,IF('Fee Calculator'!E$41*100&gt;$A421,$A421-$A420-SUM(H420:$H420),'Fee Calculator'!E$41*100-$A420-SUM(H420:$H420))),0)</f>
        <v>0</v>
      </c>
      <c r="H420" s="91">
        <f>IF('Fee Calculator'!F$41*100&lt;$A420,0,IF('Fee Calculator'!F$41*100&gt;$A421,$A421-$A420,'Fee Calculator'!F$41*100-$A420))</f>
        <v>0</v>
      </c>
      <c r="J420" s="87">
        <f>F420*'Fee Calculator'!$D$11/100</f>
        <v>0</v>
      </c>
      <c r="K420" s="88">
        <f>G420*'Fee Calculator'!$D$11/100</f>
        <v>0</v>
      </c>
      <c r="L420" s="92">
        <f>H420*'Fee Calculator'!$D$11/100</f>
        <v>0</v>
      </c>
      <c r="N420" s="89">
        <f t="shared" si="46"/>
        <v>0</v>
      </c>
      <c r="O420" s="90">
        <f t="shared" si="47"/>
        <v>0</v>
      </c>
      <c r="P420" s="93">
        <f t="shared" si="48"/>
        <v>0</v>
      </c>
      <c r="R420" s="89">
        <f t="shared" si="49"/>
        <v>0</v>
      </c>
      <c r="S420" s="90">
        <f t="shared" si="50"/>
        <v>0</v>
      </c>
      <c r="T420" s="93">
        <f t="shared" si="51"/>
        <v>0</v>
      </c>
    </row>
    <row r="421" spans="1:20" hidden="1" x14ac:dyDescent="0.2">
      <c r="A421" s="83">
        <v>46.549999999999599</v>
      </c>
      <c r="B421" s="84">
        <f t="shared" si="52"/>
        <v>41.833333333333336</v>
      </c>
      <c r="C421" s="85">
        <f t="shared" si="52"/>
        <v>75.25</v>
      </c>
      <c r="D421" s="91">
        <f t="shared" si="52"/>
        <v>150.75</v>
      </c>
      <c r="F421" s="83">
        <f>MAX(IF('Fee Calculator'!D$41*100&lt;$A421,0,IF('Fee Calculator'!D$41*100&gt;$A422,$A422-$A421-SUM(G421:$H421),'Fee Calculator'!D$41*100-$A421-SUM(G421:$H421))),0)</f>
        <v>0</v>
      </c>
      <c r="G421" s="85">
        <f>MAX(IF('Fee Calculator'!E$41*100&lt;$A421,0,IF('Fee Calculator'!E$41*100&gt;$A422,$A422-$A421-SUM(H421:$H421),'Fee Calculator'!E$41*100-$A421-SUM(H421:$H421))),0)</f>
        <v>0</v>
      </c>
      <c r="H421" s="91">
        <f>IF('Fee Calculator'!F$41*100&lt;$A421,0,IF('Fee Calculator'!F$41*100&gt;$A422,$A422-$A421,'Fee Calculator'!F$41*100-$A421))</f>
        <v>0</v>
      </c>
      <c r="J421" s="87">
        <f>F421*'Fee Calculator'!$D$11/100</f>
        <v>0</v>
      </c>
      <c r="K421" s="88">
        <f>G421*'Fee Calculator'!$D$11/100</f>
        <v>0</v>
      </c>
      <c r="L421" s="92">
        <f>H421*'Fee Calculator'!$D$11/100</f>
        <v>0</v>
      </c>
      <c r="N421" s="89">
        <f t="shared" si="46"/>
        <v>0</v>
      </c>
      <c r="O421" s="90">
        <f t="shared" si="47"/>
        <v>0</v>
      </c>
      <c r="P421" s="93">
        <f t="shared" si="48"/>
        <v>0</v>
      </c>
      <c r="R421" s="89">
        <f t="shared" si="49"/>
        <v>0</v>
      </c>
      <c r="S421" s="90">
        <f t="shared" si="50"/>
        <v>0</v>
      </c>
      <c r="T421" s="93">
        <f t="shared" si="51"/>
        <v>0</v>
      </c>
    </row>
    <row r="422" spans="1:20" hidden="1" x14ac:dyDescent="0.2">
      <c r="A422" s="83">
        <v>46.649999999999601</v>
      </c>
      <c r="B422" s="84">
        <f t="shared" si="52"/>
        <v>41.833333333333336</v>
      </c>
      <c r="C422" s="85">
        <f t="shared" si="52"/>
        <v>75.25</v>
      </c>
      <c r="D422" s="91">
        <f t="shared" si="52"/>
        <v>150.75</v>
      </c>
      <c r="F422" s="83">
        <f>MAX(IF('Fee Calculator'!D$41*100&lt;$A422,0,IF('Fee Calculator'!D$41*100&gt;$A423,$A423-$A422-SUM(G422:$H422),'Fee Calculator'!D$41*100-$A422-SUM(G422:$H422))),0)</f>
        <v>0</v>
      </c>
      <c r="G422" s="85">
        <f>MAX(IF('Fee Calculator'!E$41*100&lt;$A422,0,IF('Fee Calculator'!E$41*100&gt;$A423,$A423-$A422-SUM(H422:$H422),'Fee Calculator'!E$41*100-$A422-SUM(H422:$H422))),0)</f>
        <v>0</v>
      </c>
      <c r="H422" s="91">
        <f>IF('Fee Calculator'!F$41*100&lt;$A422,0,IF('Fee Calculator'!F$41*100&gt;$A423,$A423-$A422,'Fee Calculator'!F$41*100-$A422))</f>
        <v>0</v>
      </c>
      <c r="J422" s="87">
        <f>F422*'Fee Calculator'!$D$11/100</f>
        <v>0</v>
      </c>
      <c r="K422" s="88">
        <f>G422*'Fee Calculator'!$D$11/100</f>
        <v>0</v>
      </c>
      <c r="L422" s="92">
        <f>H422*'Fee Calculator'!$D$11/100</f>
        <v>0</v>
      </c>
      <c r="N422" s="89">
        <f t="shared" si="46"/>
        <v>0</v>
      </c>
      <c r="O422" s="90">
        <f t="shared" si="47"/>
        <v>0</v>
      </c>
      <c r="P422" s="93">
        <f t="shared" si="48"/>
        <v>0</v>
      </c>
      <c r="R422" s="89">
        <f t="shared" si="49"/>
        <v>0</v>
      </c>
      <c r="S422" s="90">
        <f t="shared" si="50"/>
        <v>0</v>
      </c>
      <c r="T422" s="93">
        <f t="shared" si="51"/>
        <v>0</v>
      </c>
    </row>
    <row r="423" spans="1:20" hidden="1" x14ac:dyDescent="0.2">
      <c r="A423" s="83">
        <v>46.749999999999602</v>
      </c>
      <c r="B423" s="84">
        <f t="shared" si="52"/>
        <v>41.833333333333336</v>
      </c>
      <c r="C423" s="85">
        <f t="shared" si="52"/>
        <v>75.25</v>
      </c>
      <c r="D423" s="91">
        <f t="shared" si="52"/>
        <v>150.75</v>
      </c>
      <c r="F423" s="83">
        <f>MAX(IF('Fee Calculator'!D$41*100&lt;$A423,0,IF('Fee Calculator'!D$41*100&gt;$A424,$A424-$A423-SUM(G423:$H423),'Fee Calculator'!D$41*100-$A423-SUM(G423:$H423))),0)</f>
        <v>0</v>
      </c>
      <c r="G423" s="85">
        <f>MAX(IF('Fee Calculator'!E$41*100&lt;$A423,0,IF('Fee Calculator'!E$41*100&gt;$A424,$A424-$A423-SUM(H423:$H423),'Fee Calculator'!E$41*100-$A423-SUM(H423:$H423))),0)</f>
        <v>0</v>
      </c>
      <c r="H423" s="91">
        <f>IF('Fee Calculator'!F$41*100&lt;$A423,0,IF('Fee Calculator'!F$41*100&gt;$A424,$A424-$A423,'Fee Calculator'!F$41*100-$A423))</f>
        <v>0</v>
      </c>
      <c r="J423" s="87">
        <f>F423*'Fee Calculator'!$D$11/100</f>
        <v>0</v>
      </c>
      <c r="K423" s="88">
        <f>G423*'Fee Calculator'!$D$11/100</f>
        <v>0</v>
      </c>
      <c r="L423" s="92">
        <f>H423*'Fee Calculator'!$D$11/100</f>
        <v>0</v>
      </c>
      <c r="N423" s="89">
        <f t="shared" si="46"/>
        <v>0</v>
      </c>
      <c r="O423" s="90">
        <f t="shared" si="47"/>
        <v>0</v>
      </c>
      <c r="P423" s="93">
        <f t="shared" si="48"/>
        <v>0</v>
      </c>
      <c r="R423" s="89">
        <f t="shared" si="49"/>
        <v>0</v>
      </c>
      <c r="S423" s="90">
        <f t="shared" si="50"/>
        <v>0</v>
      </c>
      <c r="T423" s="93">
        <f t="shared" si="51"/>
        <v>0</v>
      </c>
    </row>
    <row r="424" spans="1:20" hidden="1" x14ac:dyDescent="0.2">
      <c r="A424" s="83">
        <v>46.849999999999604</v>
      </c>
      <c r="B424" s="84">
        <f t="shared" si="52"/>
        <v>41.833333333333336</v>
      </c>
      <c r="C424" s="85">
        <f t="shared" si="52"/>
        <v>75.25</v>
      </c>
      <c r="D424" s="91">
        <f t="shared" si="52"/>
        <v>150.75</v>
      </c>
      <c r="F424" s="83">
        <f>MAX(IF('Fee Calculator'!D$41*100&lt;$A424,0,IF('Fee Calculator'!D$41*100&gt;$A425,$A425-$A424-SUM(G424:$H424),'Fee Calculator'!D$41*100-$A424-SUM(G424:$H424))),0)</f>
        <v>0</v>
      </c>
      <c r="G424" s="85">
        <f>MAX(IF('Fee Calculator'!E$41*100&lt;$A424,0,IF('Fee Calculator'!E$41*100&gt;$A425,$A425-$A424-SUM(H424:$H424),'Fee Calculator'!E$41*100-$A424-SUM(H424:$H424))),0)</f>
        <v>0</v>
      </c>
      <c r="H424" s="91">
        <f>IF('Fee Calculator'!F$41*100&lt;$A424,0,IF('Fee Calculator'!F$41*100&gt;$A425,$A425-$A424,'Fee Calculator'!F$41*100-$A424))</f>
        <v>0</v>
      </c>
      <c r="J424" s="87">
        <f>F424*'Fee Calculator'!$D$11/100</f>
        <v>0</v>
      </c>
      <c r="K424" s="88">
        <f>G424*'Fee Calculator'!$D$11/100</f>
        <v>0</v>
      </c>
      <c r="L424" s="92">
        <f>H424*'Fee Calculator'!$D$11/100</f>
        <v>0</v>
      </c>
      <c r="N424" s="89">
        <f t="shared" si="46"/>
        <v>0</v>
      </c>
      <c r="O424" s="90">
        <f t="shared" si="47"/>
        <v>0</v>
      </c>
      <c r="P424" s="93">
        <f t="shared" si="48"/>
        <v>0</v>
      </c>
      <c r="R424" s="89">
        <f t="shared" si="49"/>
        <v>0</v>
      </c>
      <c r="S424" s="90">
        <f t="shared" si="50"/>
        <v>0</v>
      </c>
      <c r="T424" s="93">
        <f t="shared" si="51"/>
        <v>0</v>
      </c>
    </row>
    <row r="425" spans="1:20" hidden="1" x14ac:dyDescent="0.2">
      <c r="A425" s="83">
        <v>46.949999999999598</v>
      </c>
      <c r="B425" s="84">
        <f t="shared" si="52"/>
        <v>41.833333333333336</v>
      </c>
      <c r="C425" s="85">
        <f t="shared" si="52"/>
        <v>75.25</v>
      </c>
      <c r="D425" s="91">
        <f t="shared" si="52"/>
        <v>150.75</v>
      </c>
      <c r="F425" s="83">
        <f>MAX(IF('Fee Calculator'!D$41*100&lt;$A425,0,IF('Fee Calculator'!D$41*100&gt;$A426,$A426-$A425-SUM(G425:$H425),'Fee Calculator'!D$41*100-$A425-SUM(G425:$H425))),0)</f>
        <v>0</v>
      </c>
      <c r="G425" s="85">
        <f>MAX(IF('Fee Calculator'!E$41*100&lt;$A425,0,IF('Fee Calculator'!E$41*100&gt;$A426,$A426-$A425-SUM(H425:$H425),'Fee Calculator'!E$41*100-$A425-SUM(H425:$H425))),0)</f>
        <v>0</v>
      </c>
      <c r="H425" s="91">
        <f>IF('Fee Calculator'!F$41*100&lt;$A425,0,IF('Fee Calculator'!F$41*100&gt;$A426,$A426-$A425,'Fee Calculator'!F$41*100-$A425))</f>
        <v>0</v>
      </c>
      <c r="J425" s="87">
        <f>F425*'Fee Calculator'!$D$11/100</f>
        <v>0</v>
      </c>
      <c r="K425" s="88">
        <f>G425*'Fee Calculator'!$D$11/100</f>
        <v>0</v>
      </c>
      <c r="L425" s="92">
        <f>H425*'Fee Calculator'!$D$11/100</f>
        <v>0</v>
      </c>
      <c r="N425" s="89">
        <f t="shared" si="46"/>
        <v>0</v>
      </c>
      <c r="O425" s="90">
        <f t="shared" si="47"/>
        <v>0</v>
      </c>
      <c r="P425" s="93">
        <f t="shared" si="48"/>
        <v>0</v>
      </c>
      <c r="R425" s="89">
        <f t="shared" si="49"/>
        <v>0</v>
      </c>
      <c r="S425" s="90">
        <f t="shared" si="50"/>
        <v>0</v>
      </c>
      <c r="T425" s="93">
        <f t="shared" si="51"/>
        <v>0</v>
      </c>
    </row>
    <row r="426" spans="1:20" hidden="1" x14ac:dyDescent="0.2">
      <c r="A426" s="83">
        <v>47.049999999999599</v>
      </c>
      <c r="B426" s="84">
        <f t="shared" si="52"/>
        <v>41.833333333333336</v>
      </c>
      <c r="C426" s="85">
        <f t="shared" si="52"/>
        <v>75.25</v>
      </c>
      <c r="D426" s="91">
        <f t="shared" si="52"/>
        <v>150.75</v>
      </c>
      <c r="F426" s="83">
        <f>MAX(IF('Fee Calculator'!D$41*100&lt;$A426,0,IF('Fee Calculator'!D$41*100&gt;$A427,$A427-$A426-SUM(G426:$H426),'Fee Calculator'!D$41*100-$A426-SUM(G426:$H426))),0)</f>
        <v>0</v>
      </c>
      <c r="G426" s="85">
        <f>MAX(IF('Fee Calculator'!E$41*100&lt;$A426,0,IF('Fee Calculator'!E$41*100&gt;$A427,$A427-$A426-SUM(H426:$H426),'Fee Calculator'!E$41*100-$A426-SUM(H426:$H426))),0)</f>
        <v>0</v>
      </c>
      <c r="H426" s="91">
        <f>IF('Fee Calculator'!F$41*100&lt;$A426,0,IF('Fee Calculator'!F$41*100&gt;$A427,$A427-$A426,'Fee Calculator'!F$41*100-$A426))</f>
        <v>0</v>
      </c>
      <c r="J426" s="87">
        <f>F426*'Fee Calculator'!$D$11/100</f>
        <v>0</v>
      </c>
      <c r="K426" s="88">
        <f>G426*'Fee Calculator'!$D$11/100</f>
        <v>0</v>
      </c>
      <c r="L426" s="92">
        <f>H426*'Fee Calculator'!$D$11/100</f>
        <v>0</v>
      </c>
      <c r="N426" s="89">
        <f t="shared" ref="N426:N489" si="53">ROUND(J426*B426/365/100/100*1,2)</f>
        <v>0</v>
      </c>
      <c r="O426" s="90">
        <f t="shared" ref="O426:O489" si="54">ROUND(K426*C426/365/100/100*1,2)</f>
        <v>0</v>
      </c>
      <c r="P426" s="93">
        <f t="shared" ref="P426:P489" si="55">ROUND(L426*D426/365/100/100*1,2)</f>
        <v>0</v>
      </c>
      <c r="R426" s="89">
        <f t="shared" ref="R426:R489" si="56">J426*B426/365/100/100*1</f>
        <v>0</v>
      </c>
      <c r="S426" s="90">
        <f t="shared" ref="S426:S489" si="57">K426*C426/365/100/100*1</f>
        <v>0</v>
      </c>
      <c r="T426" s="93">
        <f t="shared" ref="T426:T489" si="58">L426*D426/365/100/100*1</f>
        <v>0</v>
      </c>
    </row>
    <row r="427" spans="1:20" hidden="1" x14ac:dyDescent="0.2">
      <c r="A427" s="83">
        <v>47.149999999999601</v>
      </c>
      <c r="B427" s="84">
        <f t="shared" si="52"/>
        <v>41.833333333333336</v>
      </c>
      <c r="C427" s="85">
        <f t="shared" si="52"/>
        <v>75.25</v>
      </c>
      <c r="D427" s="91">
        <f t="shared" si="52"/>
        <v>150.75</v>
      </c>
      <c r="F427" s="83">
        <f>MAX(IF('Fee Calculator'!D$41*100&lt;$A427,0,IF('Fee Calculator'!D$41*100&gt;$A428,$A428-$A427-SUM(G427:$H427),'Fee Calculator'!D$41*100-$A427-SUM(G427:$H427))),0)</f>
        <v>0</v>
      </c>
      <c r="G427" s="85">
        <f>MAX(IF('Fee Calculator'!E$41*100&lt;$A427,0,IF('Fee Calculator'!E$41*100&gt;$A428,$A428-$A427-SUM(H427:$H427),'Fee Calculator'!E$41*100-$A427-SUM(H427:$H427))),0)</f>
        <v>0</v>
      </c>
      <c r="H427" s="91">
        <f>IF('Fee Calculator'!F$41*100&lt;$A427,0,IF('Fee Calculator'!F$41*100&gt;$A428,$A428-$A427,'Fee Calculator'!F$41*100-$A427))</f>
        <v>0</v>
      </c>
      <c r="J427" s="87">
        <f>F427*'Fee Calculator'!$D$11/100</f>
        <v>0</v>
      </c>
      <c r="K427" s="88">
        <f>G427*'Fee Calculator'!$D$11/100</f>
        <v>0</v>
      </c>
      <c r="L427" s="92">
        <f>H427*'Fee Calculator'!$D$11/100</f>
        <v>0</v>
      </c>
      <c r="N427" s="89">
        <f t="shared" si="53"/>
        <v>0</v>
      </c>
      <c r="O427" s="90">
        <f t="shared" si="54"/>
        <v>0</v>
      </c>
      <c r="P427" s="93">
        <f t="shared" si="55"/>
        <v>0</v>
      </c>
      <c r="R427" s="89">
        <f t="shared" si="56"/>
        <v>0</v>
      </c>
      <c r="S427" s="90">
        <f t="shared" si="57"/>
        <v>0</v>
      </c>
      <c r="T427" s="93">
        <f t="shared" si="58"/>
        <v>0</v>
      </c>
    </row>
    <row r="428" spans="1:20" hidden="1" x14ac:dyDescent="0.2">
      <c r="A428" s="83">
        <v>47.249999999999602</v>
      </c>
      <c r="B428" s="84">
        <f t="shared" si="52"/>
        <v>41.833333333333336</v>
      </c>
      <c r="C428" s="85">
        <f t="shared" si="52"/>
        <v>75.25</v>
      </c>
      <c r="D428" s="91">
        <f t="shared" si="52"/>
        <v>150.75</v>
      </c>
      <c r="F428" s="83">
        <f>MAX(IF('Fee Calculator'!D$41*100&lt;$A428,0,IF('Fee Calculator'!D$41*100&gt;$A429,$A429-$A428-SUM(G428:$H428),'Fee Calculator'!D$41*100-$A428-SUM(G428:$H428))),0)</f>
        <v>0</v>
      </c>
      <c r="G428" s="85">
        <f>MAX(IF('Fee Calculator'!E$41*100&lt;$A428,0,IF('Fee Calculator'!E$41*100&gt;$A429,$A429-$A428-SUM(H428:$H428),'Fee Calculator'!E$41*100-$A428-SUM(H428:$H428))),0)</f>
        <v>0</v>
      </c>
      <c r="H428" s="91">
        <f>IF('Fee Calculator'!F$41*100&lt;$A428,0,IF('Fee Calculator'!F$41*100&gt;$A429,$A429-$A428,'Fee Calculator'!F$41*100-$A428))</f>
        <v>0</v>
      </c>
      <c r="J428" s="87">
        <f>F428*'Fee Calculator'!$D$11/100</f>
        <v>0</v>
      </c>
      <c r="K428" s="88">
        <f>G428*'Fee Calculator'!$D$11/100</f>
        <v>0</v>
      </c>
      <c r="L428" s="92">
        <f>H428*'Fee Calculator'!$D$11/100</f>
        <v>0</v>
      </c>
      <c r="N428" s="89">
        <f t="shared" si="53"/>
        <v>0</v>
      </c>
      <c r="O428" s="90">
        <f t="shared" si="54"/>
        <v>0</v>
      </c>
      <c r="P428" s="93">
        <f t="shared" si="55"/>
        <v>0</v>
      </c>
      <c r="R428" s="89">
        <f t="shared" si="56"/>
        <v>0</v>
      </c>
      <c r="S428" s="90">
        <f t="shared" si="57"/>
        <v>0</v>
      </c>
      <c r="T428" s="93">
        <f t="shared" si="58"/>
        <v>0</v>
      </c>
    </row>
    <row r="429" spans="1:20" hidden="1" x14ac:dyDescent="0.2">
      <c r="A429" s="83">
        <v>47.349999999999604</v>
      </c>
      <c r="B429" s="84">
        <f t="shared" si="52"/>
        <v>41.833333333333336</v>
      </c>
      <c r="C429" s="85">
        <f t="shared" si="52"/>
        <v>75.25</v>
      </c>
      <c r="D429" s="91">
        <f t="shared" si="52"/>
        <v>150.75</v>
      </c>
      <c r="F429" s="83">
        <f>MAX(IF('Fee Calculator'!D$41*100&lt;$A429,0,IF('Fee Calculator'!D$41*100&gt;$A430,$A430-$A429-SUM(G429:$H429),'Fee Calculator'!D$41*100-$A429-SUM(G429:$H429))),0)</f>
        <v>0</v>
      </c>
      <c r="G429" s="85">
        <f>MAX(IF('Fee Calculator'!E$41*100&lt;$A429,0,IF('Fee Calculator'!E$41*100&gt;$A430,$A430-$A429-SUM(H429:$H429),'Fee Calculator'!E$41*100-$A429-SUM(H429:$H429))),0)</f>
        <v>0</v>
      </c>
      <c r="H429" s="91">
        <f>IF('Fee Calculator'!F$41*100&lt;$A429,0,IF('Fee Calculator'!F$41*100&gt;$A430,$A430-$A429,'Fee Calculator'!F$41*100-$A429))</f>
        <v>0</v>
      </c>
      <c r="J429" s="87">
        <f>F429*'Fee Calculator'!$D$11/100</f>
        <v>0</v>
      </c>
      <c r="K429" s="88">
        <f>G429*'Fee Calculator'!$D$11/100</f>
        <v>0</v>
      </c>
      <c r="L429" s="92">
        <f>H429*'Fee Calculator'!$D$11/100</f>
        <v>0</v>
      </c>
      <c r="N429" s="89">
        <f t="shared" si="53"/>
        <v>0</v>
      </c>
      <c r="O429" s="90">
        <f t="shared" si="54"/>
        <v>0</v>
      </c>
      <c r="P429" s="93">
        <f t="shared" si="55"/>
        <v>0</v>
      </c>
      <c r="R429" s="89">
        <f t="shared" si="56"/>
        <v>0</v>
      </c>
      <c r="S429" s="90">
        <f t="shared" si="57"/>
        <v>0</v>
      </c>
      <c r="T429" s="93">
        <f t="shared" si="58"/>
        <v>0</v>
      </c>
    </row>
    <row r="430" spans="1:20" hidden="1" x14ac:dyDescent="0.2">
      <c r="A430" s="83">
        <v>47.449999999999598</v>
      </c>
      <c r="B430" s="84">
        <f t="shared" si="52"/>
        <v>41.833333333333336</v>
      </c>
      <c r="C430" s="85">
        <f t="shared" si="52"/>
        <v>75.25</v>
      </c>
      <c r="D430" s="91">
        <f t="shared" si="52"/>
        <v>150.75</v>
      </c>
      <c r="F430" s="83">
        <f>MAX(IF('Fee Calculator'!D$41*100&lt;$A430,0,IF('Fee Calculator'!D$41*100&gt;$A431,$A431-$A430-SUM(G430:$H430),'Fee Calculator'!D$41*100-$A430-SUM(G430:$H430))),0)</f>
        <v>0</v>
      </c>
      <c r="G430" s="85">
        <f>MAX(IF('Fee Calculator'!E$41*100&lt;$A430,0,IF('Fee Calculator'!E$41*100&gt;$A431,$A431-$A430-SUM(H430:$H430),'Fee Calculator'!E$41*100-$A430-SUM(H430:$H430))),0)</f>
        <v>0</v>
      </c>
      <c r="H430" s="91">
        <f>IF('Fee Calculator'!F$41*100&lt;$A430,0,IF('Fee Calculator'!F$41*100&gt;$A431,$A431-$A430,'Fee Calculator'!F$41*100-$A430))</f>
        <v>0</v>
      </c>
      <c r="J430" s="87">
        <f>F430*'Fee Calculator'!$D$11/100</f>
        <v>0</v>
      </c>
      <c r="K430" s="88">
        <f>G430*'Fee Calculator'!$D$11/100</f>
        <v>0</v>
      </c>
      <c r="L430" s="92">
        <f>H430*'Fee Calculator'!$D$11/100</f>
        <v>0</v>
      </c>
      <c r="N430" s="89">
        <f t="shared" si="53"/>
        <v>0</v>
      </c>
      <c r="O430" s="90">
        <f t="shared" si="54"/>
        <v>0</v>
      </c>
      <c r="P430" s="93">
        <f t="shared" si="55"/>
        <v>0</v>
      </c>
      <c r="R430" s="89">
        <f t="shared" si="56"/>
        <v>0</v>
      </c>
      <c r="S430" s="90">
        <f t="shared" si="57"/>
        <v>0</v>
      </c>
      <c r="T430" s="93">
        <f t="shared" si="58"/>
        <v>0</v>
      </c>
    </row>
    <row r="431" spans="1:20" hidden="1" x14ac:dyDescent="0.2">
      <c r="A431" s="83">
        <v>47.549999999999599</v>
      </c>
      <c r="B431" s="84">
        <f t="shared" si="52"/>
        <v>41.833333333333336</v>
      </c>
      <c r="C431" s="85">
        <f t="shared" si="52"/>
        <v>75.25</v>
      </c>
      <c r="D431" s="91">
        <f t="shared" si="52"/>
        <v>150.75</v>
      </c>
      <c r="F431" s="83">
        <f>MAX(IF('Fee Calculator'!D$41*100&lt;$A431,0,IF('Fee Calculator'!D$41*100&gt;$A432,$A432-$A431-SUM(G431:$H431),'Fee Calculator'!D$41*100-$A431-SUM(G431:$H431))),0)</f>
        <v>0</v>
      </c>
      <c r="G431" s="85">
        <f>MAX(IF('Fee Calculator'!E$41*100&lt;$A431,0,IF('Fee Calculator'!E$41*100&gt;$A432,$A432-$A431-SUM(H431:$H431),'Fee Calculator'!E$41*100-$A431-SUM(H431:$H431))),0)</f>
        <v>0</v>
      </c>
      <c r="H431" s="91">
        <f>IF('Fee Calculator'!F$41*100&lt;$A431,0,IF('Fee Calculator'!F$41*100&gt;$A432,$A432-$A431,'Fee Calculator'!F$41*100-$A431))</f>
        <v>0</v>
      </c>
      <c r="J431" s="87">
        <f>F431*'Fee Calculator'!$D$11/100</f>
        <v>0</v>
      </c>
      <c r="K431" s="88">
        <f>G431*'Fee Calculator'!$D$11/100</f>
        <v>0</v>
      </c>
      <c r="L431" s="92">
        <f>H431*'Fee Calculator'!$D$11/100</f>
        <v>0</v>
      </c>
      <c r="N431" s="89">
        <f t="shared" si="53"/>
        <v>0</v>
      </c>
      <c r="O431" s="90">
        <f t="shared" si="54"/>
        <v>0</v>
      </c>
      <c r="P431" s="93">
        <f t="shared" si="55"/>
        <v>0</v>
      </c>
      <c r="R431" s="89">
        <f t="shared" si="56"/>
        <v>0</v>
      </c>
      <c r="S431" s="90">
        <f t="shared" si="57"/>
        <v>0</v>
      </c>
      <c r="T431" s="93">
        <f t="shared" si="58"/>
        <v>0</v>
      </c>
    </row>
    <row r="432" spans="1:20" hidden="1" x14ac:dyDescent="0.2">
      <c r="A432" s="83">
        <v>47.649999999999601</v>
      </c>
      <c r="B432" s="84">
        <f t="shared" si="52"/>
        <v>41.833333333333336</v>
      </c>
      <c r="C432" s="85">
        <f t="shared" si="52"/>
        <v>75.25</v>
      </c>
      <c r="D432" s="91">
        <f t="shared" si="52"/>
        <v>150.75</v>
      </c>
      <c r="F432" s="83">
        <f>MAX(IF('Fee Calculator'!D$41*100&lt;$A432,0,IF('Fee Calculator'!D$41*100&gt;$A433,$A433-$A432-SUM(G432:$H432),'Fee Calculator'!D$41*100-$A432-SUM(G432:$H432))),0)</f>
        <v>0</v>
      </c>
      <c r="G432" s="85">
        <f>MAX(IF('Fee Calculator'!E$41*100&lt;$A432,0,IF('Fee Calculator'!E$41*100&gt;$A433,$A433-$A432-SUM(H432:$H432),'Fee Calculator'!E$41*100-$A432-SUM(H432:$H432))),0)</f>
        <v>0</v>
      </c>
      <c r="H432" s="91">
        <f>IF('Fee Calculator'!F$41*100&lt;$A432,0,IF('Fee Calculator'!F$41*100&gt;$A433,$A433-$A432,'Fee Calculator'!F$41*100-$A432))</f>
        <v>0</v>
      </c>
      <c r="J432" s="87">
        <f>F432*'Fee Calculator'!$D$11/100</f>
        <v>0</v>
      </c>
      <c r="K432" s="88">
        <f>G432*'Fee Calculator'!$D$11/100</f>
        <v>0</v>
      </c>
      <c r="L432" s="92">
        <f>H432*'Fee Calculator'!$D$11/100</f>
        <v>0</v>
      </c>
      <c r="N432" s="89">
        <f t="shared" si="53"/>
        <v>0</v>
      </c>
      <c r="O432" s="90">
        <f t="shared" si="54"/>
        <v>0</v>
      </c>
      <c r="P432" s="93">
        <f t="shared" si="55"/>
        <v>0</v>
      </c>
      <c r="R432" s="89">
        <f t="shared" si="56"/>
        <v>0</v>
      </c>
      <c r="S432" s="90">
        <f t="shared" si="57"/>
        <v>0</v>
      </c>
      <c r="T432" s="93">
        <f t="shared" si="58"/>
        <v>0</v>
      </c>
    </row>
    <row r="433" spans="1:20" hidden="1" x14ac:dyDescent="0.2">
      <c r="A433" s="83">
        <v>47.749999999999602</v>
      </c>
      <c r="B433" s="84">
        <f t="shared" si="52"/>
        <v>41.833333333333336</v>
      </c>
      <c r="C433" s="85">
        <f t="shared" si="52"/>
        <v>75.25</v>
      </c>
      <c r="D433" s="91">
        <f t="shared" si="52"/>
        <v>150.75</v>
      </c>
      <c r="F433" s="83">
        <f>MAX(IF('Fee Calculator'!D$41*100&lt;$A433,0,IF('Fee Calculator'!D$41*100&gt;$A434,$A434-$A433-SUM(G433:$H433),'Fee Calculator'!D$41*100-$A433-SUM(G433:$H433))),0)</f>
        <v>0</v>
      </c>
      <c r="G433" s="85">
        <f>MAX(IF('Fee Calculator'!E$41*100&lt;$A433,0,IF('Fee Calculator'!E$41*100&gt;$A434,$A434-$A433-SUM(H433:$H433),'Fee Calculator'!E$41*100-$A433-SUM(H433:$H433))),0)</f>
        <v>0</v>
      </c>
      <c r="H433" s="91">
        <f>IF('Fee Calculator'!F$41*100&lt;$A433,0,IF('Fee Calculator'!F$41*100&gt;$A434,$A434-$A433,'Fee Calculator'!F$41*100-$A433))</f>
        <v>0</v>
      </c>
      <c r="J433" s="87">
        <f>F433*'Fee Calculator'!$D$11/100</f>
        <v>0</v>
      </c>
      <c r="K433" s="88">
        <f>G433*'Fee Calculator'!$D$11/100</f>
        <v>0</v>
      </c>
      <c r="L433" s="92">
        <f>H433*'Fee Calculator'!$D$11/100</f>
        <v>0</v>
      </c>
      <c r="N433" s="89">
        <f t="shared" si="53"/>
        <v>0</v>
      </c>
      <c r="O433" s="90">
        <f t="shared" si="54"/>
        <v>0</v>
      </c>
      <c r="P433" s="93">
        <f t="shared" si="55"/>
        <v>0</v>
      </c>
      <c r="R433" s="89">
        <f t="shared" si="56"/>
        <v>0</v>
      </c>
      <c r="S433" s="90">
        <f t="shared" si="57"/>
        <v>0</v>
      </c>
      <c r="T433" s="93">
        <f t="shared" si="58"/>
        <v>0</v>
      </c>
    </row>
    <row r="434" spans="1:20" hidden="1" x14ac:dyDescent="0.2">
      <c r="A434" s="83">
        <v>47.849999999999604</v>
      </c>
      <c r="B434" s="84">
        <f t="shared" si="52"/>
        <v>41.833333333333336</v>
      </c>
      <c r="C434" s="85">
        <f t="shared" si="52"/>
        <v>75.25</v>
      </c>
      <c r="D434" s="91">
        <f t="shared" si="52"/>
        <v>150.75</v>
      </c>
      <c r="F434" s="83">
        <f>MAX(IF('Fee Calculator'!D$41*100&lt;$A434,0,IF('Fee Calculator'!D$41*100&gt;$A435,$A435-$A434-SUM(G434:$H434),'Fee Calculator'!D$41*100-$A434-SUM(G434:$H434))),0)</f>
        <v>0</v>
      </c>
      <c r="G434" s="85">
        <f>MAX(IF('Fee Calculator'!E$41*100&lt;$A434,0,IF('Fee Calculator'!E$41*100&gt;$A435,$A435-$A434-SUM(H434:$H434),'Fee Calculator'!E$41*100-$A434-SUM(H434:$H434))),0)</f>
        <v>0</v>
      </c>
      <c r="H434" s="91">
        <f>IF('Fee Calculator'!F$41*100&lt;$A434,0,IF('Fee Calculator'!F$41*100&gt;$A435,$A435-$A434,'Fee Calculator'!F$41*100-$A434))</f>
        <v>0</v>
      </c>
      <c r="J434" s="87">
        <f>F434*'Fee Calculator'!$D$11/100</f>
        <v>0</v>
      </c>
      <c r="K434" s="88">
        <f>G434*'Fee Calculator'!$D$11/100</f>
        <v>0</v>
      </c>
      <c r="L434" s="92">
        <f>H434*'Fee Calculator'!$D$11/100</f>
        <v>0</v>
      </c>
      <c r="N434" s="89">
        <f t="shared" si="53"/>
        <v>0</v>
      </c>
      <c r="O434" s="90">
        <f t="shared" si="54"/>
        <v>0</v>
      </c>
      <c r="P434" s="93">
        <f t="shared" si="55"/>
        <v>0</v>
      </c>
      <c r="R434" s="89">
        <f t="shared" si="56"/>
        <v>0</v>
      </c>
      <c r="S434" s="90">
        <f t="shared" si="57"/>
        <v>0</v>
      </c>
      <c r="T434" s="93">
        <f t="shared" si="58"/>
        <v>0</v>
      </c>
    </row>
    <row r="435" spans="1:20" hidden="1" x14ac:dyDescent="0.2">
      <c r="A435" s="83">
        <v>47.949999999999598</v>
      </c>
      <c r="B435" s="84">
        <f t="shared" si="52"/>
        <v>41.833333333333336</v>
      </c>
      <c r="C435" s="85">
        <f t="shared" si="52"/>
        <v>75.25</v>
      </c>
      <c r="D435" s="91">
        <f t="shared" si="52"/>
        <v>150.75</v>
      </c>
      <c r="F435" s="83">
        <f>MAX(IF('Fee Calculator'!D$41*100&lt;$A435,0,IF('Fee Calculator'!D$41*100&gt;$A436,$A436-$A435-SUM(G435:$H435),'Fee Calculator'!D$41*100-$A435-SUM(G435:$H435))),0)</f>
        <v>0</v>
      </c>
      <c r="G435" s="85">
        <f>MAX(IF('Fee Calculator'!E$41*100&lt;$A435,0,IF('Fee Calculator'!E$41*100&gt;$A436,$A436-$A435-SUM(H435:$H435),'Fee Calculator'!E$41*100-$A435-SUM(H435:$H435))),0)</f>
        <v>0</v>
      </c>
      <c r="H435" s="91">
        <f>IF('Fee Calculator'!F$41*100&lt;$A435,0,IF('Fee Calculator'!F$41*100&gt;$A436,$A436-$A435,'Fee Calculator'!F$41*100-$A435))</f>
        <v>0</v>
      </c>
      <c r="J435" s="87">
        <f>F435*'Fee Calculator'!$D$11/100</f>
        <v>0</v>
      </c>
      <c r="K435" s="88">
        <f>G435*'Fee Calculator'!$D$11/100</f>
        <v>0</v>
      </c>
      <c r="L435" s="92">
        <f>H435*'Fee Calculator'!$D$11/100</f>
        <v>0</v>
      </c>
      <c r="N435" s="89">
        <f t="shared" si="53"/>
        <v>0</v>
      </c>
      <c r="O435" s="90">
        <f t="shared" si="54"/>
        <v>0</v>
      </c>
      <c r="P435" s="93">
        <f t="shared" si="55"/>
        <v>0</v>
      </c>
      <c r="R435" s="89">
        <f t="shared" si="56"/>
        <v>0</v>
      </c>
      <c r="S435" s="90">
        <f t="shared" si="57"/>
        <v>0</v>
      </c>
      <c r="T435" s="93">
        <f t="shared" si="58"/>
        <v>0</v>
      </c>
    </row>
    <row r="436" spans="1:20" hidden="1" x14ac:dyDescent="0.2">
      <c r="A436" s="83">
        <v>48.049999999999599</v>
      </c>
      <c r="B436" s="84">
        <f t="shared" si="52"/>
        <v>41.833333333333336</v>
      </c>
      <c r="C436" s="85">
        <f t="shared" si="52"/>
        <v>75.25</v>
      </c>
      <c r="D436" s="91">
        <f t="shared" si="52"/>
        <v>150.75</v>
      </c>
      <c r="F436" s="83">
        <f>MAX(IF('Fee Calculator'!D$41*100&lt;$A436,0,IF('Fee Calculator'!D$41*100&gt;$A437,$A437-$A436-SUM(G436:$H436),'Fee Calculator'!D$41*100-$A436-SUM(G436:$H436))),0)</f>
        <v>0</v>
      </c>
      <c r="G436" s="85">
        <f>MAX(IF('Fee Calculator'!E$41*100&lt;$A436,0,IF('Fee Calculator'!E$41*100&gt;$A437,$A437-$A436-SUM(H436:$H436),'Fee Calculator'!E$41*100-$A436-SUM(H436:$H436))),0)</f>
        <v>0</v>
      </c>
      <c r="H436" s="91">
        <f>IF('Fee Calculator'!F$41*100&lt;$A436,0,IF('Fee Calculator'!F$41*100&gt;$A437,$A437-$A436,'Fee Calculator'!F$41*100-$A436))</f>
        <v>0</v>
      </c>
      <c r="J436" s="87">
        <f>F436*'Fee Calculator'!$D$11/100</f>
        <v>0</v>
      </c>
      <c r="K436" s="88">
        <f>G436*'Fee Calculator'!$D$11/100</f>
        <v>0</v>
      </c>
      <c r="L436" s="92">
        <f>H436*'Fee Calculator'!$D$11/100</f>
        <v>0</v>
      </c>
      <c r="N436" s="89">
        <f t="shared" si="53"/>
        <v>0</v>
      </c>
      <c r="O436" s="90">
        <f t="shared" si="54"/>
        <v>0</v>
      </c>
      <c r="P436" s="93">
        <f t="shared" si="55"/>
        <v>0</v>
      </c>
      <c r="R436" s="89">
        <f t="shared" si="56"/>
        <v>0</v>
      </c>
      <c r="S436" s="90">
        <f t="shared" si="57"/>
        <v>0</v>
      </c>
      <c r="T436" s="93">
        <f t="shared" si="58"/>
        <v>0</v>
      </c>
    </row>
    <row r="437" spans="1:20" hidden="1" x14ac:dyDescent="0.2">
      <c r="A437" s="83">
        <v>48.149999999999601</v>
      </c>
      <c r="B437" s="84">
        <f t="shared" si="52"/>
        <v>41.833333333333336</v>
      </c>
      <c r="C437" s="85">
        <f t="shared" si="52"/>
        <v>75.25</v>
      </c>
      <c r="D437" s="91">
        <f t="shared" si="52"/>
        <v>150.75</v>
      </c>
      <c r="F437" s="83">
        <f>MAX(IF('Fee Calculator'!D$41*100&lt;$A437,0,IF('Fee Calculator'!D$41*100&gt;$A438,$A438-$A437-SUM(G437:$H437),'Fee Calculator'!D$41*100-$A437-SUM(G437:$H437))),0)</f>
        <v>0</v>
      </c>
      <c r="G437" s="85">
        <f>MAX(IF('Fee Calculator'!E$41*100&lt;$A437,0,IF('Fee Calculator'!E$41*100&gt;$A438,$A438-$A437-SUM(H437:$H437),'Fee Calculator'!E$41*100-$A437-SUM(H437:$H437))),0)</f>
        <v>0</v>
      </c>
      <c r="H437" s="91">
        <f>IF('Fee Calculator'!F$41*100&lt;$A437,0,IF('Fee Calculator'!F$41*100&gt;$A438,$A438-$A437,'Fee Calculator'!F$41*100-$A437))</f>
        <v>0</v>
      </c>
      <c r="J437" s="87">
        <f>F437*'Fee Calculator'!$D$11/100</f>
        <v>0</v>
      </c>
      <c r="K437" s="88">
        <f>G437*'Fee Calculator'!$D$11/100</f>
        <v>0</v>
      </c>
      <c r="L437" s="92">
        <f>H437*'Fee Calculator'!$D$11/100</f>
        <v>0</v>
      </c>
      <c r="N437" s="89">
        <f t="shared" si="53"/>
        <v>0</v>
      </c>
      <c r="O437" s="90">
        <f t="shared" si="54"/>
        <v>0</v>
      </c>
      <c r="P437" s="93">
        <f t="shared" si="55"/>
        <v>0</v>
      </c>
      <c r="R437" s="89">
        <f t="shared" si="56"/>
        <v>0</v>
      </c>
      <c r="S437" s="90">
        <f t="shared" si="57"/>
        <v>0</v>
      </c>
      <c r="T437" s="93">
        <f t="shared" si="58"/>
        <v>0</v>
      </c>
    </row>
    <row r="438" spans="1:20" hidden="1" x14ac:dyDescent="0.2">
      <c r="A438" s="83">
        <v>48.249999999999602</v>
      </c>
      <c r="B438" s="84">
        <f t="shared" si="52"/>
        <v>41.833333333333336</v>
      </c>
      <c r="C438" s="85">
        <f t="shared" si="52"/>
        <v>75.25</v>
      </c>
      <c r="D438" s="91">
        <f t="shared" si="52"/>
        <v>150.75</v>
      </c>
      <c r="F438" s="83">
        <f>MAX(IF('Fee Calculator'!D$41*100&lt;$A438,0,IF('Fee Calculator'!D$41*100&gt;$A439,$A439-$A438-SUM(G438:$H438),'Fee Calculator'!D$41*100-$A438-SUM(G438:$H438))),0)</f>
        <v>0</v>
      </c>
      <c r="G438" s="85">
        <f>MAX(IF('Fee Calculator'!E$41*100&lt;$A438,0,IF('Fee Calculator'!E$41*100&gt;$A439,$A439-$A438-SUM(H438:$H438),'Fee Calculator'!E$41*100-$A438-SUM(H438:$H438))),0)</f>
        <v>0</v>
      </c>
      <c r="H438" s="91">
        <f>IF('Fee Calculator'!F$41*100&lt;$A438,0,IF('Fee Calculator'!F$41*100&gt;$A439,$A439-$A438,'Fee Calculator'!F$41*100-$A438))</f>
        <v>0</v>
      </c>
      <c r="J438" s="87">
        <f>F438*'Fee Calculator'!$D$11/100</f>
        <v>0</v>
      </c>
      <c r="K438" s="88">
        <f>G438*'Fee Calculator'!$D$11/100</f>
        <v>0</v>
      </c>
      <c r="L438" s="92">
        <f>H438*'Fee Calculator'!$D$11/100</f>
        <v>0</v>
      </c>
      <c r="N438" s="89">
        <f t="shared" si="53"/>
        <v>0</v>
      </c>
      <c r="O438" s="90">
        <f t="shared" si="54"/>
        <v>0</v>
      </c>
      <c r="P438" s="93">
        <f t="shared" si="55"/>
        <v>0</v>
      </c>
      <c r="R438" s="89">
        <f t="shared" si="56"/>
        <v>0</v>
      </c>
      <c r="S438" s="90">
        <f t="shared" si="57"/>
        <v>0</v>
      </c>
      <c r="T438" s="93">
        <f t="shared" si="58"/>
        <v>0</v>
      </c>
    </row>
    <row r="439" spans="1:20" hidden="1" x14ac:dyDescent="0.2">
      <c r="A439" s="83">
        <v>48.349999999999604</v>
      </c>
      <c r="B439" s="84">
        <f t="shared" si="52"/>
        <v>41.833333333333336</v>
      </c>
      <c r="C439" s="85">
        <f t="shared" si="52"/>
        <v>75.25</v>
      </c>
      <c r="D439" s="91">
        <f t="shared" si="52"/>
        <v>150.75</v>
      </c>
      <c r="F439" s="83">
        <f>MAX(IF('Fee Calculator'!D$41*100&lt;$A439,0,IF('Fee Calculator'!D$41*100&gt;$A440,$A440-$A439-SUM(G439:$H439),'Fee Calculator'!D$41*100-$A439-SUM(G439:$H439))),0)</f>
        <v>0</v>
      </c>
      <c r="G439" s="85">
        <f>MAX(IF('Fee Calculator'!E$41*100&lt;$A439,0,IF('Fee Calculator'!E$41*100&gt;$A440,$A440-$A439-SUM(H439:$H439),'Fee Calculator'!E$41*100-$A439-SUM(H439:$H439))),0)</f>
        <v>0</v>
      </c>
      <c r="H439" s="91">
        <f>IF('Fee Calculator'!F$41*100&lt;$A439,0,IF('Fee Calculator'!F$41*100&gt;$A440,$A440-$A439,'Fee Calculator'!F$41*100-$A439))</f>
        <v>0</v>
      </c>
      <c r="J439" s="87">
        <f>F439*'Fee Calculator'!$D$11/100</f>
        <v>0</v>
      </c>
      <c r="K439" s="88">
        <f>G439*'Fee Calculator'!$D$11/100</f>
        <v>0</v>
      </c>
      <c r="L439" s="92">
        <f>H439*'Fee Calculator'!$D$11/100</f>
        <v>0</v>
      </c>
      <c r="N439" s="89">
        <f t="shared" si="53"/>
        <v>0</v>
      </c>
      <c r="O439" s="90">
        <f t="shared" si="54"/>
        <v>0</v>
      </c>
      <c r="P439" s="93">
        <f t="shared" si="55"/>
        <v>0</v>
      </c>
      <c r="R439" s="89">
        <f t="shared" si="56"/>
        <v>0</v>
      </c>
      <c r="S439" s="90">
        <f t="shared" si="57"/>
        <v>0</v>
      </c>
      <c r="T439" s="93">
        <f t="shared" si="58"/>
        <v>0</v>
      </c>
    </row>
    <row r="440" spans="1:20" hidden="1" x14ac:dyDescent="0.2">
      <c r="A440" s="83">
        <v>48.449999999999598</v>
      </c>
      <c r="B440" s="84">
        <f t="shared" si="52"/>
        <v>41.833333333333336</v>
      </c>
      <c r="C440" s="85">
        <f t="shared" si="52"/>
        <v>75.25</v>
      </c>
      <c r="D440" s="91">
        <f t="shared" si="52"/>
        <v>150.75</v>
      </c>
      <c r="F440" s="83">
        <f>MAX(IF('Fee Calculator'!D$41*100&lt;$A440,0,IF('Fee Calculator'!D$41*100&gt;$A441,$A441-$A440-SUM(G440:$H440),'Fee Calculator'!D$41*100-$A440-SUM(G440:$H440))),0)</f>
        <v>0</v>
      </c>
      <c r="G440" s="85">
        <f>MAX(IF('Fee Calculator'!E$41*100&lt;$A440,0,IF('Fee Calculator'!E$41*100&gt;$A441,$A441-$A440-SUM(H440:$H440),'Fee Calculator'!E$41*100-$A440-SUM(H440:$H440))),0)</f>
        <v>0</v>
      </c>
      <c r="H440" s="91">
        <f>IF('Fee Calculator'!F$41*100&lt;$A440,0,IF('Fee Calculator'!F$41*100&gt;$A441,$A441-$A440,'Fee Calculator'!F$41*100-$A440))</f>
        <v>0</v>
      </c>
      <c r="J440" s="87">
        <f>F440*'Fee Calculator'!$D$11/100</f>
        <v>0</v>
      </c>
      <c r="K440" s="88">
        <f>G440*'Fee Calculator'!$D$11/100</f>
        <v>0</v>
      </c>
      <c r="L440" s="92">
        <f>H440*'Fee Calculator'!$D$11/100</f>
        <v>0</v>
      </c>
      <c r="N440" s="89">
        <f t="shared" si="53"/>
        <v>0</v>
      </c>
      <c r="O440" s="90">
        <f t="shared" si="54"/>
        <v>0</v>
      </c>
      <c r="P440" s="93">
        <f t="shared" si="55"/>
        <v>0</v>
      </c>
      <c r="R440" s="89">
        <f t="shared" si="56"/>
        <v>0</v>
      </c>
      <c r="S440" s="90">
        <f t="shared" si="57"/>
        <v>0</v>
      </c>
      <c r="T440" s="93">
        <f t="shared" si="58"/>
        <v>0</v>
      </c>
    </row>
    <row r="441" spans="1:20" hidden="1" x14ac:dyDescent="0.2">
      <c r="A441" s="83">
        <v>48.549999999999599</v>
      </c>
      <c r="B441" s="84">
        <f t="shared" si="52"/>
        <v>41.833333333333336</v>
      </c>
      <c r="C441" s="85">
        <f t="shared" si="52"/>
        <v>75.25</v>
      </c>
      <c r="D441" s="91">
        <f t="shared" si="52"/>
        <v>150.75</v>
      </c>
      <c r="F441" s="83">
        <f>MAX(IF('Fee Calculator'!D$41*100&lt;$A441,0,IF('Fee Calculator'!D$41*100&gt;$A442,$A442-$A441-SUM(G441:$H441),'Fee Calculator'!D$41*100-$A441-SUM(G441:$H441))),0)</f>
        <v>0</v>
      </c>
      <c r="G441" s="85">
        <f>MAX(IF('Fee Calculator'!E$41*100&lt;$A441,0,IF('Fee Calculator'!E$41*100&gt;$A442,$A442-$A441-SUM(H441:$H441),'Fee Calculator'!E$41*100-$A441-SUM(H441:$H441))),0)</f>
        <v>0</v>
      </c>
      <c r="H441" s="91">
        <f>IF('Fee Calculator'!F$41*100&lt;$A441,0,IF('Fee Calculator'!F$41*100&gt;$A442,$A442-$A441,'Fee Calculator'!F$41*100-$A441))</f>
        <v>0</v>
      </c>
      <c r="J441" s="87">
        <f>F441*'Fee Calculator'!$D$11/100</f>
        <v>0</v>
      </c>
      <c r="K441" s="88">
        <f>G441*'Fee Calculator'!$D$11/100</f>
        <v>0</v>
      </c>
      <c r="L441" s="92">
        <f>H441*'Fee Calculator'!$D$11/100</f>
        <v>0</v>
      </c>
      <c r="N441" s="89">
        <f t="shared" si="53"/>
        <v>0</v>
      </c>
      <c r="O441" s="90">
        <f t="shared" si="54"/>
        <v>0</v>
      </c>
      <c r="P441" s="93">
        <f t="shared" si="55"/>
        <v>0</v>
      </c>
      <c r="R441" s="89">
        <f t="shared" si="56"/>
        <v>0</v>
      </c>
      <c r="S441" s="90">
        <f t="shared" si="57"/>
        <v>0</v>
      </c>
      <c r="T441" s="93">
        <f t="shared" si="58"/>
        <v>0</v>
      </c>
    </row>
    <row r="442" spans="1:20" hidden="1" x14ac:dyDescent="0.2">
      <c r="A442" s="83">
        <v>48.649999999999601</v>
      </c>
      <c r="B442" s="84">
        <f t="shared" ref="B442:D505" si="59">(5/0.1*B$5+SUM(B$6:B$105))/(5/0.1+COUNT(B$6:B$105))</f>
        <v>41.833333333333336</v>
      </c>
      <c r="C442" s="85">
        <f t="shared" si="59"/>
        <v>75.25</v>
      </c>
      <c r="D442" s="91">
        <f t="shared" si="59"/>
        <v>150.75</v>
      </c>
      <c r="F442" s="83">
        <f>MAX(IF('Fee Calculator'!D$41*100&lt;$A442,0,IF('Fee Calculator'!D$41*100&gt;$A443,$A443-$A442-SUM(G442:$H442),'Fee Calculator'!D$41*100-$A442-SUM(G442:$H442))),0)</f>
        <v>0</v>
      </c>
      <c r="G442" s="85">
        <f>MAX(IF('Fee Calculator'!E$41*100&lt;$A442,0,IF('Fee Calculator'!E$41*100&gt;$A443,$A443-$A442-SUM(H442:$H442),'Fee Calculator'!E$41*100-$A442-SUM(H442:$H442))),0)</f>
        <v>0</v>
      </c>
      <c r="H442" s="91">
        <f>IF('Fee Calculator'!F$41*100&lt;$A442,0,IF('Fee Calculator'!F$41*100&gt;$A443,$A443-$A442,'Fee Calculator'!F$41*100-$A442))</f>
        <v>0</v>
      </c>
      <c r="J442" s="87">
        <f>F442*'Fee Calculator'!$D$11/100</f>
        <v>0</v>
      </c>
      <c r="K442" s="88">
        <f>G442*'Fee Calculator'!$D$11/100</f>
        <v>0</v>
      </c>
      <c r="L442" s="92">
        <f>H442*'Fee Calculator'!$D$11/100</f>
        <v>0</v>
      </c>
      <c r="N442" s="89">
        <f t="shared" si="53"/>
        <v>0</v>
      </c>
      <c r="O442" s="90">
        <f t="shared" si="54"/>
        <v>0</v>
      </c>
      <c r="P442" s="93">
        <f t="shared" si="55"/>
        <v>0</v>
      </c>
      <c r="R442" s="89">
        <f t="shared" si="56"/>
        <v>0</v>
      </c>
      <c r="S442" s="90">
        <f t="shared" si="57"/>
        <v>0</v>
      </c>
      <c r="T442" s="93">
        <f t="shared" si="58"/>
        <v>0</v>
      </c>
    </row>
    <row r="443" spans="1:20" hidden="1" x14ac:dyDescent="0.2">
      <c r="A443" s="83">
        <v>48.749999999999702</v>
      </c>
      <c r="B443" s="84">
        <f t="shared" si="59"/>
        <v>41.833333333333336</v>
      </c>
      <c r="C443" s="85">
        <f t="shared" si="59"/>
        <v>75.25</v>
      </c>
      <c r="D443" s="91">
        <f t="shared" si="59"/>
        <v>150.75</v>
      </c>
      <c r="F443" s="83">
        <f>MAX(IF('Fee Calculator'!D$41*100&lt;$A443,0,IF('Fee Calculator'!D$41*100&gt;$A444,$A444-$A443-SUM(G443:$H443),'Fee Calculator'!D$41*100-$A443-SUM(G443:$H443))),0)</f>
        <v>0</v>
      </c>
      <c r="G443" s="85">
        <f>MAX(IF('Fee Calculator'!E$41*100&lt;$A443,0,IF('Fee Calculator'!E$41*100&gt;$A444,$A444-$A443-SUM(H443:$H443),'Fee Calculator'!E$41*100-$A443-SUM(H443:$H443))),0)</f>
        <v>0</v>
      </c>
      <c r="H443" s="91">
        <f>IF('Fee Calculator'!F$41*100&lt;$A443,0,IF('Fee Calculator'!F$41*100&gt;$A444,$A444-$A443,'Fee Calculator'!F$41*100-$A443))</f>
        <v>0</v>
      </c>
      <c r="J443" s="87">
        <f>F443*'Fee Calculator'!$D$11/100</f>
        <v>0</v>
      </c>
      <c r="K443" s="88">
        <f>G443*'Fee Calculator'!$D$11/100</f>
        <v>0</v>
      </c>
      <c r="L443" s="92">
        <f>H443*'Fee Calculator'!$D$11/100</f>
        <v>0</v>
      </c>
      <c r="N443" s="89">
        <f t="shared" si="53"/>
        <v>0</v>
      </c>
      <c r="O443" s="90">
        <f t="shared" si="54"/>
        <v>0</v>
      </c>
      <c r="P443" s="93">
        <f t="shared" si="55"/>
        <v>0</v>
      </c>
      <c r="R443" s="89">
        <f t="shared" si="56"/>
        <v>0</v>
      </c>
      <c r="S443" s="90">
        <f t="shared" si="57"/>
        <v>0</v>
      </c>
      <c r="T443" s="93">
        <f t="shared" si="58"/>
        <v>0</v>
      </c>
    </row>
    <row r="444" spans="1:20" hidden="1" x14ac:dyDescent="0.2">
      <c r="A444" s="83">
        <v>48.849999999999604</v>
      </c>
      <c r="B444" s="84">
        <f t="shared" si="59"/>
        <v>41.833333333333336</v>
      </c>
      <c r="C444" s="85">
        <f t="shared" si="59"/>
        <v>75.25</v>
      </c>
      <c r="D444" s="91">
        <f t="shared" si="59"/>
        <v>150.75</v>
      </c>
      <c r="F444" s="83">
        <f>MAX(IF('Fee Calculator'!D$41*100&lt;$A444,0,IF('Fee Calculator'!D$41*100&gt;$A445,$A445-$A444-SUM(G444:$H444),'Fee Calculator'!D$41*100-$A444-SUM(G444:$H444))),0)</f>
        <v>0</v>
      </c>
      <c r="G444" s="85">
        <f>MAX(IF('Fee Calculator'!E$41*100&lt;$A444,0,IF('Fee Calculator'!E$41*100&gt;$A445,$A445-$A444-SUM(H444:$H444),'Fee Calculator'!E$41*100-$A444-SUM(H444:$H444))),0)</f>
        <v>0</v>
      </c>
      <c r="H444" s="91">
        <f>IF('Fee Calculator'!F$41*100&lt;$A444,0,IF('Fee Calculator'!F$41*100&gt;$A445,$A445-$A444,'Fee Calculator'!F$41*100-$A444))</f>
        <v>0</v>
      </c>
      <c r="J444" s="87">
        <f>F444*'Fee Calculator'!$D$11/100</f>
        <v>0</v>
      </c>
      <c r="K444" s="88">
        <f>G444*'Fee Calculator'!$D$11/100</f>
        <v>0</v>
      </c>
      <c r="L444" s="92">
        <f>H444*'Fee Calculator'!$D$11/100</f>
        <v>0</v>
      </c>
      <c r="N444" s="89">
        <f t="shared" si="53"/>
        <v>0</v>
      </c>
      <c r="O444" s="90">
        <f t="shared" si="54"/>
        <v>0</v>
      </c>
      <c r="P444" s="93">
        <f t="shared" si="55"/>
        <v>0</v>
      </c>
      <c r="R444" s="89">
        <f t="shared" si="56"/>
        <v>0</v>
      </c>
      <c r="S444" s="90">
        <f t="shared" si="57"/>
        <v>0</v>
      </c>
      <c r="T444" s="93">
        <f t="shared" si="58"/>
        <v>0</v>
      </c>
    </row>
    <row r="445" spans="1:20" hidden="1" x14ac:dyDescent="0.2">
      <c r="A445" s="83">
        <v>48.949999999999598</v>
      </c>
      <c r="B445" s="84">
        <f t="shared" si="59"/>
        <v>41.833333333333336</v>
      </c>
      <c r="C445" s="85">
        <f t="shared" si="59"/>
        <v>75.25</v>
      </c>
      <c r="D445" s="91">
        <f t="shared" si="59"/>
        <v>150.75</v>
      </c>
      <c r="F445" s="83">
        <f>MAX(IF('Fee Calculator'!D$41*100&lt;$A445,0,IF('Fee Calculator'!D$41*100&gt;$A446,$A446-$A445-SUM(G445:$H445),'Fee Calculator'!D$41*100-$A445-SUM(G445:$H445))),0)</f>
        <v>0</v>
      </c>
      <c r="G445" s="85">
        <f>MAX(IF('Fee Calculator'!E$41*100&lt;$A445,0,IF('Fee Calculator'!E$41*100&gt;$A446,$A446-$A445-SUM(H445:$H445),'Fee Calculator'!E$41*100-$A445-SUM(H445:$H445))),0)</f>
        <v>0</v>
      </c>
      <c r="H445" s="91">
        <f>IF('Fee Calculator'!F$41*100&lt;$A445,0,IF('Fee Calculator'!F$41*100&gt;$A446,$A446-$A445,'Fee Calculator'!F$41*100-$A445))</f>
        <v>0</v>
      </c>
      <c r="J445" s="87">
        <f>F445*'Fee Calculator'!$D$11/100</f>
        <v>0</v>
      </c>
      <c r="K445" s="88">
        <f>G445*'Fee Calculator'!$D$11/100</f>
        <v>0</v>
      </c>
      <c r="L445" s="92">
        <f>H445*'Fee Calculator'!$D$11/100</f>
        <v>0</v>
      </c>
      <c r="N445" s="89">
        <f t="shared" si="53"/>
        <v>0</v>
      </c>
      <c r="O445" s="90">
        <f t="shared" si="54"/>
        <v>0</v>
      </c>
      <c r="P445" s="93">
        <f t="shared" si="55"/>
        <v>0</v>
      </c>
      <c r="R445" s="89">
        <f t="shared" si="56"/>
        <v>0</v>
      </c>
      <c r="S445" s="90">
        <f t="shared" si="57"/>
        <v>0</v>
      </c>
      <c r="T445" s="93">
        <f t="shared" si="58"/>
        <v>0</v>
      </c>
    </row>
    <row r="446" spans="1:20" hidden="1" x14ac:dyDescent="0.2">
      <c r="A446" s="83">
        <v>49.049999999999599</v>
      </c>
      <c r="B446" s="84">
        <f t="shared" si="59"/>
        <v>41.833333333333336</v>
      </c>
      <c r="C446" s="85">
        <f t="shared" si="59"/>
        <v>75.25</v>
      </c>
      <c r="D446" s="91">
        <f t="shared" si="59"/>
        <v>150.75</v>
      </c>
      <c r="F446" s="83">
        <f>MAX(IF('Fee Calculator'!D$41*100&lt;$A446,0,IF('Fee Calculator'!D$41*100&gt;$A447,$A447-$A446-SUM(G446:$H446),'Fee Calculator'!D$41*100-$A446-SUM(G446:$H446))),0)</f>
        <v>0</v>
      </c>
      <c r="G446" s="85">
        <f>MAX(IF('Fee Calculator'!E$41*100&lt;$A446,0,IF('Fee Calculator'!E$41*100&gt;$A447,$A447-$A446-SUM(H446:$H446),'Fee Calculator'!E$41*100-$A446-SUM(H446:$H446))),0)</f>
        <v>0</v>
      </c>
      <c r="H446" s="91">
        <f>IF('Fee Calculator'!F$41*100&lt;$A446,0,IF('Fee Calculator'!F$41*100&gt;$A447,$A447-$A446,'Fee Calculator'!F$41*100-$A446))</f>
        <v>0</v>
      </c>
      <c r="J446" s="87">
        <f>F446*'Fee Calculator'!$D$11/100</f>
        <v>0</v>
      </c>
      <c r="K446" s="88">
        <f>G446*'Fee Calculator'!$D$11/100</f>
        <v>0</v>
      </c>
      <c r="L446" s="92">
        <f>H446*'Fee Calculator'!$D$11/100</f>
        <v>0</v>
      </c>
      <c r="N446" s="89">
        <f t="shared" si="53"/>
        <v>0</v>
      </c>
      <c r="O446" s="90">
        <f t="shared" si="54"/>
        <v>0</v>
      </c>
      <c r="P446" s="93">
        <f t="shared" si="55"/>
        <v>0</v>
      </c>
      <c r="R446" s="89">
        <f t="shared" si="56"/>
        <v>0</v>
      </c>
      <c r="S446" s="90">
        <f t="shared" si="57"/>
        <v>0</v>
      </c>
      <c r="T446" s="93">
        <f t="shared" si="58"/>
        <v>0</v>
      </c>
    </row>
    <row r="447" spans="1:20" hidden="1" x14ac:dyDescent="0.2">
      <c r="A447" s="83">
        <v>49.1499999999997</v>
      </c>
      <c r="B447" s="84">
        <f t="shared" si="59"/>
        <v>41.833333333333336</v>
      </c>
      <c r="C447" s="85">
        <f t="shared" si="59"/>
        <v>75.25</v>
      </c>
      <c r="D447" s="91">
        <f t="shared" si="59"/>
        <v>150.75</v>
      </c>
      <c r="F447" s="83">
        <f>MAX(IF('Fee Calculator'!D$41*100&lt;$A447,0,IF('Fee Calculator'!D$41*100&gt;$A448,$A448-$A447-SUM(G447:$H447),'Fee Calculator'!D$41*100-$A447-SUM(G447:$H447))),0)</f>
        <v>0</v>
      </c>
      <c r="G447" s="85">
        <f>MAX(IF('Fee Calculator'!E$41*100&lt;$A447,0,IF('Fee Calculator'!E$41*100&gt;$A448,$A448-$A447-SUM(H447:$H447),'Fee Calculator'!E$41*100-$A447-SUM(H447:$H447))),0)</f>
        <v>0</v>
      </c>
      <c r="H447" s="91">
        <f>IF('Fee Calculator'!F$41*100&lt;$A447,0,IF('Fee Calculator'!F$41*100&gt;$A448,$A448-$A447,'Fee Calculator'!F$41*100-$A447))</f>
        <v>0</v>
      </c>
      <c r="J447" s="87">
        <f>F447*'Fee Calculator'!$D$11/100</f>
        <v>0</v>
      </c>
      <c r="K447" s="88">
        <f>G447*'Fee Calculator'!$D$11/100</f>
        <v>0</v>
      </c>
      <c r="L447" s="92">
        <f>H447*'Fee Calculator'!$D$11/100</f>
        <v>0</v>
      </c>
      <c r="N447" s="89">
        <f t="shared" si="53"/>
        <v>0</v>
      </c>
      <c r="O447" s="90">
        <f t="shared" si="54"/>
        <v>0</v>
      </c>
      <c r="P447" s="93">
        <f t="shared" si="55"/>
        <v>0</v>
      </c>
      <c r="R447" s="89">
        <f t="shared" si="56"/>
        <v>0</v>
      </c>
      <c r="S447" s="90">
        <f t="shared" si="57"/>
        <v>0</v>
      </c>
      <c r="T447" s="93">
        <f t="shared" si="58"/>
        <v>0</v>
      </c>
    </row>
    <row r="448" spans="1:20" hidden="1" x14ac:dyDescent="0.2">
      <c r="A448" s="83">
        <v>49.249999999999702</v>
      </c>
      <c r="B448" s="84">
        <f t="shared" si="59"/>
        <v>41.833333333333336</v>
      </c>
      <c r="C448" s="85">
        <f t="shared" si="59"/>
        <v>75.25</v>
      </c>
      <c r="D448" s="91">
        <f t="shared" si="59"/>
        <v>150.75</v>
      </c>
      <c r="F448" s="83">
        <f>MAX(IF('Fee Calculator'!D$41*100&lt;$A448,0,IF('Fee Calculator'!D$41*100&gt;$A449,$A449-$A448-SUM(G448:$H448),'Fee Calculator'!D$41*100-$A448-SUM(G448:$H448))),0)</f>
        <v>0</v>
      </c>
      <c r="G448" s="85">
        <f>MAX(IF('Fee Calculator'!E$41*100&lt;$A448,0,IF('Fee Calculator'!E$41*100&gt;$A449,$A449-$A448-SUM(H448:$H448),'Fee Calculator'!E$41*100-$A448-SUM(H448:$H448))),0)</f>
        <v>0</v>
      </c>
      <c r="H448" s="91">
        <f>IF('Fee Calculator'!F$41*100&lt;$A448,0,IF('Fee Calculator'!F$41*100&gt;$A449,$A449-$A448,'Fee Calculator'!F$41*100-$A448))</f>
        <v>0</v>
      </c>
      <c r="J448" s="87">
        <f>F448*'Fee Calculator'!$D$11/100</f>
        <v>0</v>
      </c>
      <c r="K448" s="88">
        <f>G448*'Fee Calculator'!$D$11/100</f>
        <v>0</v>
      </c>
      <c r="L448" s="92">
        <f>H448*'Fee Calculator'!$D$11/100</f>
        <v>0</v>
      </c>
      <c r="N448" s="89">
        <f t="shared" si="53"/>
        <v>0</v>
      </c>
      <c r="O448" s="90">
        <f t="shared" si="54"/>
        <v>0</v>
      </c>
      <c r="P448" s="93">
        <f t="shared" si="55"/>
        <v>0</v>
      </c>
      <c r="R448" s="89">
        <f t="shared" si="56"/>
        <v>0</v>
      </c>
      <c r="S448" s="90">
        <f t="shared" si="57"/>
        <v>0</v>
      </c>
      <c r="T448" s="93">
        <f t="shared" si="58"/>
        <v>0</v>
      </c>
    </row>
    <row r="449" spans="1:20" hidden="1" x14ac:dyDescent="0.2">
      <c r="A449" s="83">
        <v>49.349999999999604</v>
      </c>
      <c r="B449" s="84">
        <f t="shared" si="59"/>
        <v>41.833333333333336</v>
      </c>
      <c r="C449" s="85">
        <f t="shared" si="59"/>
        <v>75.25</v>
      </c>
      <c r="D449" s="91">
        <f t="shared" si="59"/>
        <v>150.75</v>
      </c>
      <c r="F449" s="83">
        <f>MAX(IF('Fee Calculator'!D$41*100&lt;$A449,0,IF('Fee Calculator'!D$41*100&gt;$A450,$A450-$A449-SUM(G449:$H449),'Fee Calculator'!D$41*100-$A449-SUM(G449:$H449))),0)</f>
        <v>0</v>
      </c>
      <c r="G449" s="85">
        <f>MAX(IF('Fee Calculator'!E$41*100&lt;$A449,0,IF('Fee Calculator'!E$41*100&gt;$A450,$A450-$A449-SUM(H449:$H449),'Fee Calculator'!E$41*100-$A449-SUM(H449:$H449))),0)</f>
        <v>0</v>
      </c>
      <c r="H449" s="91">
        <f>IF('Fee Calculator'!F$41*100&lt;$A449,0,IF('Fee Calculator'!F$41*100&gt;$A450,$A450-$A449,'Fee Calculator'!F$41*100-$A449))</f>
        <v>0</v>
      </c>
      <c r="J449" s="87">
        <f>F449*'Fee Calculator'!$D$11/100</f>
        <v>0</v>
      </c>
      <c r="K449" s="88">
        <f>G449*'Fee Calculator'!$D$11/100</f>
        <v>0</v>
      </c>
      <c r="L449" s="92">
        <f>H449*'Fee Calculator'!$D$11/100</f>
        <v>0</v>
      </c>
      <c r="N449" s="89">
        <f t="shared" si="53"/>
        <v>0</v>
      </c>
      <c r="O449" s="90">
        <f t="shared" si="54"/>
        <v>0</v>
      </c>
      <c r="P449" s="93">
        <f t="shared" si="55"/>
        <v>0</v>
      </c>
      <c r="R449" s="89">
        <f t="shared" si="56"/>
        <v>0</v>
      </c>
      <c r="S449" s="90">
        <f t="shared" si="57"/>
        <v>0</v>
      </c>
      <c r="T449" s="93">
        <f t="shared" si="58"/>
        <v>0</v>
      </c>
    </row>
    <row r="450" spans="1:20" hidden="1" x14ac:dyDescent="0.2">
      <c r="A450" s="83">
        <v>49.449999999999697</v>
      </c>
      <c r="B450" s="84">
        <f t="shared" si="59"/>
        <v>41.833333333333336</v>
      </c>
      <c r="C450" s="85">
        <f t="shared" si="59"/>
        <v>75.25</v>
      </c>
      <c r="D450" s="91">
        <f t="shared" si="59"/>
        <v>150.75</v>
      </c>
      <c r="F450" s="83">
        <f>MAX(IF('Fee Calculator'!D$41*100&lt;$A450,0,IF('Fee Calculator'!D$41*100&gt;$A451,$A451-$A450-SUM(G450:$H450),'Fee Calculator'!D$41*100-$A450-SUM(G450:$H450))),0)</f>
        <v>0</v>
      </c>
      <c r="G450" s="85">
        <f>MAX(IF('Fee Calculator'!E$41*100&lt;$A450,0,IF('Fee Calculator'!E$41*100&gt;$A451,$A451-$A450-SUM(H450:$H450),'Fee Calculator'!E$41*100-$A450-SUM(H450:$H450))),0)</f>
        <v>0</v>
      </c>
      <c r="H450" s="91">
        <f>IF('Fee Calculator'!F$41*100&lt;$A450,0,IF('Fee Calculator'!F$41*100&gt;$A451,$A451-$A450,'Fee Calculator'!F$41*100-$A450))</f>
        <v>0</v>
      </c>
      <c r="J450" s="87">
        <f>F450*'Fee Calculator'!$D$11/100</f>
        <v>0</v>
      </c>
      <c r="K450" s="88">
        <f>G450*'Fee Calculator'!$D$11/100</f>
        <v>0</v>
      </c>
      <c r="L450" s="92">
        <f>H450*'Fee Calculator'!$D$11/100</f>
        <v>0</v>
      </c>
      <c r="N450" s="89">
        <f t="shared" si="53"/>
        <v>0</v>
      </c>
      <c r="O450" s="90">
        <f t="shared" si="54"/>
        <v>0</v>
      </c>
      <c r="P450" s="93">
        <f t="shared" si="55"/>
        <v>0</v>
      </c>
      <c r="R450" s="89">
        <f t="shared" si="56"/>
        <v>0</v>
      </c>
      <c r="S450" s="90">
        <f t="shared" si="57"/>
        <v>0</v>
      </c>
      <c r="T450" s="93">
        <f t="shared" si="58"/>
        <v>0</v>
      </c>
    </row>
    <row r="451" spans="1:20" hidden="1" x14ac:dyDescent="0.2">
      <c r="A451" s="83">
        <v>49.549999999999699</v>
      </c>
      <c r="B451" s="84">
        <f t="shared" si="59"/>
        <v>41.833333333333336</v>
      </c>
      <c r="C451" s="85">
        <f t="shared" si="59"/>
        <v>75.25</v>
      </c>
      <c r="D451" s="91">
        <f t="shared" si="59"/>
        <v>150.75</v>
      </c>
      <c r="F451" s="83">
        <f>MAX(IF('Fee Calculator'!D$41*100&lt;$A451,0,IF('Fee Calculator'!D$41*100&gt;$A452,$A452-$A451-SUM(G451:$H451),'Fee Calculator'!D$41*100-$A451-SUM(G451:$H451))),0)</f>
        <v>0</v>
      </c>
      <c r="G451" s="85">
        <f>MAX(IF('Fee Calculator'!E$41*100&lt;$A451,0,IF('Fee Calculator'!E$41*100&gt;$A452,$A452-$A451-SUM(H451:$H451),'Fee Calculator'!E$41*100-$A451-SUM(H451:$H451))),0)</f>
        <v>0</v>
      </c>
      <c r="H451" s="91">
        <f>IF('Fee Calculator'!F$41*100&lt;$A451,0,IF('Fee Calculator'!F$41*100&gt;$A452,$A452-$A451,'Fee Calculator'!F$41*100-$A451))</f>
        <v>0</v>
      </c>
      <c r="J451" s="87">
        <f>F451*'Fee Calculator'!$D$11/100</f>
        <v>0</v>
      </c>
      <c r="K451" s="88">
        <f>G451*'Fee Calculator'!$D$11/100</f>
        <v>0</v>
      </c>
      <c r="L451" s="92">
        <f>H451*'Fee Calculator'!$D$11/100</f>
        <v>0</v>
      </c>
      <c r="N451" s="89">
        <f t="shared" si="53"/>
        <v>0</v>
      </c>
      <c r="O451" s="90">
        <f t="shared" si="54"/>
        <v>0</v>
      </c>
      <c r="P451" s="93">
        <f t="shared" si="55"/>
        <v>0</v>
      </c>
      <c r="R451" s="89">
        <f t="shared" si="56"/>
        <v>0</v>
      </c>
      <c r="S451" s="90">
        <f t="shared" si="57"/>
        <v>0</v>
      </c>
      <c r="T451" s="93">
        <f t="shared" si="58"/>
        <v>0</v>
      </c>
    </row>
    <row r="452" spans="1:20" hidden="1" x14ac:dyDescent="0.2">
      <c r="A452" s="83">
        <v>49.6499999999997</v>
      </c>
      <c r="B452" s="84">
        <f t="shared" si="59"/>
        <v>41.833333333333336</v>
      </c>
      <c r="C452" s="85">
        <f t="shared" si="59"/>
        <v>75.25</v>
      </c>
      <c r="D452" s="91">
        <f t="shared" si="59"/>
        <v>150.75</v>
      </c>
      <c r="F452" s="83">
        <f>MAX(IF('Fee Calculator'!D$41*100&lt;$A452,0,IF('Fee Calculator'!D$41*100&gt;$A453,$A453-$A452-SUM(G452:$H452),'Fee Calculator'!D$41*100-$A452-SUM(G452:$H452))),0)</f>
        <v>0</v>
      </c>
      <c r="G452" s="85">
        <f>MAX(IF('Fee Calculator'!E$41*100&lt;$A452,0,IF('Fee Calculator'!E$41*100&gt;$A453,$A453-$A452-SUM(H452:$H452),'Fee Calculator'!E$41*100-$A452-SUM(H452:$H452))),0)</f>
        <v>0</v>
      </c>
      <c r="H452" s="91">
        <f>IF('Fee Calculator'!F$41*100&lt;$A452,0,IF('Fee Calculator'!F$41*100&gt;$A453,$A453-$A452,'Fee Calculator'!F$41*100-$A452))</f>
        <v>0</v>
      </c>
      <c r="J452" s="87">
        <f>F452*'Fee Calculator'!$D$11/100</f>
        <v>0</v>
      </c>
      <c r="K452" s="88">
        <f>G452*'Fee Calculator'!$D$11/100</f>
        <v>0</v>
      </c>
      <c r="L452" s="92">
        <f>H452*'Fee Calculator'!$D$11/100</f>
        <v>0</v>
      </c>
      <c r="N452" s="89">
        <f t="shared" si="53"/>
        <v>0</v>
      </c>
      <c r="O452" s="90">
        <f t="shared" si="54"/>
        <v>0</v>
      </c>
      <c r="P452" s="93">
        <f t="shared" si="55"/>
        <v>0</v>
      </c>
      <c r="R452" s="89">
        <f t="shared" si="56"/>
        <v>0</v>
      </c>
      <c r="S452" s="90">
        <f t="shared" si="57"/>
        <v>0</v>
      </c>
      <c r="T452" s="93">
        <f t="shared" si="58"/>
        <v>0</v>
      </c>
    </row>
    <row r="453" spans="1:20" hidden="1" x14ac:dyDescent="0.2">
      <c r="A453" s="83">
        <v>49.749999999999702</v>
      </c>
      <c r="B453" s="84">
        <f t="shared" si="59"/>
        <v>41.833333333333336</v>
      </c>
      <c r="C453" s="85">
        <f t="shared" si="59"/>
        <v>75.25</v>
      </c>
      <c r="D453" s="91">
        <f t="shared" si="59"/>
        <v>150.75</v>
      </c>
      <c r="F453" s="83">
        <f>MAX(IF('Fee Calculator'!D$41*100&lt;$A453,0,IF('Fee Calculator'!D$41*100&gt;$A454,$A454-$A453-SUM(G453:$H453),'Fee Calculator'!D$41*100-$A453-SUM(G453:$H453))),0)</f>
        <v>0</v>
      </c>
      <c r="G453" s="85">
        <f>MAX(IF('Fee Calculator'!E$41*100&lt;$A453,0,IF('Fee Calculator'!E$41*100&gt;$A454,$A454-$A453-SUM(H453:$H453),'Fee Calculator'!E$41*100-$A453-SUM(H453:$H453))),0)</f>
        <v>0</v>
      </c>
      <c r="H453" s="91">
        <f>IF('Fee Calculator'!F$41*100&lt;$A453,0,IF('Fee Calculator'!F$41*100&gt;$A454,$A454-$A453,'Fee Calculator'!F$41*100-$A453))</f>
        <v>0</v>
      </c>
      <c r="J453" s="87">
        <f>F453*'Fee Calculator'!$D$11/100</f>
        <v>0</v>
      </c>
      <c r="K453" s="88">
        <f>G453*'Fee Calculator'!$D$11/100</f>
        <v>0</v>
      </c>
      <c r="L453" s="92">
        <f>H453*'Fee Calculator'!$D$11/100</f>
        <v>0</v>
      </c>
      <c r="N453" s="89">
        <f t="shared" si="53"/>
        <v>0</v>
      </c>
      <c r="O453" s="90">
        <f t="shared" si="54"/>
        <v>0</v>
      </c>
      <c r="P453" s="93">
        <f t="shared" si="55"/>
        <v>0</v>
      </c>
      <c r="R453" s="89">
        <f t="shared" si="56"/>
        <v>0</v>
      </c>
      <c r="S453" s="90">
        <f t="shared" si="57"/>
        <v>0</v>
      </c>
      <c r="T453" s="93">
        <f t="shared" si="58"/>
        <v>0</v>
      </c>
    </row>
    <row r="454" spans="1:20" hidden="1" x14ac:dyDescent="0.2">
      <c r="A454" s="83">
        <v>49.849999999999703</v>
      </c>
      <c r="B454" s="84">
        <f t="shared" si="59"/>
        <v>41.833333333333336</v>
      </c>
      <c r="C454" s="85">
        <f t="shared" si="59"/>
        <v>75.25</v>
      </c>
      <c r="D454" s="91">
        <f t="shared" si="59"/>
        <v>150.75</v>
      </c>
      <c r="F454" s="83">
        <f>MAX(IF('Fee Calculator'!D$41*100&lt;$A454,0,IF('Fee Calculator'!D$41*100&gt;$A455,$A455-$A454-SUM(G454:$H454),'Fee Calculator'!D$41*100-$A454-SUM(G454:$H454))),0)</f>
        <v>0</v>
      </c>
      <c r="G454" s="85">
        <f>MAX(IF('Fee Calculator'!E$41*100&lt;$A454,0,IF('Fee Calculator'!E$41*100&gt;$A455,$A455-$A454-SUM(H454:$H454),'Fee Calculator'!E$41*100-$A454-SUM(H454:$H454))),0)</f>
        <v>0</v>
      </c>
      <c r="H454" s="91">
        <f>IF('Fee Calculator'!F$41*100&lt;$A454,0,IF('Fee Calculator'!F$41*100&gt;$A455,$A455-$A454,'Fee Calculator'!F$41*100-$A454))</f>
        <v>0</v>
      </c>
      <c r="J454" s="87">
        <f>F454*'Fee Calculator'!$D$11/100</f>
        <v>0</v>
      </c>
      <c r="K454" s="88">
        <f>G454*'Fee Calculator'!$D$11/100</f>
        <v>0</v>
      </c>
      <c r="L454" s="92">
        <f>H454*'Fee Calculator'!$D$11/100</f>
        <v>0</v>
      </c>
      <c r="N454" s="89">
        <f t="shared" si="53"/>
        <v>0</v>
      </c>
      <c r="O454" s="90">
        <f t="shared" si="54"/>
        <v>0</v>
      </c>
      <c r="P454" s="93">
        <f t="shared" si="55"/>
        <v>0</v>
      </c>
      <c r="R454" s="89">
        <f t="shared" si="56"/>
        <v>0</v>
      </c>
      <c r="S454" s="90">
        <f t="shared" si="57"/>
        <v>0</v>
      </c>
      <c r="T454" s="93">
        <f t="shared" si="58"/>
        <v>0</v>
      </c>
    </row>
    <row r="455" spans="1:20" hidden="1" x14ac:dyDescent="0.2">
      <c r="A455" s="83">
        <v>49.949999999999697</v>
      </c>
      <c r="B455" s="84">
        <f t="shared" si="59"/>
        <v>41.833333333333336</v>
      </c>
      <c r="C455" s="85">
        <f t="shared" si="59"/>
        <v>75.25</v>
      </c>
      <c r="D455" s="91">
        <f t="shared" si="59"/>
        <v>150.75</v>
      </c>
      <c r="F455" s="83">
        <f>MAX(IF('Fee Calculator'!D$41*100&lt;$A455,0,IF('Fee Calculator'!D$41*100&gt;$A456,$A456-$A455-SUM(G455:$H455),'Fee Calculator'!D$41*100-$A455-SUM(G455:$H455))),0)</f>
        <v>0</v>
      </c>
      <c r="G455" s="85">
        <f>MAX(IF('Fee Calculator'!E$41*100&lt;$A455,0,IF('Fee Calculator'!E$41*100&gt;$A456,$A456-$A455-SUM(H455:$H455),'Fee Calculator'!E$41*100-$A455-SUM(H455:$H455))),0)</f>
        <v>0</v>
      </c>
      <c r="H455" s="91">
        <f>IF('Fee Calculator'!F$41*100&lt;$A455,0,IF('Fee Calculator'!F$41*100&gt;$A456,$A456-$A455,'Fee Calculator'!F$41*100-$A455))</f>
        <v>0</v>
      </c>
      <c r="J455" s="87">
        <f>F455*'Fee Calculator'!$D$11/100</f>
        <v>0</v>
      </c>
      <c r="K455" s="88">
        <f>G455*'Fee Calculator'!$D$11/100</f>
        <v>0</v>
      </c>
      <c r="L455" s="92">
        <f>H455*'Fee Calculator'!$D$11/100</f>
        <v>0</v>
      </c>
      <c r="N455" s="89">
        <f t="shared" si="53"/>
        <v>0</v>
      </c>
      <c r="O455" s="90">
        <f t="shared" si="54"/>
        <v>0</v>
      </c>
      <c r="P455" s="93">
        <f t="shared" si="55"/>
        <v>0</v>
      </c>
      <c r="R455" s="89">
        <f t="shared" si="56"/>
        <v>0</v>
      </c>
      <c r="S455" s="90">
        <f t="shared" si="57"/>
        <v>0</v>
      </c>
      <c r="T455" s="93">
        <f t="shared" si="58"/>
        <v>0</v>
      </c>
    </row>
    <row r="456" spans="1:20" hidden="1" x14ac:dyDescent="0.2">
      <c r="A456" s="83">
        <v>50.049999999999699</v>
      </c>
      <c r="B456" s="84">
        <f t="shared" si="59"/>
        <v>41.833333333333336</v>
      </c>
      <c r="C456" s="85">
        <f t="shared" si="59"/>
        <v>75.25</v>
      </c>
      <c r="D456" s="91">
        <f t="shared" si="59"/>
        <v>150.75</v>
      </c>
      <c r="F456" s="83">
        <f>MAX(IF('Fee Calculator'!D$41*100&lt;$A456,0,IF('Fee Calculator'!D$41*100&gt;$A457,$A457-$A456-SUM(G456:$H456),'Fee Calculator'!D$41*100-$A456-SUM(G456:$H456))),0)</f>
        <v>0</v>
      </c>
      <c r="G456" s="85">
        <f>MAX(IF('Fee Calculator'!E$41*100&lt;$A456,0,IF('Fee Calculator'!E$41*100&gt;$A457,$A457-$A456-SUM(H456:$H456),'Fee Calculator'!E$41*100-$A456-SUM(H456:$H456))),0)</f>
        <v>0</v>
      </c>
      <c r="H456" s="91">
        <f>IF('Fee Calculator'!F$41*100&lt;$A456,0,IF('Fee Calculator'!F$41*100&gt;$A457,$A457-$A456,'Fee Calculator'!F$41*100-$A456))</f>
        <v>0</v>
      </c>
      <c r="J456" s="87">
        <f>F456*'Fee Calculator'!$D$11/100</f>
        <v>0</v>
      </c>
      <c r="K456" s="88">
        <f>G456*'Fee Calculator'!$D$11/100</f>
        <v>0</v>
      </c>
      <c r="L456" s="92">
        <f>H456*'Fee Calculator'!$D$11/100</f>
        <v>0</v>
      </c>
      <c r="N456" s="89">
        <f t="shared" si="53"/>
        <v>0</v>
      </c>
      <c r="O456" s="90">
        <f t="shared" si="54"/>
        <v>0</v>
      </c>
      <c r="P456" s="93">
        <f t="shared" si="55"/>
        <v>0</v>
      </c>
      <c r="R456" s="89">
        <f t="shared" si="56"/>
        <v>0</v>
      </c>
      <c r="S456" s="90">
        <f t="shared" si="57"/>
        <v>0</v>
      </c>
      <c r="T456" s="93">
        <f t="shared" si="58"/>
        <v>0</v>
      </c>
    </row>
    <row r="457" spans="1:20" hidden="1" x14ac:dyDescent="0.2">
      <c r="A457" s="83">
        <v>50.1499999999997</v>
      </c>
      <c r="B457" s="84">
        <f t="shared" si="59"/>
        <v>41.833333333333336</v>
      </c>
      <c r="C457" s="85">
        <f t="shared" si="59"/>
        <v>75.25</v>
      </c>
      <c r="D457" s="91">
        <f t="shared" si="59"/>
        <v>150.75</v>
      </c>
      <c r="F457" s="83">
        <f>MAX(IF('Fee Calculator'!D$41*100&lt;$A457,0,IF('Fee Calculator'!D$41*100&gt;$A458,$A458-$A457-SUM(G457:$H457),'Fee Calculator'!D$41*100-$A457-SUM(G457:$H457))),0)</f>
        <v>0</v>
      </c>
      <c r="G457" s="85">
        <f>MAX(IF('Fee Calculator'!E$41*100&lt;$A457,0,IF('Fee Calculator'!E$41*100&gt;$A458,$A458-$A457-SUM(H457:$H457),'Fee Calculator'!E$41*100-$A457-SUM(H457:$H457))),0)</f>
        <v>0</v>
      </c>
      <c r="H457" s="91">
        <f>IF('Fee Calculator'!F$41*100&lt;$A457,0,IF('Fee Calculator'!F$41*100&gt;$A458,$A458-$A457,'Fee Calculator'!F$41*100-$A457))</f>
        <v>0</v>
      </c>
      <c r="J457" s="87">
        <f>F457*'Fee Calculator'!$D$11/100</f>
        <v>0</v>
      </c>
      <c r="K457" s="88">
        <f>G457*'Fee Calculator'!$D$11/100</f>
        <v>0</v>
      </c>
      <c r="L457" s="92">
        <f>H457*'Fee Calculator'!$D$11/100</f>
        <v>0</v>
      </c>
      <c r="N457" s="89">
        <f t="shared" si="53"/>
        <v>0</v>
      </c>
      <c r="O457" s="90">
        <f t="shared" si="54"/>
        <v>0</v>
      </c>
      <c r="P457" s="93">
        <f t="shared" si="55"/>
        <v>0</v>
      </c>
      <c r="R457" s="89">
        <f t="shared" si="56"/>
        <v>0</v>
      </c>
      <c r="S457" s="90">
        <f t="shared" si="57"/>
        <v>0</v>
      </c>
      <c r="T457" s="93">
        <f t="shared" si="58"/>
        <v>0</v>
      </c>
    </row>
    <row r="458" spans="1:20" hidden="1" x14ac:dyDescent="0.2">
      <c r="A458" s="83">
        <v>50.249999999999702</v>
      </c>
      <c r="B458" s="84">
        <f t="shared" si="59"/>
        <v>41.833333333333336</v>
      </c>
      <c r="C458" s="85">
        <f t="shared" si="59"/>
        <v>75.25</v>
      </c>
      <c r="D458" s="91">
        <f t="shared" si="59"/>
        <v>150.75</v>
      </c>
      <c r="F458" s="83">
        <f>MAX(IF('Fee Calculator'!D$41*100&lt;$A458,0,IF('Fee Calculator'!D$41*100&gt;$A459,$A459-$A458-SUM(G458:$H458),'Fee Calculator'!D$41*100-$A458-SUM(G458:$H458))),0)</f>
        <v>0</v>
      </c>
      <c r="G458" s="85">
        <f>MAX(IF('Fee Calculator'!E$41*100&lt;$A458,0,IF('Fee Calculator'!E$41*100&gt;$A459,$A459-$A458-SUM(H458:$H458),'Fee Calculator'!E$41*100-$A458-SUM(H458:$H458))),0)</f>
        <v>0</v>
      </c>
      <c r="H458" s="91">
        <f>IF('Fee Calculator'!F$41*100&lt;$A458,0,IF('Fee Calculator'!F$41*100&gt;$A459,$A459-$A458,'Fee Calculator'!F$41*100-$A458))</f>
        <v>0</v>
      </c>
      <c r="J458" s="87">
        <f>F458*'Fee Calculator'!$D$11/100</f>
        <v>0</v>
      </c>
      <c r="K458" s="88">
        <f>G458*'Fee Calculator'!$D$11/100</f>
        <v>0</v>
      </c>
      <c r="L458" s="92">
        <f>H458*'Fee Calculator'!$D$11/100</f>
        <v>0</v>
      </c>
      <c r="N458" s="89">
        <f t="shared" si="53"/>
        <v>0</v>
      </c>
      <c r="O458" s="90">
        <f t="shared" si="54"/>
        <v>0</v>
      </c>
      <c r="P458" s="93">
        <f t="shared" si="55"/>
        <v>0</v>
      </c>
      <c r="R458" s="89">
        <f t="shared" si="56"/>
        <v>0</v>
      </c>
      <c r="S458" s="90">
        <f t="shared" si="57"/>
        <v>0</v>
      </c>
      <c r="T458" s="93">
        <f t="shared" si="58"/>
        <v>0</v>
      </c>
    </row>
    <row r="459" spans="1:20" hidden="1" x14ac:dyDescent="0.2">
      <c r="A459" s="83">
        <v>50.349999999999703</v>
      </c>
      <c r="B459" s="84">
        <f t="shared" si="59"/>
        <v>41.833333333333336</v>
      </c>
      <c r="C459" s="85">
        <f t="shared" si="59"/>
        <v>75.25</v>
      </c>
      <c r="D459" s="91">
        <f t="shared" si="59"/>
        <v>150.75</v>
      </c>
      <c r="F459" s="83">
        <f>MAX(IF('Fee Calculator'!D$41*100&lt;$A459,0,IF('Fee Calculator'!D$41*100&gt;$A460,$A460-$A459-SUM(G459:$H459),'Fee Calculator'!D$41*100-$A459-SUM(G459:$H459))),0)</f>
        <v>0</v>
      </c>
      <c r="G459" s="85">
        <f>MAX(IF('Fee Calculator'!E$41*100&lt;$A459,0,IF('Fee Calculator'!E$41*100&gt;$A460,$A460-$A459-SUM(H459:$H459),'Fee Calculator'!E$41*100-$A459-SUM(H459:$H459))),0)</f>
        <v>0</v>
      </c>
      <c r="H459" s="91">
        <f>IF('Fee Calculator'!F$41*100&lt;$A459,0,IF('Fee Calculator'!F$41*100&gt;$A460,$A460-$A459,'Fee Calculator'!F$41*100-$A459))</f>
        <v>0</v>
      </c>
      <c r="J459" s="87">
        <f>F459*'Fee Calculator'!$D$11/100</f>
        <v>0</v>
      </c>
      <c r="K459" s="88">
        <f>G459*'Fee Calculator'!$D$11/100</f>
        <v>0</v>
      </c>
      <c r="L459" s="92">
        <f>H459*'Fee Calculator'!$D$11/100</f>
        <v>0</v>
      </c>
      <c r="N459" s="89">
        <f t="shared" si="53"/>
        <v>0</v>
      </c>
      <c r="O459" s="90">
        <f t="shared" si="54"/>
        <v>0</v>
      </c>
      <c r="P459" s="93">
        <f t="shared" si="55"/>
        <v>0</v>
      </c>
      <c r="R459" s="89">
        <f t="shared" si="56"/>
        <v>0</v>
      </c>
      <c r="S459" s="90">
        <f t="shared" si="57"/>
        <v>0</v>
      </c>
      <c r="T459" s="93">
        <f t="shared" si="58"/>
        <v>0</v>
      </c>
    </row>
    <row r="460" spans="1:20" hidden="1" x14ac:dyDescent="0.2">
      <c r="A460" s="83">
        <v>50.449999999999697</v>
      </c>
      <c r="B460" s="84">
        <f t="shared" si="59"/>
        <v>41.833333333333336</v>
      </c>
      <c r="C460" s="85">
        <f t="shared" si="59"/>
        <v>75.25</v>
      </c>
      <c r="D460" s="91">
        <f t="shared" si="59"/>
        <v>150.75</v>
      </c>
      <c r="F460" s="83">
        <f>MAX(IF('Fee Calculator'!D$41*100&lt;$A460,0,IF('Fee Calculator'!D$41*100&gt;$A461,$A461-$A460-SUM(G460:$H460),'Fee Calculator'!D$41*100-$A460-SUM(G460:$H460))),0)</f>
        <v>0</v>
      </c>
      <c r="G460" s="85">
        <f>MAX(IF('Fee Calculator'!E$41*100&lt;$A460,0,IF('Fee Calculator'!E$41*100&gt;$A461,$A461-$A460-SUM(H460:$H460),'Fee Calculator'!E$41*100-$A460-SUM(H460:$H460))),0)</f>
        <v>0</v>
      </c>
      <c r="H460" s="91">
        <f>IF('Fee Calculator'!F$41*100&lt;$A460,0,IF('Fee Calculator'!F$41*100&gt;$A461,$A461-$A460,'Fee Calculator'!F$41*100-$A460))</f>
        <v>0</v>
      </c>
      <c r="J460" s="87">
        <f>F460*'Fee Calculator'!$D$11/100</f>
        <v>0</v>
      </c>
      <c r="K460" s="88">
        <f>G460*'Fee Calculator'!$D$11/100</f>
        <v>0</v>
      </c>
      <c r="L460" s="92">
        <f>H460*'Fee Calculator'!$D$11/100</f>
        <v>0</v>
      </c>
      <c r="N460" s="89">
        <f t="shared" si="53"/>
        <v>0</v>
      </c>
      <c r="O460" s="90">
        <f t="shared" si="54"/>
        <v>0</v>
      </c>
      <c r="P460" s="93">
        <f t="shared" si="55"/>
        <v>0</v>
      </c>
      <c r="R460" s="89">
        <f t="shared" si="56"/>
        <v>0</v>
      </c>
      <c r="S460" s="90">
        <f t="shared" si="57"/>
        <v>0</v>
      </c>
      <c r="T460" s="93">
        <f t="shared" si="58"/>
        <v>0</v>
      </c>
    </row>
    <row r="461" spans="1:20" hidden="1" x14ac:dyDescent="0.2">
      <c r="A461" s="83">
        <v>50.549999999999699</v>
      </c>
      <c r="B461" s="84">
        <f t="shared" si="59"/>
        <v>41.833333333333336</v>
      </c>
      <c r="C461" s="85">
        <f t="shared" si="59"/>
        <v>75.25</v>
      </c>
      <c r="D461" s="91">
        <f t="shared" si="59"/>
        <v>150.75</v>
      </c>
      <c r="F461" s="83">
        <f>MAX(IF('Fee Calculator'!D$41*100&lt;$A461,0,IF('Fee Calculator'!D$41*100&gt;$A462,$A462-$A461-SUM(G461:$H461),'Fee Calculator'!D$41*100-$A461-SUM(G461:$H461))),0)</f>
        <v>0</v>
      </c>
      <c r="G461" s="85">
        <f>MAX(IF('Fee Calculator'!E$41*100&lt;$A461,0,IF('Fee Calculator'!E$41*100&gt;$A462,$A462-$A461-SUM(H461:$H461),'Fee Calculator'!E$41*100-$A461-SUM(H461:$H461))),0)</f>
        <v>0</v>
      </c>
      <c r="H461" s="91">
        <f>IF('Fee Calculator'!F$41*100&lt;$A461,0,IF('Fee Calculator'!F$41*100&gt;$A462,$A462-$A461,'Fee Calculator'!F$41*100-$A461))</f>
        <v>0</v>
      </c>
      <c r="J461" s="87">
        <f>F461*'Fee Calculator'!$D$11/100</f>
        <v>0</v>
      </c>
      <c r="K461" s="88">
        <f>G461*'Fee Calculator'!$D$11/100</f>
        <v>0</v>
      </c>
      <c r="L461" s="92">
        <f>H461*'Fee Calculator'!$D$11/100</f>
        <v>0</v>
      </c>
      <c r="N461" s="89">
        <f t="shared" si="53"/>
        <v>0</v>
      </c>
      <c r="O461" s="90">
        <f t="shared" si="54"/>
        <v>0</v>
      </c>
      <c r="P461" s="93">
        <f t="shared" si="55"/>
        <v>0</v>
      </c>
      <c r="R461" s="89">
        <f t="shared" si="56"/>
        <v>0</v>
      </c>
      <c r="S461" s="90">
        <f t="shared" si="57"/>
        <v>0</v>
      </c>
      <c r="T461" s="93">
        <f t="shared" si="58"/>
        <v>0</v>
      </c>
    </row>
    <row r="462" spans="1:20" hidden="1" x14ac:dyDescent="0.2">
      <c r="A462" s="83">
        <v>50.6499999999997</v>
      </c>
      <c r="B462" s="84">
        <f t="shared" si="59"/>
        <v>41.833333333333336</v>
      </c>
      <c r="C462" s="85">
        <f t="shared" si="59"/>
        <v>75.25</v>
      </c>
      <c r="D462" s="91">
        <f t="shared" si="59"/>
        <v>150.75</v>
      </c>
      <c r="F462" s="83">
        <f>MAX(IF('Fee Calculator'!D$41*100&lt;$A462,0,IF('Fee Calculator'!D$41*100&gt;$A463,$A463-$A462-SUM(G462:$H462),'Fee Calculator'!D$41*100-$A462-SUM(G462:$H462))),0)</f>
        <v>0</v>
      </c>
      <c r="G462" s="85">
        <f>MAX(IF('Fee Calculator'!E$41*100&lt;$A462,0,IF('Fee Calculator'!E$41*100&gt;$A463,$A463-$A462-SUM(H462:$H462),'Fee Calculator'!E$41*100-$A462-SUM(H462:$H462))),0)</f>
        <v>0</v>
      </c>
      <c r="H462" s="91">
        <f>IF('Fee Calculator'!F$41*100&lt;$A462,0,IF('Fee Calculator'!F$41*100&gt;$A463,$A463-$A462,'Fee Calculator'!F$41*100-$A462))</f>
        <v>0</v>
      </c>
      <c r="J462" s="87">
        <f>F462*'Fee Calculator'!$D$11/100</f>
        <v>0</v>
      </c>
      <c r="K462" s="88">
        <f>G462*'Fee Calculator'!$D$11/100</f>
        <v>0</v>
      </c>
      <c r="L462" s="92">
        <f>H462*'Fee Calculator'!$D$11/100</f>
        <v>0</v>
      </c>
      <c r="N462" s="89">
        <f t="shared" si="53"/>
        <v>0</v>
      </c>
      <c r="O462" s="90">
        <f t="shared" si="54"/>
        <v>0</v>
      </c>
      <c r="P462" s="93">
        <f t="shared" si="55"/>
        <v>0</v>
      </c>
      <c r="R462" s="89">
        <f t="shared" si="56"/>
        <v>0</v>
      </c>
      <c r="S462" s="90">
        <f t="shared" si="57"/>
        <v>0</v>
      </c>
      <c r="T462" s="93">
        <f t="shared" si="58"/>
        <v>0</v>
      </c>
    </row>
    <row r="463" spans="1:20" hidden="1" x14ac:dyDescent="0.2">
      <c r="A463" s="83">
        <v>50.749999999999702</v>
      </c>
      <c r="B463" s="84">
        <f t="shared" si="59"/>
        <v>41.833333333333336</v>
      </c>
      <c r="C463" s="85">
        <f t="shared" si="59"/>
        <v>75.25</v>
      </c>
      <c r="D463" s="91">
        <f t="shared" si="59"/>
        <v>150.75</v>
      </c>
      <c r="F463" s="83">
        <f>MAX(IF('Fee Calculator'!D$41*100&lt;$A463,0,IF('Fee Calculator'!D$41*100&gt;$A464,$A464-$A463-SUM(G463:$H463),'Fee Calculator'!D$41*100-$A463-SUM(G463:$H463))),0)</f>
        <v>0</v>
      </c>
      <c r="G463" s="85">
        <f>MAX(IF('Fee Calculator'!E$41*100&lt;$A463,0,IF('Fee Calculator'!E$41*100&gt;$A464,$A464-$A463-SUM(H463:$H463),'Fee Calculator'!E$41*100-$A463-SUM(H463:$H463))),0)</f>
        <v>0</v>
      </c>
      <c r="H463" s="91">
        <f>IF('Fee Calculator'!F$41*100&lt;$A463,0,IF('Fee Calculator'!F$41*100&gt;$A464,$A464-$A463,'Fee Calculator'!F$41*100-$A463))</f>
        <v>0</v>
      </c>
      <c r="J463" s="87">
        <f>F463*'Fee Calculator'!$D$11/100</f>
        <v>0</v>
      </c>
      <c r="K463" s="88">
        <f>G463*'Fee Calculator'!$D$11/100</f>
        <v>0</v>
      </c>
      <c r="L463" s="92">
        <f>H463*'Fee Calculator'!$D$11/100</f>
        <v>0</v>
      </c>
      <c r="N463" s="89">
        <f t="shared" si="53"/>
        <v>0</v>
      </c>
      <c r="O463" s="90">
        <f t="shared" si="54"/>
        <v>0</v>
      </c>
      <c r="P463" s="93">
        <f t="shared" si="55"/>
        <v>0</v>
      </c>
      <c r="R463" s="89">
        <f t="shared" si="56"/>
        <v>0</v>
      </c>
      <c r="S463" s="90">
        <f t="shared" si="57"/>
        <v>0</v>
      </c>
      <c r="T463" s="93">
        <f t="shared" si="58"/>
        <v>0</v>
      </c>
    </row>
    <row r="464" spans="1:20" hidden="1" x14ac:dyDescent="0.2">
      <c r="A464" s="83">
        <v>50.849999999999703</v>
      </c>
      <c r="B464" s="84">
        <f t="shared" si="59"/>
        <v>41.833333333333336</v>
      </c>
      <c r="C464" s="85">
        <f t="shared" si="59"/>
        <v>75.25</v>
      </c>
      <c r="D464" s="91">
        <f t="shared" si="59"/>
        <v>150.75</v>
      </c>
      <c r="F464" s="83">
        <f>MAX(IF('Fee Calculator'!D$41*100&lt;$A464,0,IF('Fee Calculator'!D$41*100&gt;$A465,$A465-$A464-SUM(G464:$H464),'Fee Calculator'!D$41*100-$A464-SUM(G464:$H464))),0)</f>
        <v>0</v>
      </c>
      <c r="G464" s="85">
        <f>MAX(IF('Fee Calculator'!E$41*100&lt;$A464,0,IF('Fee Calculator'!E$41*100&gt;$A465,$A465-$A464-SUM(H464:$H464),'Fee Calculator'!E$41*100-$A464-SUM(H464:$H464))),0)</f>
        <v>0</v>
      </c>
      <c r="H464" s="91">
        <f>IF('Fee Calculator'!F$41*100&lt;$A464,0,IF('Fee Calculator'!F$41*100&gt;$A465,$A465-$A464,'Fee Calculator'!F$41*100-$A464))</f>
        <v>0</v>
      </c>
      <c r="J464" s="87">
        <f>F464*'Fee Calculator'!$D$11/100</f>
        <v>0</v>
      </c>
      <c r="K464" s="88">
        <f>G464*'Fee Calculator'!$D$11/100</f>
        <v>0</v>
      </c>
      <c r="L464" s="92">
        <f>H464*'Fee Calculator'!$D$11/100</f>
        <v>0</v>
      </c>
      <c r="N464" s="89">
        <f t="shared" si="53"/>
        <v>0</v>
      </c>
      <c r="O464" s="90">
        <f t="shared" si="54"/>
        <v>0</v>
      </c>
      <c r="P464" s="93">
        <f t="shared" si="55"/>
        <v>0</v>
      </c>
      <c r="R464" s="89">
        <f t="shared" si="56"/>
        <v>0</v>
      </c>
      <c r="S464" s="90">
        <f t="shared" si="57"/>
        <v>0</v>
      </c>
      <c r="T464" s="93">
        <f t="shared" si="58"/>
        <v>0</v>
      </c>
    </row>
    <row r="465" spans="1:20" hidden="1" x14ac:dyDescent="0.2">
      <c r="A465" s="83">
        <v>50.949999999999697</v>
      </c>
      <c r="B465" s="84">
        <f t="shared" si="59"/>
        <v>41.833333333333336</v>
      </c>
      <c r="C465" s="85">
        <f t="shared" si="59"/>
        <v>75.25</v>
      </c>
      <c r="D465" s="91">
        <f t="shared" si="59"/>
        <v>150.75</v>
      </c>
      <c r="F465" s="83">
        <f>MAX(IF('Fee Calculator'!D$41*100&lt;$A465,0,IF('Fee Calculator'!D$41*100&gt;$A466,$A466-$A465-SUM(G465:$H465),'Fee Calculator'!D$41*100-$A465-SUM(G465:$H465))),0)</f>
        <v>0</v>
      </c>
      <c r="G465" s="85">
        <f>MAX(IF('Fee Calculator'!E$41*100&lt;$A465,0,IF('Fee Calculator'!E$41*100&gt;$A466,$A466-$A465-SUM(H465:$H465),'Fee Calculator'!E$41*100-$A465-SUM(H465:$H465))),0)</f>
        <v>0</v>
      </c>
      <c r="H465" s="91">
        <f>IF('Fee Calculator'!F$41*100&lt;$A465,0,IF('Fee Calculator'!F$41*100&gt;$A466,$A466-$A465,'Fee Calculator'!F$41*100-$A465))</f>
        <v>0</v>
      </c>
      <c r="J465" s="87">
        <f>F465*'Fee Calculator'!$D$11/100</f>
        <v>0</v>
      </c>
      <c r="K465" s="88">
        <f>G465*'Fee Calculator'!$D$11/100</f>
        <v>0</v>
      </c>
      <c r="L465" s="92">
        <f>H465*'Fee Calculator'!$D$11/100</f>
        <v>0</v>
      </c>
      <c r="N465" s="89">
        <f t="shared" si="53"/>
        <v>0</v>
      </c>
      <c r="O465" s="90">
        <f t="shared" si="54"/>
        <v>0</v>
      </c>
      <c r="P465" s="93">
        <f t="shared" si="55"/>
        <v>0</v>
      </c>
      <c r="R465" s="89">
        <f t="shared" si="56"/>
        <v>0</v>
      </c>
      <c r="S465" s="90">
        <f t="shared" si="57"/>
        <v>0</v>
      </c>
      <c r="T465" s="93">
        <f t="shared" si="58"/>
        <v>0</v>
      </c>
    </row>
    <row r="466" spans="1:20" hidden="1" x14ac:dyDescent="0.2">
      <c r="A466" s="83">
        <v>51.049999999999699</v>
      </c>
      <c r="B466" s="84">
        <f t="shared" si="59"/>
        <v>41.833333333333336</v>
      </c>
      <c r="C466" s="85">
        <f t="shared" si="59"/>
        <v>75.25</v>
      </c>
      <c r="D466" s="91">
        <f t="shared" si="59"/>
        <v>150.75</v>
      </c>
      <c r="F466" s="83">
        <f>MAX(IF('Fee Calculator'!D$41*100&lt;$A466,0,IF('Fee Calculator'!D$41*100&gt;$A467,$A467-$A466-SUM(G466:$H466),'Fee Calculator'!D$41*100-$A466-SUM(G466:$H466))),0)</f>
        <v>0</v>
      </c>
      <c r="G466" s="85">
        <f>MAX(IF('Fee Calculator'!E$41*100&lt;$A466,0,IF('Fee Calculator'!E$41*100&gt;$A467,$A467-$A466-SUM(H466:$H466),'Fee Calculator'!E$41*100-$A466-SUM(H466:$H466))),0)</f>
        <v>0</v>
      </c>
      <c r="H466" s="91">
        <f>IF('Fee Calculator'!F$41*100&lt;$A466,0,IF('Fee Calculator'!F$41*100&gt;$A467,$A467-$A466,'Fee Calculator'!F$41*100-$A466))</f>
        <v>0</v>
      </c>
      <c r="J466" s="87">
        <f>F466*'Fee Calculator'!$D$11/100</f>
        <v>0</v>
      </c>
      <c r="K466" s="88">
        <f>G466*'Fee Calculator'!$D$11/100</f>
        <v>0</v>
      </c>
      <c r="L466" s="92">
        <f>H466*'Fee Calculator'!$D$11/100</f>
        <v>0</v>
      </c>
      <c r="N466" s="89">
        <f t="shared" si="53"/>
        <v>0</v>
      </c>
      <c r="O466" s="90">
        <f t="shared" si="54"/>
        <v>0</v>
      </c>
      <c r="P466" s="93">
        <f t="shared" si="55"/>
        <v>0</v>
      </c>
      <c r="R466" s="89">
        <f t="shared" si="56"/>
        <v>0</v>
      </c>
      <c r="S466" s="90">
        <f t="shared" si="57"/>
        <v>0</v>
      </c>
      <c r="T466" s="93">
        <f t="shared" si="58"/>
        <v>0</v>
      </c>
    </row>
    <row r="467" spans="1:20" hidden="1" x14ac:dyDescent="0.2">
      <c r="A467" s="83">
        <v>51.1499999999997</v>
      </c>
      <c r="B467" s="84">
        <f t="shared" si="59"/>
        <v>41.833333333333336</v>
      </c>
      <c r="C467" s="85">
        <f t="shared" si="59"/>
        <v>75.25</v>
      </c>
      <c r="D467" s="91">
        <f t="shared" si="59"/>
        <v>150.75</v>
      </c>
      <c r="F467" s="83">
        <f>MAX(IF('Fee Calculator'!D$41*100&lt;$A467,0,IF('Fee Calculator'!D$41*100&gt;$A468,$A468-$A467-SUM(G467:$H467),'Fee Calculator'!D$41*100-$A467-SUM(G467:$H467))),0)</f>
        <v>0</v>
      </c>
      <c r="G467" s="85">
        <f>MAX(IF('Fee Calculator'!E$41*100&lt;$A467,0,IF('Fee Calculator'!E$41*100&gt;$A468,$A468-$A467-SUM(H467:$H467),'Fee Calculator'!E$41*100-$A467-SUM(H467:$H467))),0)</f>
        <v>0</v>
      </c>
      <c r="H467" s="91">
        <f>IF('Fee Calculator'!F$41*100&lt;$A467,0,IF('Fee Calculator'!F$41*100&gt;$A468,$A468-$A467,'Fee Calculator'!F$41*100-$A467))</f>
        <v>0</v>
      </c>
      <c r="J467" s="87">
        <f>F467*'Fee Calculator'!$D$11/100</f>
        <v>0</v>
      </c>
      <c r="K467" s="88">
        <f>G467*'Fee Calculator'!$D$11/100</f>
        <v>0</v>
      </c>
      <c r="L467" s="92">
        <f>H467*'Fee Calculator'!$D$11/100</f>
        <v>0</v>
      </c>
      <c r="N467" s="89">
        <f t="shared" si="53"/>
        <v>0</v>
      </c>
      <c r="O467" s="90">
        <f t="shared" si="54"/>
        <v>0</v>
      </c>
      <c r="P467" s="93">
        <f t="shared" si="55"/>
        <v>0</v>
      </c>
      <c r="R467" s="89">
        <f t="shared" si="56"/>
        <v>0</v>
      </c>
      <c r="S467" s="90">
        <f t="shared" si="57"/>
        <v>0</v>
      </c>
      <c r="T467" s="93">
        <f t="shared" si="58"/>
        <v>0</v>
      </c>
    </row>
    <row r="468" spans="1:20" hidden="1" x14ac:dyDescent="0.2">
      <c r="A468" s="83">
        <v>51.249999999999702</v>
      </c>
      <c r="B468" s="84">
        <f t="shared" si="59"/>
        <v>41.833333333333336</v>
      </c>
      <c r="C468" s="85">
        <f t="shared" si="59"/>
        <v>75.25</v>
      </c>
      <c r="D468" s="91">
        <f t="shared" si="59"/>
        <v>150.75</v>
      </c>
      <c r="F468" s="83">
        <f>MAX(IF('Fee Calculator'!D$41*100&lt;$A468,0,IF('Fee Calculator'!D$41*100&gt;$A469,$A469-$A468-SUM(G468:$H468),'Fee Calculator'!D$41*100-$A468-SUM(G468:$H468))),0)</f>
        <v>0</v>
      </c>
      <c r="G468" s="85">
        <f>MAX(IF('Fee Calculator'!E$41*100&lt;$A468,0,IF('Fee Calculator'!E$41*100&gt;$A469,$A469-$A468-SUM(H468:$H468),'Fee Calculator'!E$41*100-$A468-SUM(H468:$H468))),0)</f>
        <v>0</v>
      </c>
      <c r="H468" s="91">
        <f>IF('Fee Calculator'!F$41*100&lt;$A468,0,IF('Fee Calculator'!F$41*100&gt;$A469,$A469-$A468,'Fee Calculator'!F$41*100-$A468))</f>
        <v>0</v>
      </c>
      <c r="J468" s="87">
        <f>F468*'Fee Calculator'!$D$11/100</f>
        <v>0</v>
      </c>
      <c r="K468" s="88">
        <f>G468*'Fee Calculator'!$D$11/100</f>
        <v>0</v>
      </c>
      <c r="L468" s="92">
        <f>H468*'Fee Calculator'!$D$11/100</f>
        <v>0</v>
      </c>
      <c r="N468" s="89">
        <f t="shared" si="53"/>
        <v>0</v>
      </c>
      <c r="O468" s="90">
        <f t="shared" si="54"/>
        <v>0</v>
      </c>
      <c r="P468" s="93">
        <f t="shared" si="55"/>
        <v>0</v>
      </c>
      <c r="R468" s="89">
        <f t="shared" si="56"/>
        <v>0</v>
      </c>
      <c r="S468" s="90">
        <f t="shared" si="57"/>
        <v>0</v>
      </c>
      <c r="T468" s="93">
        <f t="shared" si="58"/>
        <v>0</v>
      </c>
    </row>
    <row r="469" spans="1:20" hidden="1" x14ac:dyDescent="0.2">
      <c r="A469" s="83">
        <v>51.349999999999703</v>
      </c>
      <c r="B469" s="84">
        <f t="shared" si="59"/>
        <v>41.833333333333336</v>
      </c>
      <c r="C469" s="85">
        <f t="shared" si="59"/>
        <v>75.25</v>
      </c>
      <c r="D469" s="91">
        <f t="shared" si="59"/>
        <v>150.75</v>
      </c>
      <c r="F469" s="83">
        <f>MAX(IF('Fee Calculator'!D$41*100&lt;$A469,0,IF('Fee Calculator'!D$41*100&gt;$A470,$A470-$A469-SUM(G469:$H469),'Fee Calculator'!D$41*100-$A469-SUM(G469:$H469))),0)</f>
        <v>0</v>
      </c>
      <c r="G469" s="85">
        <f>MAX(IF('Fee Calculator'!E$41*100&lt;$A469,0,IF('Fee Calculator'!E$41*100&gt;$A470,$A470-$A469-SUM(H469:$H469),'Fee Calculator'!E$41*100-$A469-SUM(H469:$H469))),0)</f>
        <v>0</v>
      </c>
      <c r="H469" s="91">
        <f>IF('Fee Calculator'!F$41*100&lt;$A469,0,IF('Fee Calculator'!F$41*100&gt;$A470,$A470-$A469,'Fee Calculator'!F$41*100-$A469))</f>
        <v>0</v>
      </c>
      <c r="J469" s="87">
        <f>F469*'Fee Calculator'!$D$11/100</f>
        <v>0</v>
      </c>
      <c r="K469" s="88">
        <f>G469*'Fee Calculator'!$D$11/100</f>
        <v>0</v>
      </c>
      <c r="L469" s="92">
        <f>H469*'Fee Calculator'!$D$11/100</f>
        <v>0</v>
      </c>
      <c r="N469" s="89">
        <f t="shared" si="53"/>
        <v>0</v>
      </c>
      <c r="O469" s="90">
        <f t="shared" si="54"/>
        <v>0</v>
      </c>
      <c r="P469" s="93">
        <f t="shared" si="55"/>
        <v>0</v>
      </c>
      <c r="R469" s="89">
        <f t="shared" si="56"/>
        <v>0</v>
      </c>
      <c r="S469" s="90">
        <f t="shared" si="57"/>
        <v>0</v>
      </c>
      <c r="T469" s="93">
        <f t="shared" si="58"/>
        <v>0</v>
      </c>
    </row>
    <row r="470" spans="1:20" hidden="1" x14ac:dyDescent="0.2">
      <c r="A470" s="83">
        <v>51.449999999999697</v>
      </c>
      <c r="B470" s="84">
        <f t="shared" si="59"/>
        <v>41.833333333333336</v>
      </c>
      <c r="C470" s="85">
        <f t="shared" si="59"/>
        <v>75.25</v>
      </c>
      <c r="D470" s="91">
        <f t="shared" si="59"/>
        <v>150.75</v>
      </c>
      <c r="F470" s="83">
        <f>MAX(IF('Fee Calculator'!D$41*100&lt;$A470,0,IF('Fee Calculator'!D$41*100&gt;$A471,$A471-$A470-SUM(G470:$H470),'Fee Calculator'!D$41*100-$A470-SUM(G470:$H470))),0)</f>
        <v>0</v>
      </c>
      <c r="G470" s="85">
        <f>MAX(IF('Fee Calculator'!E$41*100&lt;$A470,0,IF('Fee Calculator'!E$41*100&gt;$A471,$A471-$A470-SUM(H470:$H470),'Fee Calculator'!E$41*100-$A470-SUM(H470:$H470))),0)</f>
        <v>0</v>
      </c>
      <c r="H470" s="91">
        <f>IF('Fee Calculator'!F$41*100&lt;$A470,0,IF('Fee Calculator'!F$41*100&gt;$A471,$A471-$A470,'Fee Calculator'!F$41*100-$A470))</f>
        <v>0</v>
      </c>
      <c r="J470" s="87">
        <f>F470*'Fee Calculator'!$D$11/100</f>
        <v>0</v>
      </c>
      <c r="K470" s="88">
        <f>G470*'Fee Calculator'!$D$11/100</f>
        <v>0</v>
      </c>
      <c r="L470" s="92">
        <f>H470*'Fee Calculator'!$D$11/100</f>
        <v>0</v>
      </c>
      <c r="N470" s="89">
        <f t="shared" si="53"/>
        <v>0</v>
      </c>
      <c r="O470" s="90">
        <f t="shared" si="54"/>
        <v>0</v>
      </c>
      <c r="P470" s="93">
        <f t="shared" si="55"/>
        <v>0</v>
      </c>
      <c r="R470" s="89">
        <f t="shared" si="56"/>
        <v>0</v>
      </c>
      <c r="S470" s="90">
        <f t="shared" si="57"/>
        <v>0</v>
      </c>
      <c r="T470" s="93">
        <f t="shared" si="58"/>
        <v>0</v>
      </c>
    </row>
    <row r="471" spans="1:20" hidden="1" x14ac:dyDescent="0.2">
      <c r="A471" s="83">
        <v>51.549999999999699</v>
      </c>
      <c r="B471" s="84">
        <f t="shared" si="59"/>
        <v>41.833333333333336</v>
      </c>
      <c r="C471" s="85">
        <f t="shared" si="59"/>
        <v>75.25</v>
      </c>
      <c r="D471" s="91">
        <f t="shared" si="59"/>
        <v>150.75</v>
      </c>
      <c r="F471" s="83">
        <f>MAX(IF('Fee Calculator'!D$41*100&lt;$A471,0,IF('Fee Calculator'!D$41*100&gt;$A472,$A472-$A471-SUM(G471:$H471),'Fee Calculator'!D$41*100-$A471-SUM(G471:$H471))),0)</f>
        <v>0</v>
      </c>
      <c r="G471" s="85">
        <f>MAX(IF('Fee Calculator'!E$41*100&lt;$A471,0,IF('Fee Calculator'!E$41*100&gt;$A472,$A472-$A471-SUM(H471:$H471),'Fee Calculator'!E$41*100-$A471-SUM(H471:$H471))),0)</f>
        <v>0</v>
      </c>
      <c r="H471" s="91">
        <f>IF('Fee Calculator'!F$41*100&lt;$A471,0,IF('Fee Calculator'!F$41*100&gt;$A472,$A472-$A471,'Fee Calculator'!F$41*100-$A471))</f>
        <v>0</v>
      </c>
      <c r="J471" s="87">
        <f>F471*'Fee Calculator'!$D$11/100</f>
        <v>0</v>
      </c>
      <c r="K471" s="88">
        <f>G471*'Fee Calculator'!$D$11/100</f>
        <v>0</v>
      </c>
      <c r="L471" s="92">
        <f>H471*'Fee Calculator'!$D$11/100</f>
        <v>0</v>
      </c>
      <c r="N471" s="89">
        <f t="shared" si="53"/>
        <v>0</v>
      </c>
      <c r="O471" s="90">
        <f t="shared" si="54"/>
        <v>0</v>
      </c>
      <c r="P471" s="93">
        <f t="shared" si="55"/>
        <v>0</v>
      </c>
      <c r="R471" s="89">
        <f t="shared" si="56"/>
        <v>0</v>
      </c>
      <c r="S471" s="90">
        <f t="shared" si="57"/>
        <v>0</v>
      </c>
      <c r="T471" s="93">
        <f t="shared" si="58"/>
        <v>0</v>
      </c>
    </row>
    <row r="472" spans="1:20" hidden="1" x14ac:dyDescent="0.2">
      <c r="A472" s="83">
        <v>51.6499999999997</v>
      </c>
      <c r="B472" s="84">
        <f t="shared" si="59"/>
        <v>41.833333333333336</v>
      </c>
      <c r="C472" s="85">
        <f t="shared" si="59"/>
        <v>75.25</v>
      </c>
      <c r="D472" s="91">
        <f t="shared" si="59"/>
        <v>150.75</v>
      </c>
      <c r="F472" s="83">
        <f>MAX(IF('Fee Calculator'!D$41*100&lt;$A472,0,IF('Fee Calculator'!D$41*100&gt;$A473,$A473-$A472-SUM(G472:$H472),'Fee Calculator'!D$41*100-$A472-SUM(G472:$H472))),0)</f>
        <v>0</v>
      </c>
      <c r="G472" s="85">
        <f>MAX(IF('Fee Calculator'!E$41*100&lt;$A472,0,IF('Fee Calculator'!E$41*100&gt;$A473,$A473-$A472-SUM(H472:$H472),'Fee Calculator'!E$41*100-$A472-SUM(H472:$H472))),0)</f>
        <v>0</v>
      </c>
      <c r="H472" s="91">
        <f>IF('Fee Calculator'!F$41*100&lt;$A472,0,IF('Fee Calculator'!F$41*100&gt;$A473,$A473-$A472,'Fee Calculator'!F$41*100-$A472))</f>
        <v>0</v>
      </c>
      <c r="J472" s="87">
        <f>F472*'Fee Calculator'!$D$11/100</f>
        <v>0</v>
      </c>
      <c r="K472" s="88">
        <f>G472*'Fee Calculator'!$D$11/100</f>
        <v>0</v>
      </c>
      <c r="L472" s="92">
        <f>H472*'Fee Calculator'!$D$11/100</f>
        <v>0</v>
      </c>
      <c r="N472" s="89">
        <f t="shared" si="53"/>
        <v>0</v>
      </c>
      <c r="O472" s="90">
        <f t="shared" si="54"/>
        <v>0</v>
      </c>
      <c r="P472" s="93">
        <f t="shared" si="55"/>
        <v>0</v>
      </c>
      <c r="R472" s="89">
        <f t="shared" si="56"/>
        <v>0</v>
      </c>
      <c r="S472" s="90">
        <f t="shared" si="57"/>
        <v>0</v>
      </c>
      <c r="T472" s="93">
        <f t="shared" si="58"/>
        <v>0</v>
      </c>
    </row>
    <row r="473" spans="1:20" hidden="1" x14ac:dyDescent="0.2">
      <c r="A473" s="83">
        <v>51.749999999999702</v>
      </c>
      <c r="B473" s="84">
        <f t="shared" si="59"/>
        <v>41.833333333333336</v>
      </c>
      <c r="C473" s="85">
        <f t="shared" si="59"/>
        <v>75.25</v>
      </c>
      <c r="D473" s="91">
        <f t="shared" si="59"/>
        <v>150.75</v>
      </c>
      <c r="F473" s="83">
        <f>MAX(IF('Fee Calculator'!D$41*100&lt;$A473,0,IF('Fee Calculator'!D$41*100&gt;$A474,$A474-$A473-SUM(G473:$H473),'Fee Calculator'!D$41*100-$A473-SUM(G473:$H473))),0)</f>
        <v>0</v>
      </c>
      <c r="G473" s="85">
        <f>MAX(IF('Fee Calculator'!E$41*100&lt;$A473,0,IF('Fee Calculator'!E$41*100&gt;$A474,$A474-$A473-SUM(H473:$H473),'Fee Calculator'!E$41*100-$A473-SUM(H473:$H473))),0)</f>
        <v>0</v>
      </c>
      <c r="H473" s="91">
        <f>IF('Fee Calculator'!F$41*100&lt;$A473,0,IF('Fee Calculator'!F$41*100&gt;$A474,$A474-$A473,'Fee Calculator'!F$41*100-$A473))</f>
        <v>0</v>
      </c>
      <c r="J473" s="87">
        <f>F473*'Fee Calculator'!$D$11/100</f>
        <v>0</v>
      </c>
      <c r="K473" s="88">
        <f>G473*'Fee Calculator'!$D$11/100</f>
        <v>0</v>
      </c>
      <c r="L473" s="92">
        <f>H473*'Fee Calculator'!$D$11/100</f>
        <v>0</v>
      </c>
      <c r="N473" s="89">
        <f t="shared" si="53"/>
        <v>0</v>
      </c>
      <c r="O473" s="90">
        <f t="shared" si="54"/>
        <v>0</v>
      </c>
      <c r="P473" s="93">
        <f t="shared" si="55"/>
        <v>0</v>
      </c>
      <c r="R473" s="89">
        <f t="shared" si="56"/>
        <v>0</v>
      </c>
      <c r="S473" s="90">
        <f t="shared" si="57"/>
        <v>0</v>
      </c>
      <c r="T473" s="93">
        <f t="shared" si="58"/>
        <v>0</v>
      </c>
    </row>
    <row r="474" spans="1:20" hidden="1" x14ac:dyDescent="0.2">
      <c r="A474" s="83">
        <v>51.849999999999703</v>
      </c>
      <c r="B474" s="84">
        <f t="shared" si="59"/>
        <v>41.833333333333336</v>
      </c>
      <c r="C474" s="85">
        <f t="shared" si="59"/>
        <v>75.25</v>
      </c>
      <c r="D474" s="91">
        <f t="shared" si="59"/>
        <v>150.75</v>
      </c>
      <c r="F474" s="83">
        <f>MAX(IF('Fee Calculator'!D$41*100&lt;$A474,0,IF('Fee Calculator'!D$41*100&gt;$A475,$A475-$A474-SUM(G474:$H474),'Fee Calculator'!D$41*100-$A474-SUM(G474:$H474))),0)</f>
        <v>0</v>
      </c>
      <c r="G474" s="85">
        <f>MAX(IF('Fee Calculator'!E$41*100&lt;$A474,0,IF('Fee Calculator'!E$41*100&gt;$A475,$A475-$A474-SUM(H474:$H474),'Fee Calculator'!E$41*100-$A474-SUM(H474:$H474))),0)</f>
        <v>0</v>
      </c>
      <c r="H474" s="91">
        <f>IF('Fee Calculator'!F$41*100&lt;$A474,0,IF('Fee Calculator'!F$41*100&gt;$A475,$A475-$A474,'Fee Calculator'!F$41*100-$A474))</f>
        <v>0</v>
      </c>
      <c r="J474" s="87">
        <f>F474*'Fee Calculator'!$D$11/100</f>
        <v>0</v>
      </c>
      <c r="K474" s="88">
        <f>G474*'Fee Calculator'!$D$11/100</f>
        <v>0</v>
      </c>
      <c r="L474" s="92">
        <f>H474*'Fee Calculator'!$D$11/100</f>
        <v>0</v>
      </c>
      <c r="N474" s="89">
        <f t="shared" si="53"/>
        <v>0</v>
      </c>
      <c r="O474" s="90">
        <f t="shared" si="54"/>
        <v>0</v>
      </c>
      <c r="P474" s="93">
        <f t="shared" si="55"/>
        <v>0</v>
      </c>
      <c r="R474" s="89">
        <f t="shared" si="56"/>
        <v>0</v>
      </c>
      <c r="S474" s="90">
        <f t="shared" si="57"/>
        <v>0</v>
      </c>
      <c r="T474" s="93">
        <f t="shared" si="58"/>
        <v>0</v>
      </c>
    </row>
    <row r="475" spans="1:20" hidden="1" x14ac:dyDescent="0.2">
      <c r="A475" s="83">
        <v>51.949999999999697</v>
      </c>
      <c r="B475" s="84">
        <f t="shared" si="59"/>
        <v>41.833333333333336</v>
      </c>
      <c r="C475" s="85">
        <f t="shared" si="59"/>
        <v>75.25</v>
      </c>
      <c r="D475" s="91">
        <f t="shared" si="59"/>
        <v>150.75</v>
      </c>
      <c r="F475" s="83">
        <f>MAX(IF('Fee Calculator'!D$41*100&lt;$A475,0,IF('Fee Calculator'!D$41*100&gt;$A476,$A476-$A475-SUM(G475:$H475),'Fee Calculator'!D$41*100-$A475-SUM(G475:$H475))),0)</f>
        <v>0</v>
      </c>
      <c r="G475" s="85">
        <f>MAX(IF('Fee Calculator'!E$41*100&lt;$A475,0,IF('Fee Calculator'!E$41*100&gt;$A476,$A476-$A475-SUM(H475:$H475),'Fee Calculator'!E$41*100-$A475-SUM(H475:$H475))),0)</f>
        <v>0</v>
      </c>
      <c r="H475" s="91">
        <f>IF('Fee Calculator'!F$41*100&lt;$A475,0,IF('Fee Calculator'!F$41*100&gt;$A476,$A476-$A475,'Fee Calculator'!F$41*100-$A475))</f>
        <v>0</v>
      </c>
      <c r="J475" s="87">
        <f>F475*'Fee Calculator'!$D$11/100</f>
        <v>0</v>
      </c>
      <c r="K475" s="88">
        <f>G475*'Fee Calculator'!$D$11/100</f>
        <v>0</v>
      </c>
      <c r="L475" s="92">
        <f>H475*'Fee Calculator'!$D$11/100</f>
        <v>0</v>
      </c>
      <c r="N475" s="89">
        <f t="shared" si="53"/>
        <v>0</v>
      </c>
      <c r="O475" s="90">
        <f t="shared" si="54"/>
        <v>0</v>
      </c>
      <c r="P475" s="93">
        <f t="shared" si="55"/>
        <v>0</v>
      </c>
      <c r="R475" s="89">
        <f t="shared" si="56"/>
        <v>0</v>
      </c>
      <c r="S475" s="90">
        <f t="shared" si="57"/>
        <v>0</v>
      </c>
      <c r="T475" s="93">
        <f t="shared" si="58"/>
        <v>0</v>
      </c>
    </row>
    <row r="476" spans="1:20" hidden="1" x14ac:dyDescent="0.2">
      <c r="A476" s="83">
        <v>52.049999999999699</v>
      </c>
      <c r="B476" s="84">
        <f t="shared" si="59"/>
        <v>41.833333333333336</v>
      </c>
      <c r="C476" s="85">
        <f t="shared" si="59"/>
        <v>75.25</v>
      </c>
      <c r="D476" s="91">
        <f t="shared" si="59"/>
        <v>150.75</v>
      </c>
      <c r="F476" s="83">
        <f>MAX(IF('Fee Calculator'!D$41*100&lt;$A476,0,IF('Fee Calculator'!D$41*100&gt;$A477,$A477-$A476-SUM(G476:$H476),'Fee Calculator'!D$41*100-$A476-SUM(G476:$H476))),0)</f>
        <v>0</v>
      </c>
      <c r="G476" s="85">
        <f>MAX(IF('Fee Calculator'!E$41*100&lt;$A476,0,IF('Fee Calculator'!E$41*100&gt;$A477,$A477-$A476-SUM(H476:$H476),'Fee Calculator'!E$41*100-$A476-SUM(H476:$H476))),0)</f>
        <v>0</v>
      </c>
      <c r="H476" s="91">
        <f>IF('Fee Calculator'!F$41*100&lt;$A476,0,IF('Fee Calculator'!F$41*100&gt;$A477,$A477-$A476,'Fee Calculator'!F$41*100-$A476))</f>
        <v>0</v>
      </c>
      <c r="J476" s="87">
        <f>F476*'Fee Calculator'!$D$11/100</f>
        <v>0</v>
      </c>
      <c r="K476" s="88">
        <f>G476*'Fee Calculator'!$D$11/100</f>
        <v>0</v>
      </c>
      <c r="L476" s="92">
        <f>H476*'Fee Calculator'!$D$11/100</f>
        <v>0</v>
      </c>
      <c r="N476" s="89">
        <f t="shared" si="53"/>
        <v>0</v>
      </c>
      <c r="O476" s="90">
        <f t="shared" si="54"/>
        <v>0</v>
      </c>
      <c r="P476" s="93">
        <f t="shared" si="55"/>
        <v>0</v>
      </c>
      <c r="R476" s="89">
        <f t="shared" si="56"/>
        <v>0</v>
      </c>
      <c r="S476" s="90">
        <f t="shared" si="57"/>
        <v>0</v>
      </c>
      <c r="T476" s="93">
        <f t="shared" si="58"/>
        <v>0</v>
      </c>
    </row>
    <row r="477" spans="1:20" hidden="1" x14ac:dyDescent="0.2">
      <c r="A477" s="83">
        <v>52.1499999999997</v>
      </c>
      <c r="B477" s="84">
        <f t="shared" si="59"/>
        <v>41.833333333333336</v>
      </c>
      <c r="C477" s="85">
        <f t="shared" si="59"/>
        <v>75.25</v>
      </c>
      <c r="D477" s="91">
        <f t="shared" si="59"/>
        <v>150.75</v>
      </c>
      <c r="F477" s="83">
        <f>MAX(IF('Fee Calculator'!D$41*100&lt;$A477,0,IF('Fee Calculator'!D$41*100&gt;$A478,$A478-$A477-SUM(G477:$H477),'Fee Calculator'!D$41*100-$A477-SUM(G477:$H477))),0)</f>
        <v>0</v>
      </c>
      <c r="G477" s="85">
        <f>MAX(IF('Fee Calculator'!E$41*100&lt;$A477,0,IF('Fee Calculator'!E$41*100&gt;$A478,$A478-$A477-SUM(H477:$H477),'Fee Calculator'!E$41*100-$A477-SUM(H477:$H477))),0)</f>
        <v>0</v>
      </c>
      <c r="H477" s="91">
        <f>IF('Fee Calculator'!F$41*100&lt;$A477,0,IF('Fee Calculator'!F$41*100&gt;$A478,$A478-$A477,'Fee Calculator'!F$41*100-$A477))</f>
        <v>0</v>
      </c>
      <c r="J477" s="87">
        <f>F477*'Fee Calculator'!$D$11/100</f>
        <v>0</v>
      </c>
      <c r="K477" s="88">
        <f>G477*'Fee Calculator'!$D$11/100</f>
        <v>0</v>
      </c>
      <c r="L477" s="92">
        <f>H477*'Fee Calculator'!$D$11/100</f>
        <v>0</v>
      </c>
      <c r="N477" s="89">
        <f t="shared" si="53"/>
        <v>0</v>
      </c>
      <c r="O477" s="90">
        <f t="shared" si="54"/>
        <v>0</v>
      </c>
      <c r="P477" s="93">
        <f t="shared" si="55"/>
        <v>0</v>
      </c>
      <c r="R477" s="89">
        <f t="shared" si="56"/>
        <v>0</v>
      </c>
      <c r="S477" s="90">
        <f t="shared" si="57"/>
        <v>0</v>
      </c>
      <c r="T477" s="93">
        <f t="shared" si="58"/>
        <v>0</v>
      </c>
    </row>
    <row r="478" spans="1:20" hidden="1" x14ac:dyDescent="0.2">
      <c r="A478" s="83">
        <v>52.249999999999702</v>
      </c>
      <c r="B478" s="84">
        <f t="shared" si="59"/>
        <v>41.833333333333336</v>
      </c>
      <c r="C478" s="85">
        <f t="shared" si="59"/>
        <v>75.25</v>
      </c>
      <c r="D478" s="91">
        <f t="shared" si="59"/>
        <v>150.75</v>
      </c>
      <c r="F478" s="83">
        <f>MAX(IF('Fee Calculator'!D$41*100&lt;$A478,0,IF('Fee Calculator'!D$41*100&gt;$A479,$A479-$A478-SUM(G478:$H478),'Fee Calculator'!D$41*100-$A478-SUM(G478:$H478))),0)</f>
        <v>0</v>
      </c>
      <c r="G478" s="85">
        <f>MAX(IF('Fee Calculator'!E$41*100&lt;$A478,0,IF('Fee Calculator'!E$41*100&gt;$A479,$A479-$A478-SUM(H478:$H478),'Fee Calculator'!E$41*100-$A478-SUM(H478:$H478))),0)</f>
        <v>0</v>
      </c>
      <c r="H478" s="91">
        <f>IF('Fee Calculator'!F$41*100&lt;$A478,0,IF('Fee Calculator'!F$41*100&gt;$A479,$A479-$A478,'Fee Calculator'!F$41*100-$A478))</f>
        <v>0</v>
      </c>
      <c r="J478" s="87">
        <f>F478*'Fee Calculator'!$D$11/100</f>
        <v>0</v>
      </c>
      <c r="K478" s="88">
        <f>G478*'Fee Calculator'!$D$11/100</f>
        <v>0</v>
      </c>
      <c r="L478" s="92">
        <f>H478*'Fee Calculator'!$D$11/100</f>
        <v>0</v>
      </c>
      <c r="N478" s="89">
        <f t="shared" si="53"/>
        <v>0</v>
      </c>
      <c r="O478" s="90">
        <f t="shared" si="54"/>
        <v>0</v>
      </c>
      <c r="P478" s="93">
        <f t="shared" si="55"/>
        <v>0</v>
      </c>
      <c r="R478" s="89">
        <f t="shared" si="56"/>
        <v>0</v>
      </c>
      <c r="S478" s="90">
        <f t="shared" si="57"/>
        <v>0</v>
      </c>
      <c r="T478" s="93">
        <f t="shared" si="58"/>
        <v>0</v>
      </c>
    </row>
    <row r="479" spans="1:20" hidden="1" x14ac:dyDescent="0.2">
      <c r="A479" s="83">
        <v>52.349999999999703</v>
      </c>
      <c r="B479" s="84">
        <f t="shared" si="59"/>
        <v>41.833333333333336</v>
      </c>
      <c r="C479" s="85">
        <f t="shared" si="59"/>
        <v>75.25</v>
      </c>
      <c r="D479" s="91">
        <f t="shared" si="59"/>
        <v>150.75</v>
      </c>
      <c r="F479" s="83">
        <f>MAX(IF('Fee Calculator'!D$41*100&lt;$A479,0,IF('Fee Calculator'!D$41*100&gt;$A480,$A480-$A479-SUM(G479:$H479),'Fee Calculator'!D$41*100-$A479-SUM(G479:$H479))),0)</f>
        <v>0</v>
      </c>
      <c r="G479" s="85">
        <f>MAX(IF('Fee Calculator'!E$41*100&lt;$A479,0,IF('Fee Calculator'!E$41*100&gt;$A480,$A480-$A479-SUM(H479:$H479),'Fee Calculator'!E$41*100-$A479-SUM(H479:$H479))),0)</f>
        <v>0</v>
      </c>
      <c r="H479" s="91">
        <f>IF('Fee Calculator'!F$41*100&lt;$A479,0,IF('Fee Calculator'!F$41*100&gt;$A480,$A480-$A479,'Fee Calculator'!F$41*100-$A479))</f>
        <v>0</v>
      </c>
      <c r="J479" s="87">
        <f>F479*'Fee Calculator'!$D$11/100</f>
        <v>0</v>
      </c>
      <c r="K479" s="88">
        <f>G479*'Fee Calculator'!$D$11/100</f>
        <v>0</v>
      </c>
      <c r="L479" s="92">
        <f>H479*'Fee Calculator'!$D$11/100</f>
        <v>0</v>
      </c>
      <c r="N479" s="89">
        <f t="shared" si="53"/>
        <v>0</v>
      </c>
      <c r="O479" s="90">
        <f t="shared" si="54"/>
        <v>0</v>
      </c>
      <c r="P479" s="93">
        <f t="shared" si="55"/>
        <v>0</v>
      </c>
      <c r="R479" s="89">
        <f t="shared" si="56"/>
        <v>0</v>
      </c>
      <c r="S479" s="90">
        <f t="shared" si="57"/>
        <v>0</v>
      </c>
      <c r="T479" s="93">
        <f t="shared" si="58"/>
        <v>0</v>
      </c>
    </row>
    <row r="480" spans="1:20" hidden="1" x14ac:dyDescent="0.2">
      <c r="A480" s="83">
        <v>52.449999999999697</v>
      </c>
      <c r="B480" s="84">
        <f t="shared" si="59"/>
        <v>41.833333333333336</v>
      </c>
      <c r="C480" s="85">
        <f t="shared" si="59"/>
        <v>75.25</v>
      </c>
      <c r="D480" s="91">
        <f t="shared" si="59"/>
        <v>150.75</v>
      </c>
      <c r="F480" s="83">
        <f>MAX(IF('Fee Calculator'!D$41*100&lt;$A480,0,IF('Fee Calculator'!D$41*100&gt;$A481,$A481-$A480-SUM(G480:$H480),'Fee Calculator'!D$41*100-$A480-SUM(G480:$H480))),0)</f>
        <v>0</v>
      </c>
      <c r="G480" s="85">
        <f>MAX(IF('Fee Calculator'!E$41*100&lt;$A480,0,IF('Fee Calculator'!E$41*100&gt;$A481,$A481-$A480-SUM(H480:$H480),'Fee Calculator'!E$41*100-$A480-SUM(H480:$H480))),0)</f>
        <v>0</v>
      </c>
      <c r="H480" s="91">
        <f>IF('Fee Calculator'!F$41*100&lt;$A480,0,IF('Fee Calculator'!F$41*100&gt;$A481,$A481-$A480,'Fee Calculator'!F$41*100-$A480))</f>
        <v>0</v>
      </c>
      <c r="J480" s="87">
        <f>F480*'Fee Calculator'!$D$11/100</f>
        <v>0</v>
      </c>
      <c r="K480" s="88">
        <f>G480*'Fee Calculator'!$D$11/100</f>
        <v>0</v>
      </c>
      <c r="L480" s="92">
        <f>H480*'Fee Calculator'!$D$11/100</f>
        <v>0</v>
      </c>
      <c r="N480" s="89">
        <f t="shared" si="53"/>
        <v>0</v>
      </c>
      <c r="O480" s="90">
        <f t="shared" si="54"/>
        <v>0</v>
      </c>
      <c r="P480" s="93">
        <f t="shared" si="55"/>
        <v>0</v>
      </c>
      <c r="R480" s="89">
        <f t="shared" si="56"/>
        <v>0</v>
      </c>
      <c r="S480" s="90">
        <f t="shared" si="57"/>
        <v>0</v>
      </c>
      <c r="T480" s="93">
        <f t="shared" si="58"/>
        <v>0</v>
      </c>
    </row>
    <row r="481" spans="1:20" hidden="1" x14ac:dyDescent="0.2">
      <c r="A481" s="83">
        <v>52.549999999999699</v>
      </c>
      <c r="B481" s="84">
        <f t="shared" si="59"/>
        <v>41.833333333333336</v>
      </c>
      <c r="C481" s="85">
        <f t="shared" si="59"/>
        <v>75.25</v>
      </c>
      <c r="D481" s="91">
        <f t="shared" si="59"/>
        <v>150.75</v>
      </c>
      <c r="F481" s="83">
        <f>MAX(IF('Fee Calculator'!D$41*100&lt;$A481,0,IF('Fee Calculator'!D$41*100&gt;$A482,$A482-$A481-SUM(G481:$H481),'Fee Calculator'!D$41*100-$A481-SUM(G481:$H481))),0)</f>
        <v>0</v>
      </c>
      <c r="G481" s="85">
        <f>MAX(IF('Fee Calculator'!E$41*100&lt;$A481,0,IF('Fee Calculator'!E$41*100&gt;$A482,$A482-$A481-SUM(H481:$H481),'Fee Calculator'!E$41*100-$A481-SUM(H481:$H481))),0)</f>
        <v>0</v>
      </c>
      <c r="H481" s="91">
        <f>IF('Fee Calculator'!F$41*100&lt;$A481,0,IF('Fee Calculator'!F$41*100&gt;$A482,$A482-$A481,'Fee Calculator'!F$41*100-$A481))</f>
        <v>0</v>
      </c>
      <c r="J481" s="87">
        <f>F481*'Fee Calculator'!$D$11/100</f>
        <v>0</v>
      </c>
      <c r="K481" s="88">
        <f>G481*'Fee Calculator'!$D$11/100</f>
        <v>0</v>
      </c>
      <c r="L481" s="92">
        <f>H481*'Fee Calculator'!$D$11/100</f>
        <v>0</v>
      </c>
      <c r="N481" s="89">
        <f t="shared" si="53"/>
        <v>0</v>
      </c>
      <c r="O481" s="90">
        <f t="shared" si="54"/>
        <v>0</v>
      </c>
      <c r="P481" s="93">
        <f t="shared" si="55"/>
        <v>0</v>
      </c>
      <c r="R481" s="89">
        <f t="shared" si="56"/>
        <v>0</v>
      </c>
      <c r="S481" s="90">
        <f t="shared" si="57"/>
        <v>0</v>
      </c>
      <c r="T481" s="93">
        <f t="shared" si="58"/>
        <v>0</v>
      </c>
    </row>
    <row r="482" spans="1:20" hidden="1" x14ac:dyDescent="0.2">
      <c r="A482" s="83">
        <v>52.6499999999997</v>
      </c>
      <c r="B482" s="84">
        <f t="shared" si="59"/>
        <v>41.833333333333336</v>
      </c>
      <c r="C482" s="85">
        <f t="shared" si="59"/>
        <v>75.25</v>
      </c>
      <c r="D482" s="91">
        <f t="shared" si="59"/>
        <v>150.75</v>
      </c>
      <c r="F482" s="83">
        <f>MAX(IF('Fee Calculator'!D$41*100&lt;$A482,0,IF('Fee Calculator'!D$41*100&gt;$A483,$A483-$A482-SUM(G482:$H482),'Fee Calculator'!D$41*100-$A482-SUM(G482:$H482))),0)</f>
        <v>0</v>
      </c>
      <c r="G482" s="85">
        <f>MAX(IF('Fee Calculator'!E$41*100&lt;$A482,0,IF('Fee Calculator'!E$41*100&gt;$A483,$A483-$A482-SUM(H482:$H482),'Fee Calculator'!E$41*100-$A482-SUM(H482:$H482))),0)</f>
        <v>0</v>
      </c>
      <c r="H482" s="91">
        <f>IF('Fee Calculator'!F$41*100&lt;$A482,0,IF('Fee Calculator'!F$41*100&gt;$A483,$A483-$A482,'Fee Calculator'!F$41*100-$A482))</f>
        <v>0</v>
      </c>
      <c r="J482" s="87">
        <f>F482*'Fee Calculator'!$D$11/100</f>
        <v>0</v>
      </c>
      <c r="K482" s="88">
        <f>G482*'Fee Calculator'!$D$11/100</f>
        <v>0</v>
      </c>
      <c r="L482" s="92">
        <f>H482*'Fee Calculator'!$D$11/100</f>
        <v>0</v>
      </c>
      <c r="N482" s="89">
        <f t="shared" si="53"/>
        <v>0</v>
      </c>
      <c r="O482" s="90">
        <f t="shared" si="54"/>
        <v>0</v>
      </c>
      <c r="P482" s="93">
        <f t="shared" si="55"/>
        <v>0</v>
      </c>
      <c r="R482" s="89">
        <f t="shared" si="56"/>
        <v>0</v>
      </c>
      <c r="S482" s="90">
        <f t="shared" si="57"/>
        <v>0</v>
      </c>
      <c r="T482" s="93">
        <f t="shared" si="58"/>
        <v>0</v>
      </c>
    </row>
    <row r="483" spans="1:20" hidden="1" x14ac:dyDescent="0.2">
      <c r="A483" s="83">
        <v>52.749999999999702</v>
      </c>
      <c r="B483" s="84">
        <f t="shared" si="59"/>
        <v>41.833333333333336</v>
      </c>
      <c r="C483" s="85">
        <f t="shared" si="59"/>
        <v>75.25</v>
      </c>
      <c r="D483" s="91">
        <f t="shared" si="59"/>
        <v>150.75</v>
      </c>
      <c r="F483" s="83">
        <f>MAX(IF('Fee Calculator'!D$41*100&lt;$A483,0,IF('Fee Calculator'!D$41*100&gt;$A484,$A484-$A483-SUM(G483:$H483),'Fee Calculator'!D$41*100-$A483-SUM(G483:$H483))),0)</f>
        <v>0</v>
      </c>
      <c r="G483" s="85">
        <f>MAX(IF('Fee Calculator'!E$41*100&lt;$A483,0,IF('Fee Calculator'!E$41*100&gt;$A484,$A484-$A483-SUM(H483:$H483),'Fee Calculator'!E$41*100-$A483-SUM(H483:$H483))),0)</f>
        <v>0</v>
      </c>
      <c r="H483" s="91">
        <f>IF('Fee Calculator'!F$41*100&lt;$A483,0,IF('Fee Calculator'!F$41*100&gt;$A484,$A484-$A483,'Fee Calculator'!F$41*100-$A483))</f>
        <v>0</v>
      </c>
      <c r="J483" s="87">
        <f>F483*'Fee Calculator'!$D$11/100</f>
        <v>0</v>
      </c>
      <c r="K483" s="88">
        <f>G483*'Fee Calculator'!$D$11/100</f>
        <v>0</v>
      </c>
      <c r="L483" s="92">
        <f>H483*'Fee Calculator'!$D$11/100</f>
        <v>0</v>
      </c>
      <c r="N483" s="89">
        <f t="shared" si="53"/>
        <v>0</v>
      </c>
      <c r="O483" s="90">
        <f t="shared" si="54"/>
        <v>0</v>
      </c>
      <c r="P483" s="93">
        <f t="shared" si="55"/>
        <v>0</v>
      </c>
      <c r="R483" s="89">
        <f t="shared" si="56"/>
        <v>0</v>
      </c>
      <c r="S483" s="90">
        <f t="shared" si="57"/>
        <v>0</v>
      </c>
      <c r="T483" s="93">
        <f t="shared" si="58"/>
        <v>0</v>
      </c>
    </row>
    <row r="484" spans="1:20" hidden="1" x14ac:dyDescent="0.2">
      <c r="A484" s="83">
        <v>52.849999999999703</v>
      </c>
      <c r="B484" s="84">
        <f t="shared" si="59"/>
        <v>41.833333333333336</v>
      </c>
      <c r="C484" s="85">
        <f t="shared" si="59"/>
        <v>75.25</v>
      </c>
      <c r="D484" s="91">
        <f t="shared" si="59"/>
        <v>150.75</v>
      </c>
      <c r="F484" s="83">
        <f>MAX(IF('Fee Calculator'!D$41*100&lt;$A484,0,IF('Fee Calculator'!D$41*100&gt;$A485,$A485-$A484-SUM(G484:$H484),'Fee Calculator'!D$41*100-$A484-SUM(G484:$H484))),0)</f>
        <v>0</v>
      </c>
      <c r="G484" s="85">
        <f>MAX(IF('Fee Calculator'!E$41*100&lt;$A484,0,IF('Fee Calculator'!E$41*100&gt;$A485,$A485-$A484-SUM(H484:$H484),'Fee Calculator'!E$41*100-$A484-SUM(H484:$H484))),0)</f>
        <v>0</v>
      </c>
      <c r="H484" s="91">
        <f>IF('Fee Calculator'!F$41*100&lt;$A484,0,IF('Fee Calculator'!F$41*100&gt;$A485,$A485-$A484,'Fee Calculator'!F$41*100-$A484))</f>
        <v>0</v>
      </c>
      <c r="J484" s="87">
        <f>F484*'Fee Calculator'!$D$11/100</f>
        <v>0</v>
      </c>
      <c r="K484" s="88">
        <f>G484*'Fee Calculator'!$D$11/100</f>
        <v>0</v>
      </c>
      <c r="L484" s="92">
        <f>H484*'Fee Calculator'!$D$11/100</f>
        <v>0</v>
      </c>
      <c r="N484" s="89">
        <f t="shared" si="53"/>
        <v>0</v>
      </c>
      <c r="O484" s="90">
        <f t="shared" si="54"/>
        <v>0</v>
      </c>
      <c r="P484" s="93">
        <f t="shared" si="55"/>
        <v>0</v>
      </c>
      <c r="R484" s="89">
        <f t="shared" si="56"/>
        <v>0</v>
      </c>
      <c r="S484" s="90">
        <f t="shared" si="57"/>
        <v>0</v>
      </c>
      <c r="T484" s="93">
        <f t="shared" si="58"/>
        <v>0</v>
      </c>
    </row>
    <row r="485" spans="1:20" hidden="1" x14ac:dyDescent="0.2">
      <c r="A485" s="83">
        <v>52.949999999999697</v>
      </c>
      <c r="B485" s="84">
        <f t="shared" si="59"/>
        <v>41.833333333333336</v>
      </c>
      <c r="C485" s="85">
        <f t="shared" si="59"/>
        <v>75.25</v>
      </c>
      <c r="D485" s="91">
        <f t="shared" si="59"/>
        <v>150.75</v>
      </c>
      <c r="F485" s="83">
        <f>MAX(IF('Fee Calculator'!D$41*100&lt;$A485,0,IF('Fee Calculator'!D$41*100&gt;$A486,$A486-$A485-SUM(G485:$H485),'Fee Calculator'!D$41*100-$A485-SUM(G485:$H485))),0)</f>
        <v>0</v>
      </c>
      <c r="G485" s="85">
        <f>MAX(IF('Fee Calculator'!E$41*100&lt;$A485,0,IF('Fee Calculator'!E$41*100&gt;$A486,$A486-$A485-SUM(H485:$H485),'Fee Calculator'!E$41*100-$A485-SUM(H485:$H485))),0)</f>
        <v>0</v>
      </c>
      <c r="H485" s="91">
        <f>IF('Fee Calculator'!F$41*100&lt;$A485,0,IF('Fee Calculator'!F$41*100&gt;$A486,$A486-$A485,'Fee Calculator'!F$41*100-$A485))</f>
        <v>0</v>
      </c>
      <c r="J485" s="87">
        <f>F485*'Fee Calculator'!$D$11/100</f>
        <v>0</v>
      </c>
      <c r="K485" s="88">
        <f>G485*'Fee Calculator'!$D$11/100</f>
        <v>0</v>
      </c>
      <c r="L485" s="92">
        <f>H485*'Fee Calculator'!$D$11/100</f>
        <v>0</v>
      </c>
      <c r="N485" s="89">
        <f t="shared" si="53"/>
        <v>0</v>
      </c>
      <c r="O485" s="90">
        <f t="shared" si="54"/>
        <v>0</v>
      </c>
      <c r="P485" s="93">
        <f t="shared" si="55"/>
        <v>0</v>
      </c>
      <c r="R485" s="89">
        <f t="shared" si="56"/>
        <v>0</v>
      </c>
      <c r="S485" s="90">
        <f t="shared" si="57"/>
        <v>0</v>
      </c>
      <c r="T485" s="93">
        <f t="shared" si="58"/>
        <v>0</v>
      </c>
    </row>
    <row r="486" spans="1:20" hidden="1" x14ac:dyDescent="0.2">
      <c r="A486" s="83">
        <v>53.049999999999699</v>
      </c>
      <c r="B486" s="84">
        <f t="shared" si="59"/>
        <v>41.833333333333336</v>
      </c>
      <c r="C486" s="85">
        <f t="shared" si="59"/>
        <v>75.25</v>
      </c>
      <c r="D486" s="91">
        <f t="shared" si="59"/>
        <v>150.75</v>
      </c>
      <c r="F486" s="83">
        <f>MAX(IF('Fee Calculator'!D$41*100&lt;$A486,0,IF('Fee Calculator'!D$41*100&gt;$A487,$A487-$A486-SUM(G486:$H486),'Fee Calculator'!D$41*100-$A486-SUM(G486:$H486))),0)</f>
        <v>0</v>
      </c>
      <c r="G486" s="85">
        <f>MAX(IF('Fee Calculator'!E$41*100&lt;$A486,0,IF('Fee Calculator'!E$41*100&gt;$A487,$A487-$A486-SUM(H486:$H486),'Fee Calculator'!E$41*100-$A486-SUM(H486:$H486))),0)</f>
        <v>0</v>
      </c>
      <c r="H486" s="91">
        <f>IF('Fee Calculator'!F$41*100&lt;$A486,0,IF('Fee Calculator'!F$41*100&gt;$A487,$A487-$A486,'Fee Calculator'!F$41*100-$A486))</f>
        <v>0</v>
      </c>
      <c r="J486" s="87">
        <f>F486*'Fee Calculator'!$D$11/100</f>
        <v>0</v>
      </c>
      <c r="K486" s="88">
        <f>G486*'Fee Calculator'!$D$11/100</f>
        <v>0</v>
      </c>
      <c r="L486" s="92">
        <f>H486*'Fee Calculator'!$D$11/100</f>
        <v>0</v>
      </c>
      <c r="N486" s="89">
        <f t="shared" si="53"/>
        <v>0</v>
      </c>
      <c r="O486" s="90">
        <f t="shared" si="54"/>
        <v>0</v>
      </c>
      <c r="P486" s="93">
        <f t="shared" si="55"/>
        <v>0</v>
      </c>
      <c r="R486" s="89">
        <f t="shared" si="56"/>
        <v>0</v>
      </c>
      <c r="S486" s="90">
        <f t="shared" si="57"/>
        <v>0</v>
      </c>
      <c r="T486" s="93">
        <f t="shared" si="58"/>
        <v>0</v>
      </c>
    </row>
    <row r="487" spans="1:20" hidden="1" x14ac:dyDescent="0.2">
      <c r="A487" s="83">
        <v>53.1499999999997</v>
      </c>
      <c r="B487" s="84">
        <f t="shared" si="59"/>
        <v>41.833333333333336</v>
      </c>
      <c r="C487" s="85">
        <f t="shared" si="59"/>
        <v>75.25</v>
      </c>
      <c r="D487" s="91">
        <f t="shared" si="59"/>
        <v>150.75</v>
      </c>
      <c r="F487" s="83">
        <f>MAX(IF('Fee Calculator'!D$41*100&lt;$A487,0,IF('Fee Calculator'!D$41*100&gt;$A488,$A488-$A487-SUM(G487:$H487),'Fee Calculator'!D$41*100-$A487-SUM(G487:$H487))),0)</f>
        <v>0</v>
      </c>
      <c r="G487" s="85">
        <f>MAX(IF('Fee Calculator'!E$41*100&lt;$A487,0,IF('Fee Calculator'!E$41*100&gt;$A488,$A488-$A487-SUM(H487:$H487),'Fee Calculator'!E$41*100-$A487-SUM(H487:$H487))),0)</f>
        <v>0</v>
      </c>
      <c r="H487" s="91">
        <f>IF('Fee Calculator'!F$41*100&lt;$A487,0,IF('Fee Calculator'!F$41*100&gt;$A488,$A488-$A487,'Fee Calculator'!F$41*100-$A487))</f>
        <v>0</v>
      </c>
      <c r="J487" s="87">
        <f>F487*'Fee Calculator'!$D$11/100</f>
        <v>0</v>
      </c>
      <c r="K487" s="88">
        <f>G487*'Fee Calculator'!$D$11/100</f>
        <v>0</v>
      </c>
      <c r="L487" s="92">
        <f>H487*'Fee Calculator'!$D$11/100</f>
        <v>0</v>
      </c>
      <c r="N487" s="89">
        <f t="shared" si="53"/>
        <v>0</v>
      </c>
      <c r="O487" s="90">
        <f t="shared" si="54"/>
        <v>0</v>
      </c>
      <c r="P487" s="93">
        <f t="shared" si="55"/>
        <v>0</v>
      </c>
      <c r="R487" s="89">
        <f t="shared" si="56"/>
        <v>0</v>
      </c>
      <c r="S487" s="90">
        <f t="shared" si="57"/>
        <v>0</v>
      </c>
      <c r="T487" s="93">
        <f t="shared" si="58"/>
        <v>0</v>
      </c>
    </row>
    <row r="488" spans="1:20" hidden="1" x14ac:dyDescent="0.2">
      <c r="A488" s="83">
        <v>53.249999999999702</v>
      </c>
      <c r="B488" s="84">
        <f t="shared" si="59"/>
        <v>41.833333333333336</v>
      </c>
      <c r="C488" s="85">
        <f t="shared" si="59"/>
        <v>75.25</v>
      </c>
      <c r="D488" s="91">
        <f t="shared" si="59"/>
        <v>150.75</v>
      </c>
      <c r="F488" s="83">
        <f>MAX(IF('Fee Calculator'!D$41*100&lt;$A488,0,IF('Fee Calculator'!D$41*100&gt;$A489,$A489-$A488-SUM(G488:$H488),'Fee Calculator'!D$41*100-$A488-SUM(G488:$H488))),0)</f>
        <v>0</v>
      </c>
      <c r="G488" s="85">
        <f>MAX(IF('Fee Calculator'!E$41*100&lt;$A488,0,IF('Fee Calculator'!E$41*100&gt;$A489,$A489-$A488-SUM(H488:$H488),'Fee Calculator'!E$41*100-$A488-SUM(H488:$H488))),0)</f>
        <v>0</v>
      </c>
      <c r="H488" s="91">
        <f>IF('Fee Calculator'!F$41*100&lt;$A488,0,IF('Fee Calculator'!F$41*100&gt;$A489,$A489-$A488,'Fee Calculator'!F$41*100-$A488))</f>
        <v>0</v>
      </c>
      <c r="J488" s="87">
        <f>F488*'Fee Calculator'!$D$11/100</f>
        <v>0</v>
      </c>
      <c r="K488" s="88">
        <f>G488*'Fee Calculator'!$D$11/100</f>
        <v>0</v>
      </c>
      <c r="L488" s="92">
        <f>H488*'Fee Calculator'!$D$11/100</f>
        <v>0</v>
      </c>
      <c r="N488" s="89">
        <f t="shared" si="53"/>
        <v>0</v>
      </c>
      <c r="O488" s="90">
        <f t="shared" si="54"/>
        <v>0</v>
      </c>
      <c r="P488" s="93">
        <f t="shared" si="55"/>
        <v>0</v>
      </c>
      <c r="R488" s="89">
        <f t="shared" si="56"/>
        <v>0</v>
      </c>
      <c r="S488" s="90">
        <f t="shared" si="57"/>
        <v>0</v>
      </c>
      <c r="T488" s="93">
        <f t="shared" si="58"/>
        <v>0</v>
      </c>
    </row>
    <row r="489" spans="1:20" hidden="1" x14ac:dyDescent="0.2">
      <c r="A489" s="83">
        <v>53.349999999999703</v>
      </c>
      <c r="B489" s="84">
        <f t="shared" si="59"/>
        <v>41.833333333333336</v>
      </c>
      <c r="C489" s="85">
        <f t="shared" si="59"/>
        <v>75.25</v>
      </c>
      <c r="D489" s="91">
        <f t="shared" si="59"/>
        <v>150.75</v>
      </c>
      <c r="F489" s="83">
        <f>MAX(IF('Fee Calculator'!D$41*100&lt;$A489,0,IF('Fee Calculator'!D$41*100&gt;$A490,$A490-$A489-SUM(G489:$H489),'Fee Calculator'!D$41*100-$A489-SUM(G489:$H489))),0)</f>
        <v>0</v>
      </c>
      <c r="G489" s="85">
        <f>MAX(IF('Fee Calculator'!E$41*100&lt;$A489,0,IF('Fee Calculator'!E$41*100&gt;$A490,$A490-$A489-SUM(H489:$H489),'Fee Calculator'!E$41*100-$A489-SUM(H489:$H489))),0)</f>
        <v>0</v>
      </c>
      <c r="H489" s="91">
        <f>IF('Fee Calculator'!F$41*100&lt;$A489,0,IF('Fee Calculator'!F$41*100&gt;$A490,$A490-$A489,'Fee Calculator'!F$41*100-$A489))</f>
        <v>0</v>
      </c>
      <c r="J489" s="87">
        <f>F489*'Fee Calculator'!$D$11/100</f>
        <v>0</v>
      </c>
      <c r="K489" s="88">
        <f>G489*'Fee Calculator'!$D$11/100</f>
        <v>0</v>
      </c>
      <c r="L489" s="92">
        <f>H489*'Fee Calculator'!$D$11/100</f>
        <v>0</v>
      </c>
      <c r="N489" s="89">
        <f t="shared" si="53"/>
        <v>0</v>
      </c>
      <c r="O489" s="90">
        <f t="shared" si="54"/>
        <v>0</v>
      </c>
      <c r="P489" s="93">
        <f t="shared" si="55"/>
        <v>0</v>
      </c>
      <c r="R489" s="89">
        <f t="shared" si="56"/>
        <v>0</v>
      </c>
      <c r="S489" s="90">
        <f t="shared" si="57"/>
        <v>0</v>
      </c>
      <c r="T489" s="93">
        <f t="shared" si="58"/>
        <v>0</v>
      </c>
    </row>
    <row r="490" spans="1:20" hidden="1" x14ac:dyDescent="0.2">
      <c r="A490" s="83">
        <v>53.449999999999697</v>
      </c>
      <c r="B490" s="84">
        <f t="shared" si="59"/>
        <v>41.833333333333336</v>
      </c>
      <c r="C490" s="85">
        <f t="shared" si="59"/>
        <v>75.25</v>
      </c>
      <c r="D490" s="91">
        <f t="shared" si="59"/>
        <v>150.75</v>
      </c>
      <c r="F490" s="83">
        <f>MAX(IF('Fee Calculator'!D$41*100&lt;$A490,0,IF('Fee Calculator'!D$41*100&gt;$A491,$A491-$A490-SUM(G490:$H490),'Fee Calculator'!D$41*100-$A490-SUM(G490:$H490))),0)</f>
        <v>0</v>
      </c>
      <c r="G490" s="85">
        <f>MAX(IF('Fee Calculator'!E$41*100&lt;$A490,0,IF('Fee Calculator'!E$41*100&gt;$A491,$A491-$A490-SUM(H490:$H490),'Fee Calculator'!E$41*100-$A490-SUM(H490:$H490))),0)</f>
        <v>0</v>
      </c>
      <c r="H490" s="91">
        <f>IF('Fee Calculator'!F$41*100&lt;$A490,0,IF('Fee Calculator'!F$41*100&gt;$A491,$A491-$A490,'Fee Calculator'!F$41*100-$A490))</f>
        <v>0</v>
      </c>
      <c r="J490" s="87">
        <f>F490*'Fee Calculator'!$D$11/100</f>
        <v>0</v>
      </c>
      <c r="K490" s="88">
        <f>G490*'Fee Calculator'!$D$11/100</f>
        <v>0</v>
      </c>
      <c r="L490" s="92">
        <f>H490*'Fee Calculator'!$D$11/100</f>
        <v>0</v>
      </c>
      <c r="N490" s="89">
        <f t="shared" ref="N490:N553" si="60">ROUND(J490*B490/365/100/100*1,2)</f>
        <v>0</v>
      </c>
      <c r="O490" s="90">
        <f t="shared" ref="O490:O553" si="61">ROUND(K490*C490/365/100/100*1,2)</f>
        <v>0</v>
      </c>
      <c r="P490" s="93">
        <f t="shared" ref="P490:P553" si="62">ROUND(L490*D490/365/100/100*1,2)</f>
        <v>0</v>
      </c>
      <c r="R490" s="89">
        <f t="shared" ref="R490:R553" si="63">J490*B490/365/100/100*1</f>
        <v>0</v>
      </c>
      <c r="S490" s="90">
        <f t="shared" ref="S490:S553" si="64">K490*C490/365/100/100*1</f>
        <v>0</v>
      </c>
      <c r="T490" s="93">
        <f t="shared" ref="T490:T553" si="65">L490*D490/365/100/100*1</f>
        <v>0</v>
      </c>
    </row>
    <row r="491" spans="1:20" hidden="1" x14ac:dyDescent="0.2">
      <c r="A491" s="83">
        <v>53.549999999999699</v>
      </c>
      <c r="B491" s="84">
        <f t="shared" si="59"/>
        <v>41.833333333333336</v>
      </c>
      <c r="C491" s="85">
        <f t="shared" si="59"/>
        <v>75.25</v>
      </c>
      <c r="D491" s="91">
        <f t="shared" si="59"/>
        <v>150.75</v>
      </c>
      <c r="F491" s="83">
        <f>MAX(IF('Fee Calculator'!D$41*100&lt;$A491,0,IF('Fee Calculator'!D$41*100&gt;$A492,$A492-$A491-SUM(G491:$H491),'Fee Calculator'!D$41*100-$A491-SUM(G491:$H491))),0)</f>
        <v>0</v>
      </c>
      <c r="G491" s="85">
        <f>MAX(IF('Fee Calculator'!E$41*100&lt;$A491,0,IF('Fee Calculator'!E$41*100&gt;$A492,$A492-$A491-SUM(H491:$H491),'Fee Calculator'!E$41*100-$A491-SUM(H491:$H491))),0)</f>
        <v>0</v>
      </c>
      <c r="H491" s="91">
        <f>IF('Fee Calculator'!F$41*100&lt;$A491,0,IF('Fee Calculator'!F$41*100&gt;$A492,$A492-$A491,'Fee Calculator'!F$41*100-$A491))</f>
        <v>0</v>
      </c>
      <c r="J491" s="87">
        <f>F491*'Fee Calculator'!$D$11/100</f>
        <v>0</v>
      </c>
      <c r="K491" s="88">
        <f>G491*'Fee Calculator'!$D$11/100</f>
        <v>0</v>
      </c>
      <c r="L491" s="92">
        <f>H491*'Fee Calculator'!$D$11/100</f>
        <v>0</v>
      </c>
      <c r="N491" s="89">
        <f t="shared" si="60"/>
        <v>0</v>
      </c>
      <c r="O491" s="90">
        <f t="shared" si="61"/>
        <v>0</v>
      </c>
      <c r="P491" s="93">
        <f t="shared" si="62"/>
        <v>0</v>
      </c>
      <c r="R491" s="89">
        <f t="shared" si="63"/>
        <v>0</v>
      </c>
      <c r="S491" s="90">
        <f t="shared" si="64"/>
        <v>0</v>
      </c>
      <c r="T491" s="93">
        <f t="shared" si="65"/>
        <v>0</v>
      </c>
    </row>
    <row r="492" spans="1:20" hidden="1" x14ac:dyDescent="0.2">
      <c r="A492" s="83">
        <v>53.6499999999997</v>
      </c>
      <c r="B492" s="84">
        <f t="shared" si="59"/>
        <v>41.833333333333336</v>
      </c>
      <c r="C492" s="85">
        <f t="shared" si="59"/>
        <v>75.25</v>
      </c>
      <c r="D492" s="91">
        <f t="shared" si="59"/>
        <v>150.75</v>
      </c>
      <c r="F492" s="83">
        <f>MAX(IF('Fee Calculator'!D$41*100&lt;$A492,0,IF('Fee Calculator'!D$41*100&gt;$A493,$A493-$A492-SUM(G492:$H492),'Fee Calculator'!D$41*100-$A492-SUM(G492:$H492))),0)</f>
        <v>0</v>
      </c>
      <c r="G492" s="85">
        <f>MAX(IF('Fee Calculator'!E$41*100&lt;$A492,0,IF('Fee Calculator'!E$41*100&gt;$A493,$A493-$A492-SUM(H492:$H492),'Fee Calculator'!E$41*100-$A492-SUM(H492:$H492))),0)</f>
        <v>0</v>
      </c>
      <c r="H492" s="91">
        <f>IF('Fee Calculator'!F$41*100&lt;$A492,0,IF('Fee Calculator'!F$41*100&gt;$A493,$A493-$A492,'Fee Calculator'!F$41*100-$A492))</f>
        <v>0</v>
      </c>
      <c r="J492" s="87">
        <f>F492*'Fee Calculator'!$D$11/100</f>
        <v>0</v>
      </c>
      <c r="K492" s="88">
        <f>G492*'Fee Calculator'!$D$11/100</f>
        <v>0</v>
      </c>
      <c r="L492" s="92">
        <f>H492*'Fee Calculator'!$D$11/100</f>
        <v>0</v>
      </c>
      <c r="N492" s="89">
        <f t="shared" si="60"/>
        <v>0</v>
      </c>
      <c r="O492" s="90">
        <f t="shared" si="61"/>
        <v>0</v>
      </c>
      <c r="P492" s="93">
        <f t="shared" si="62"/>
        <v>0</v>
      </c>
      <c r="R492" s="89">
        <f t="shared" si="63"/>
        <v>0</v>
      </c>
      <c r="S492" s="90">
        <f t="shared" si="64"/>
        <v>0</v>
      </c>
      <c r="T492" s="93">
        <f t="shared" si="65"/>
        <v>0</v>
      </c>
    </row>
    <row r="493" spans="1:20" hidden="1" x14ac:dyDescent="0.2">
      <c r="A493" s="83">
        <v>53.749999999999702</v>
      </c>
      <c r="B493" s="84">
        <f t="shared" si="59"/>
        <v>41.833333333333336</v>
      </c>
      <c r="C493" s="85">
        <f t="shared" si="59"/>
        <v>75.25</v>
      </c>
      <c r="D493" s="91">
        <f t="shared" si="59"/>
        <v>150.75</v>
      </c>
      <c r="F493" s="83">
        <f>MAX(IF('Fee Calculator'!D$41*100&lt;$A493,0,IF('Fee Calculator'!D$41*100&gt;$A494,$A494-$A493-SUM(G493:$H493),'Fee Calculator'!D$41*100-$A493-SUM(G493:$H493))),0)</f>
        <v>0</v>
      </c>
      <c r="G493" s="85">
        <f>MAX(IF('Fee Calculator'!E$41*100&lt;$A493,0,IF('Fee Calculator'!E$41*100&gt;$A494,$A494-$A493-SUM(H493:$H493),'Fee Calculator'!E$41*100-$A493-SUM(H493:$H493))),0)</f>
        <v>0</v>
      </c>
      <c r="H493" s="91">
        <f>IF('Fee Calculator'!F$41*100&lt;$A493,0,IF('Fee Calculator'!F$41*100&gt;$A494,$A494-$A493,'Fee Calculator'!F$41*100-$A493))</f>
        <v>0</v>
      </c>
      <c r="J493" s="87">
        <f>F493*'Fee Calculator'!$D$11/100</f>
        <v>0</v>
      </c>
      <c r="K493" s="88">
        <f>G493*'Fee Calculator'!$D$11/100</f>
        <v>0</v>
      </c>
      <c r="L493" s="92">
        <f>H493*'Fee Calculator'!$D$11/100</f>
        <v>0</v>
      </c>
      <c r="N493" s="89">
        <f t="shared" si="60"/>
        <v>0</v>
      </c>
      <c r="O493" s="90">
        <f t="shared" si="61"/>
        <v>0</v>
      </c>
      <c r="P493" s="93">
        <f t="shared" si="62"/>
        <v>0</v>
      </c>
      <c r="R493" s="89">
        <f t="shared" si="63"/>
        <v>0</v>
      </c>
      <c r="S493" s="90">
        <f t="shared" si="64"/>
        <v>0</v>
      </c>
      <c r="T493" s="93">
        <f t="shared" si="65"/>
        <v>0</v>
      </c>
    </row>
    <row r="494" spans="1:20" hidden="1" x14ac:dyDescent="0.2">
      <c r="A494" s="83">
        <v>53.849999999999703</v>
      </c>
      <c r="B494" s="84">
        <f t="shared" si="59"/>
        <v>41.833333333333336</v>
      </c>
      <c r="C494" s="85">
        <f t="shared" si="59"/>
        <v>75.25</v>
      </c>
      <c r="D494" s="91">
        <f t="shared" si="59"/>
        <v>150.75</v>
      </c>
      <c r="F494" s="83">
        <f>MAX(IF('Fee Calculator'!D$41*100&lt;$A494,0,IF('Fee Calculator'!D$41*100&gt;$A495,$A495-$A494-SUM(G494:$H494),'Fee Calculator'!D$41*100-$A494-SUM(G494:$H494))),0)</f>
        <v>0</v>
      </c>
      <c r="G494" s="85">
        <f>MAX(IF('Fee Calculator'!E$41*100&lt;$A494,0,IF('Fee Calculator'!E$41*100&gt;$A495,$A495-$A494-SUM(H494:$H494),'Fee Calculator'!E$41*100-$A494-SUM(H494:$H494))),0)</f>
        <v>0</v>
      </c>
      <c r="H494" s="91">
        <f>IF('Fee Calculator'!F$41*100&lt;$A494,0,IF('Fee Calculator'!F$41*100&gt;$A495,$A495-$A494,'Fee Calculator'!F$41*100-$A494))</f>
        <v>0</v>
      </c>
      <c r="J494" s="87">
        <f>F494*'Fee Calculator'!$D$11/100</f>
        <v>0</v>
      </c>
      <c r="K494" s="88">
        <f>G494*'Fee Calculator'!$D$11/100</f>
        <v>0</v>
      </c>
      <c r="L494" s="92">
        <f>H494*'Fee Calculator'!$D$11/100</f>
        <v>0</v>
      </c>
      <c r="N494" s="89">
        <f t="shared" si="60"/>
        <v>0</v>
      </c>
      <c r="O494" s="90">
        <f t="shared" si="61"/>
        <v>0</v>
      </c>
      <c r="P494" s="93">
        <f t="shared" si="62"/>
        <v>0</v>
      </c>
      <c r="R494" s="89">
        <f t="shared" si="63"/>
        <v>0</v>
      </c>
      <c r="S494" s="90">
        <f t="shared" si="64"/>
        <v>0</v>
      </c>
      <c r="T494" s="93">
        <f t="shared" si="65"/>
        <v>0</v>
      </c>
    </row>
    <row r="495" spans="1:20" hidden="1" x14ac:dyDescent="0.2">
      <c r="A495" s="83">
        <v>53.949999999999697</v>
      </c>
      <c r="B495" s="84">
        <f t="shared" si="59"/>
        <v>41.833333333333336</v>
      </c>
      <c r="C495" s="85">
        <f t="shared" si="59"/>
        <v>75.25</v>
      </c>
      <c r="D495" s="91">
        <f t="shared" si="59"/>
        <v>150.75</v>
      </c>
      <c r="F495" s="83">
        <f>MAX(IF('Fee Calculator'!D$41*100&lt;$A495,0,IF('Fee Calculator'!D$41*100&gt;$A496,$A496-$A495-SUM(G495:$H495),'Fee Calculator'!D$41*100-$A495-SUM(G495:$H495))),0)</f>
        <v>0</v>
      </c>
      <c r="G495" s="85">
        <f>MAX(IF('Fee Calculator'!E$41*100&lt;$A495,0,IF('Fee Calculator'!E$41*100&gt;$A496,$A496-$A495-SUM(H495:$H495),'Fee Calculator'!E$41*100-$A495-SUM(H495:$H495))),0)</f>
        <v>0</v>
      </c>
      <c r="H495" s="91">
        <f>IF('Fee Calculator'!F$41*100&lt;$A495,0,IF('Fee Calculator'!F$41*100&gt;$A496,$A496-$A495,'Fee Calculator'!F$41*100-$A495))</f>
        <v>0</v>
      </c>
      <c r="J495" s="87">
        <f>F495*'Fee Calculator'!$D$11/100</f>
        <v>0</v>
      </c>
      <c r="K495" s="88">
        <f>G495*'Fee Calculator'!$D$11/100</f>
        <v>0</v>
      </c>
      <c r="L495" s="92">
        <f>H495*'Fee Calculator'!$D$11/100</f>
        <v>0</v>
      </c>
      <c r="N495" s="89">
        <f t="shared" si="60"/>
        <v>0</v>
      </c>
      <c r="O495" s="90">
        <f t="shared" si="61"/>
        <v>0</v>
      </c>
      <c r="P495" s="93">
        <f t="shared" si="62"/>
        <v>0</v>
      </c>
      <c r="R495" s="89">
        <f t="shared" si="63"/>
        <v>0</v>
      </c>
      <c r="S495" s="90">
        <f t="shared" si="64"/>
        <v>0</v>
      </c>
      <c r="T495" s="93">
        <f t="shared" si="65"/>
        <v>0</v>
      </c>
    </row>
    <row r="496" spans="1:20" hidden="1" x14ac:dyDescent="0.2">
      <c r="A496" s="83">
        <v>54.049999999999699</v>
      </c>
      <c r="B496" s="84">
        <f t="shared" si="59"/>
        <v>41.833333333333336</v>
      </c>
      <c r="C496" s="85">
        <f t="shared" si="59"/>
        <v>75.25</v>
      </c>
      <c r="D496" s="91">
        <f t="shared" si="59"/>
        <v>150.75</v>
      </c>
      <c r="F496" s="83">
        <f>MAX(IF('Fee Calculator'!D$41*100&lt;$A496,0,IF('Fee Calculator'!D$41*100&gt;$A497,$A497-$A496-SUM(G496:$H496),'Fee Calculator'!D$41*100-$A496-SUM(G496:$H496))),0)</f>
        <v>0</v>
      </c>
      <c r="G496" s="85">
        <f>MAX(IF('Fee Calculator'!E$41*100&lt;$A496,0,IF('Fee Calculator'!E$41*100&gt;$A497,$A497-$A496-SUM(H496:$H496),'Fee Calculator'!E$41*100-$A496-SUM(H496:$H496))),0)</f>
        <v>0</v>
      </c>
      <c r="H496" s="91">
        <f>IF('Fee Calculator'!F$41*100&lt;$A496,0,IF('Fee Calculator'!F$41*100&gt;$A497,$A497-$A496,'Fee Calculator'!F$41*100-$A496))</f>
        <v>0</v>
      </c>
      <c r="J496" s="87">
        <f>F496*'Fee Calculator'!$D$11/100</f>
        <v>0</v>
      </c>
      <c r="K496" s="88">
        <f>G496*'Fee Calculator'!$D$11/100</f>
        <v>0</v>
      </c>
      <c r="L496" s="92">
        <f>H496*'Fee Calculator'!$D$11/100</f>
        <v>0</v>
      </c>
      <c r="N496" s="89">
        <f t="shared" si="60"/>
        <v>0</v>
      </c>
      <c r="O496" s="90">
        <f t="shared" si="61"/>
        <v>0</v>
      </c>
      <c r="P496" s="93">
        <f t="shared" si="62"/>
        <v>0</v>
      </c>
      <c r="R496" s="89">
        <f t="shared" si="63"/>
        <v>0</v>
      </c>
      <c r="S496" s="90">
        <f t="shared" si="64"/>
        <v>0</v>
      </c>
      <c r="T496" s="93">
        <f t="shared" si="65"/>
        <v>0</v>
      </c>
    </row>
    <row r="497" spans="1:20" hidden="1" x14ac:dyDescent="0.2">
      <c r="A497" s="83">
        <v>54.1499999999997</v>
      </c>
      <c r="B497" s="84">
        <f t="shared" si="59"/>
        <v>41.833333333333336</v>
      </c>
      <c r="C497" s="85">
        <f t="shared" si="59"/>
        <v>75.25</v>
      </c>
      <c r="D497" s="91">
        <f t="shared" si="59"/>
        <v>150.75</v>
      </c>
      <c r="F497" s="83">
        <f>MAX(IF('Fee Calculator'!D$41*100&lt;$A497,0,IF('Fee Calculator'!D$41*100&gt;$A498,$A498-$A497-SUM(G497:$H497),'Fee Calculator'!D$41*100-$A497-SUM(G497:$H497))),0)</f>
        <v>0</v>
      </c>
      <c r="G497" s="85">
        <f>MAX(IF('Fee Calculator'!E$41*100&lt;$A497,0,IF('Fee Calculator'!E$41*100&gt;$A498,$A498-$A497-SUM(H497:$H497),'Fee Calculator'!E$41*100-$A497-SUM(H497:$H497))),0)</f>
        <v>0</v>
      </c>
      <c r="H497" s="91">
        <f>IF('Fee Calculator'!F$41*100&lt;$A497,0,IF('Fee Calculator'!F$41*100&gt;$A498,$A498-$A497,'Fee Calculator'!F$41*100-$A497))</f>
        <v>0</v>
      </c>
      <c r="J497" s="87">
        <f>F497*'Fee Calculator'!$D$11/100</f>
        <v>0</v>
      </c>
      <c r="K497" s="88">
        <f>G497*'Fee Calculator'!$D$11/100</f>
        <v>0</v>
      </c>
      <c r="L497" s="92">
        <f>H497*'Fee Calculator'!$D$11/100</f>
        <v>0</v>
      </c>
      <c r="N497" s="89">
        <f t="shared" si="60"/>
        <v>0</v>
      </c>
      <c r="O497" s="90">
        <f t="shared" si="61"/>
        <v>0</v>
      </c>
      <c r="P497" s="93">
        <f t="shared" si="62"/>
        <v>0</v>
      </c>
      <c r="R497" s="89">
        <f t="shared" si="63"/>
        <v>0</v>
      </c>
      <c r="S497" s="90">
        <f t="shared" si="64"/>
        <v>0</v>
      </c>
      <c r="T497" s="93">
        <f t="shared" si="65"/>
        <v>0</v>
      </c>
    </row>
    <row r="498" spans="1:20" hidden="1" x14ac:dyDescent="0.2">
      <c r="A498" s="83">
        <v>54.249999999999702</v>
      </c>
      <c r="B498" s="84">
        <f t="shared" si="59"/>
        <v>41.833333333333336</v>
      </c>
      <c r="C498" s="85">
        <f t="shared" si="59"/>
        <v>75.25</v>
      </c>
      <c r="D498" s="91">
        <f t="shared" si="59"/>
        <v>150.75</v>
      </c>
      <c r="F498" s="83">
        <f>MAX(IF('Fee Calculator'!D$41*100&lt;$A498,0,IF('Fee Calculator'!D$41*100&gt;$A499,$A499-$A498-SUM(G498:$H498),'Fee Calculator'!D$41*100-$A498-SUM(G498:$H498))),0)</f>
        <v>0</v>
      </c>
      <c r="G498" s="85">
        <f>MAX(IF('Fee Calculator'!E$41*100&lt;$A498,0,IF('Fee Calculator'!E$41*100&gt;$A499,$A499-$A498-SUM(H498:$H498),'Fee Calculator'!E$41*100-$A498-SUM(H498:$H498))),0)</f>
        <v>0</v>
      </c>
      <c r="H498" s="91">
        <f>IF('Fee Calculator'!F$41*100&lt;$A498,0,IF('Fee Calculator'!F$41*100&gt;$A499,$A499-$A498,'Fee Calculator'!F$41*100-$A498))</f>
        <v>0</v>
      </c>
      <c r="J498" s="87">
        <f>F498*'Fee Calculator'!$D$11/100</f>
        <v>0</v>
      </c>
      <c r="K498" s="88">
        <f>G498*'Fee Calculator'!$D$11/100</f>
        <v>0</v>
      </c>
      <c r="L498" s="92">
        <f>H498*'Fee Calculator'!$D$11/100</f>
        <v>0</v>
      </c>
      <c r="N498" s="89">
        <f t="shared" si="60"/>
        <v>0</v>
      </c>
      <c r="O498" s="90">
        <f t="shared" si="61"/>
        <v>0</v>
      </c>
      <c r="P498" s="93">
        <f t="shared" si="62"/>
        <v>0</v>
      </c>
      <c r="R498" s="89">
        <f t="shared" si="63"/>
        <v>0</v>
      </c>
      <c r="S498" s="90">
        <f t="shared" si="64"/>
        <v>0</v>
      </c>
      <c r="T498" s="93">
        <f t="shared" si="65"/>
        <v>0</v>
      </c>
    </row>
    <row r="499" spans="1:20" hidden="1" x14ac:dyDescent="0.2">
      <c r="A499" s="83">
        <v>54.349999999999703</v>
      </c>
      <c r="B499" s="84">
        <f t="shared" si="59"/>
        <v>41.833333333333336</v>
      </c>
      <c r="C499" s="85">
        <f t="shared" si="59"/>
        <v>75.25</v>
      </c>
      <c r="D499" s="91">
        <f t="shared" si="59"/>
        <v>150.75</v>
      </c>
      <c r="F499" s="83">
        <f>MAX(IF('Fee Calculator'!D$41*100&lt;$A499,0,IF('Fee Calculator'!D$41*100&gt;$A500,$A500-$A499-SUM(G499:$H499),'Fee Calculator'!D$41*100-$A499-SUM(G499:$H499))),0)</f>
        <v>0</v>
      </c>
      <c r="G499" s="85">
        <f>MAX(IF('Fee Calculator'!E$41*100&lt;$A499,0,IF('Fee Calculator'!E$41*100&gt;$A500,$A500-$A499-SUM(H499:$H499),'Fee Calculator'!E$41*100-$A499-SUM(H499:$H499))),0)</f>
        <v>0</v>
      </c>
      <c r="H499" s="91">
        <f>IF('Fee Calculator'!F$41*100&lt;$A499,0,IF('Fee Calculator'!F$41*100&gt;$A500,$A500-$A499,'Fee Calculator'!F$41*100-$A499))</f>
        <v>0</v>
      </c>
      <c r="J499" s="87">
        <f>F499*'Fee Calculator'!$D$11/100</f>
        <v>0</v>
      </c>
      <c r="K499" s="88">
        <f>G499*'Fee Calculator'!$D$11/100</f>
        <v>0</v>
      </c>
      <c r="L499" s="92">
        <f>H499*'Fee Calculator'!$D$11/100</f>
        <v>0</v>
      </c>
      <c r="N499" s="89">
        <f t="shared" si="60"/>
        <v>0</v>
      </c>
      <c r="O499" s="90">
        <f t="shared" si="61"/>
        <v>0</v>
      </c>
      <c r="P499" s="93">
        <f t="shared" si="62"/>
        <v>0</v>
      </c>
      <c r="R499" s="89">
        <f t="shared" si="63"/>
        <v>0</v>
      </c>
      <c r="S499" s="90">
        <f t="shared" si="64"/>
        <v>0</v>
      </c>
      <c r="T499" s="93">
        <f t="shared" si="65"/>
        <v>0</v>
      </c>
    </row>
    <row r="500" spans="1:20" hidden="1" x14ac:dyDescent="0.2">
      <c r="A500" s="83">
        <v>54.449999999999697</v>
      </c>
      <c r="B500" s="84">
        <f t="shared" si="59"/>
        <v>41.833333333333336</v>
      </c>
      <c r="C500" s="85">
        <f t="shared" si="59"/>
        <v>75.25</v>
      </c>
      <c r="D500" s="91">
        <f t="shared" si="59"/>
        <v>150.75</v>
      </c>
      <c r="F500" s="83">
        <f>MAX(IF('Fee Calculator'!D$41*100&lt;$A500,0,IF('Fee Calculator'!D$41*100&gt;$A501,$A501-$A500-SUM(G500:$H500),'Fee Calculator'!D$41*100-$A500-SUM(G500:$H500))),0)</f>
        <v>0</v>
      </c>
      <c r="G500" s="85">
        <f>MAX(IF('Fee Calculator'!E$41*100&lt;$A500,0,IF('Fee Calculator'!E$41*100&gt;$A501,$A501-$A500-SUM(H500:$H500),'Fee Calculator'!E$41*100-$A500-SUM(H500:$H500))),0)</f>
        <v>0</v>
      </c>
      <c r="H500" s="91">
        <f>IF('Fee Calculator'!F$41*100&lt;$A500,0,IF('Fee Calculator'!F$41*100&gt;$A501,$A501-$A500,'Fee Calculator'!F$41*100-$A500))</f>
        <v>0</v>
      </c>
      <c r="J500" s="87">
        <f>F500*'Fee Calculator'!$D$11/100</f>
        <v>0</v>
      </c>
      <c r="K500" s="88">
        <f>G500*'Fee Calculator'!$D$11/100</f>
        <v>0</v>
      </c>
      <c r="L500" s="92">
        <f>H500*'Fee Calculator'!$D$11/100</f>
        <v>0</v>
      </c>
      <c r="N500" s="89">
        <f t="shared" si="60"/>
        <v>0</v>
      </c>
      <c r="O500" s="90">
        <f t="shared" si="61"/>
        <v>0</v>
      </c>
      <c r="P500" s="93">
        <f t="shared" si="62"/>
        <v>0</v>
      </c>
      <c r="R500" s="89">
        <f t="shared" si="63"/>
        <v>0</v>
      </c>
      <c r="S500" s="90">
        <f t="shared" si="64"/>
        <v>0</v>
      </c>
      <c r="T500" s="93">
        <f t="shared" si="65"/>
        <v>0</v>
      </c>
    </row>
    <row r="501" spans="1:20" hidden="1" x14ac:dyDescent="0.2">
      <c r="A501" s="83">
        <v>54.549999999999699</v>
      </c>
      <c r="B501" s="84">
        <f t="shared" si="59"/>
        <v>41.833333333333336</v>
      </c>
      <c r="C501" s="85">
        <f t="shared" si="59"/>
        <v>75.25</v>
      </c>
      <c r="D501" s="91">
        <f t="shared" si="59"/>
        <v>150.75</v>
      </c>
      <c r="F501" s="83">
        <f>MAX(IF('Fee Calculator'!D$41*100&lt;$A501,0,IF('Fee Calculator'!D$41*100&gt;$A502,$A502-$A501-SUM(G501:$H501),'Fee Calculator'!D$41*100-$A501-SUM(G501:$H501))),0)</f>
        <v>0</v>
      </c>
      <c r="G501" s="85">
        <f>MAX(IF('Fee Calculator'!E$41*100&lt;$A501,0,IF('Fee Calculator'!E$41*100&gt;$A502,$A502-$A501-SUM(H501:$H501),'Fee Calculator'!E$41*100-$A501-SUM(H501:$H501))),0)</f>
        <v>0</v>
      </c>
      <c r="H501" s="91">
        <f>IF('Fee Calculator'!F$41*100&lt;$A501,0,IF('Fee Calculator'!F$41*100&gt;$A502,$A502-$A501,'Fee Calculator'!F$41*100-$A501))</f>
        <v>0</v>
      </c>
      <c r="J501" s="87">
        <f>F501*'Fee Calculator'!$D$11/100</f>
        <v>0</v>
      </c>
      <c r="K501" s="88">
        <f>G501*'Fee Calculator'!$D$11/100</f>
        <v>0</v>
      </c>
      <c r="L501" s="92">
        <f>H501*'Fee Calculator'!$D$11/100</f>
        <v>0</v>
      </c>
      <c r="N501" s="89">
        <f t="shared" si="60"/>
        <v>0</v>
      </c>
      <c r="O501" s="90">
        <f t="shared" si="61"/>
        <v>0</v>
      </c>
      <c r="P501" s="93">
        <f t="shared" si="62"/>
        <v>0</v>
      </c>
      <c r="R501" s="89">
        <f t="shared" si="63"/>
        <v>0</v>
      </c>
      <c r="S501" s="90">
        <f t="shared" si="64"/>
        <v>0</v>
      </c>
      <c r="T501" s="93">
        <f t="shared" si="65"/>
        <v>0</v>
      </c>
    </row>
    <row r="502" spans="1:20" hidden="1" x14ac:dyDescent="0.2">
      <c r="A502" s="83">
        <v>54.6499999999997</v>
      </c>
      <c r="B502" s="84">
        <f t="shared" si="59"/>
        <v>41.833333333333336</v>
      </c>
      <c r="C502" s="85">
        <f t="shared" si="59"/>
        <v>75.25</v>
      </c>
      <c r="D502" s="91">
        <f t="shared" si="59"/>
        <v>150.75</v>
      </c>
      <c r="F502" s="83">
        <f>MAX(IF('Fee Calculator'!D$41*100&lt;$A502,0,IF('Fee Calculator'!D$41*100&gt;$A503,$A503-$A502-SUM(G502:$H502),'Fee Calculator'!D$41*100-$A502-SUM(G502:$H502))),0)</f>
        <v>0</v>
      </c>
      <c r="G502" s="85">
        <f>MAX(IF('Fee Calculator'!E$41*100&lt;$A502,0,IF('Fee Calculator'!E$41*100&gt;$A503,$A503-$A502-SUM(H502:$H502),'Fee Calculator'!E$41*100-$A502-SUM(H502:$H502))),0)</f>
        <v>0</v>
      </c>
      <c r="H502" s="91">
        <f>IF('Fee Calculator'!F$41*100&lt;$A502,0,IF('Fee Calculator'!F$41*100&gt;$A503,$A503-$A502,'Fee Calculator'!F$41*100-$A502))</f>
        <v>0</v>
      </c>
      <c r="J502" s="87">
        <f>F502*'Fee Calculator'!$D$11/100</f>
        <v>0</v>
      </c>
      <c r="K502" s="88">
        <f>G502*'Fee Calculator'!$D$11/100</f>
        <v>0</v>
      </c>
      <c r="L502" s="92">
        <f>H502*'Fee Calculator'!$D$11/100</f>
        <v>0</v>
      </c>
      <c r="N502" s="89">
        <f t="shared" si="60"/>
        <v>0</v>
      </c>
      <c r="O502" s="90">
        <f t="shared" si="61"/>
        <v>0</v>
      </c>
      <c r="P502" s="93">
        <f t="shared" si="62"/>
        <v>0</v>
      </c>
      <c r="R502" s="89">
        <f t="shared" si="63"/>
        <v>0</v>
      </c>
      <c r="S502" s="90">
        <f t="shared" si="64"/>
        <v>0</v>
      </c>
      <c r="T502" s="93">
        <f t="shared" si="65"/>
        <v>0</v>
      </c>
    </row>
    <row r="503" spans="1:20" hidden="1" x14ac:dyDescent="0.2">
      <c r="A503" s="83">
        <v>54.749999999999702</v>
      </c>
      <c r="B503" s="84">
        <f t="shared" si="59"/>
        <v>41.833333333333336</v>
      </c>
      <c r="C503" s="85">
        <f t="shared" si="59"/>
        <v>75.25</v>
      </c>
      <c r="D503" s="91">
        <f t="shared" si="59"/>
        <v>150.75</v>
      </c>
      <c r="F503" s="83">
        <f>MAX(IF('Fee Calculator'!D$41*100&lt;$A503,0,IF('Fee Calculator'!D$41*100&gt;$A504,$A504-$A503-SUM(G503:$H503),'Fee Calculator'!D$41*100-$A503-SUM(G503:$H503))),0)</f>
        <v>0</v>
      </c>
      <c r="G503" s="85">
        <f>MAX(IF('Fee Calculator'!E$41*100&lt;$A503,0,IF('Fee Calculator'!E$41*100&gt;$A504,$A504-$A503-SUM(H503:$H503),'Fee Calculator'!E$41*100-$A503-SUM(H503:$H503))),0)</f>
        <v>0</v>
      </c>
      <c r="H503" s="91">
        <f>IF('Fee Calculator'!F$41*100&lt;$A503,0,IF('Fee Calculator'!F$41*100&gt;$A504,$A504-$A503,'Fee Calculator'!F$41*100-$A503))</f>
        <v>0</v>
      </c>
      <c r="J503" s="87">
        <f>F503*'Fee Calculator'!$D$11/100</f>
        <v>0</v>
      </c>
      <c r="K503" s="88">
        <f>G503*'Fee Calculator'!$D$11/100</f>
        <v>0</v>
      </c>
      <c r="L503" s="92">
        <f>H503*'Fee Calculator'!$D$11/100</f>
        <v>0</v>
      </c>
      <c r="N503" s="89">
        <f t="shared" si="60"/>
        <v>0</v>
      </c>
      <c r="O503" s="90">
        <f t="shared" si="61"/>
        <v>0</v>
      </c>
      <c r="P503" s="93">
        <f t="shared" si="62"/>
        <v>0</v>
      </c>
      <c r="R503" s="89">
        <f t="shared" si="63"/>
        <v>0</v>
      </c>
      <c r="S503" s="90">
        <f t="shared" si="64"/>
        <v>0</v>
      </c>
      <c r="T503" s="93">
        <f t="shared" si="65"/>
        <v>0</v>
      </c>
    </row>
    <row r="504" spans="1:20" hidden="1" x14ac:dyDescent="0.2">
      <c r="A504" s="83">
        <v>54.849999999999703</v>
      </c>
      <c r="B504" s="84">
        <f t="shared" si="59"/>
        <v>41.833333333333336</v>
      </c>
      <c r="C504" s="85">
        <f t="shared" si="59"/>
        <v>75.25</v>
      </c>
      <c r="D504" s="91">
        <f t="shared" si="59"/>
        <v>150.75</v>
      </c>
      <c r="F504" s="83">
        <f>MAX(IF('Fee Calculator'!D$41*100&lt;$A504,0,IF('Fee Calculator'!D$41*100&gt;$A505,$A505-$A504-SUM(G504:$H504),'Fee Calculator'!D$41*100-$A504-SUM(G504:$H504))),0)</f>
        <v>0</v>
      </c>
      <c r="G504" s="85">
        <f>MAX(IF('Fee Calculator'!E$41*100&lt;$A504,0,IF('Fee Calculator'!E$41*100&gt;$A505,$A505-$A504-SUM(H504:$H504),'Fee Calculator'!E$41*100-$A504-SUM(H504:$H504))),0)</f>
        <v>0</v>
      </c>
      <c r="H504" s="91">
        <f>IF('Fee Calculator'!F$41*100&lt;$A504,0,IF('Fee Calculator'!F$41*100&gt;$A505,$A505-$A504,'Fee Calculator'!F$41*100-$A504))</f>
        <v>0</v>
      </c>
      <c r="J504" s="87">
        <f>F504*'Fee Calculator'!$D$11/100</f>
        <v>0</v>
      </c>
      <c r="K504" s="88">
        <f>G504*'Fee Calculator'!$D$11/100</f>
        <v>0</v>
      </c>
      <c r="L504" s="92">
        <f>H504*'Fee Calculator'!$D$11/100</f>
        <v>0</v>
      </c>
      <c r="N504" s="89">
        <f t="shared" si="60"/>
        <v>0</v>
      </c>
      <c r="O504" s="90">
        <f t="shared" si="61"/>
        <v>0</v>
      </c>
      <c r="P504" s="93">
        <f t="shared" si="62"/>
        <v>0</v>
      </c>
      <c r="R504" s="89">
        <f t="shared" si="63"/>
        <v>0</v>
      </c>
      <c r="S504" s="90">
        <f t="shared" si="64"/>
        <v>0</v>
      </c>
      <c r="T504" s="93">
        <f t="shared" si="65"/>
        <v>0</v>
      </c>
    </row>
    <row r="505" spans="1:20" hidden="1" x14ac:dyDescent="0.2">
      <c r="A505" s="83">
        <v>54.949999999999697</v>
      </c>
      <c r="B505" s="84">
        <f t="shared" si="59"/>
        <v>41.833333333333336</v>
      </c>
      <c r="C505" s="85">
        <f t="shared" si="59"/>
        <v>75.25</v>
      </c>
      <c r="D505" s="91">
        <f t="shared" si="59"/>
        <v>150.75</v>
      </c>
      <c r="F505" s="83">
        <f>MAX(IF('Fee Calculator'!D$41*100&lt;$A505,0,IF('Fee Calculator'!D$41*100&gt;$A506,$A506-$A505-SUM(G505:$H505),'Fee Calculator'!D$41*100-$A505-SUM(G505:$H505))),0)</f>
        <v>0</v>
      </c>
      <c r="G505" s="85">
        <f>MAX(IF('Fee Calculator'!E$41*100&lt;$A505,0,IF('Fee Calculator'!E$41*100&gt;$A506,$A506-$A505-SUM(H505:$H505),'Fee Calculator'!E$41*100-$A505-SUM(H505:$H505))),0)</f>
        <v>0</v>
      </c>
      <c r="H505" s="91">
        <f>IF('Fee Calculator'!F$41*100&lt;$A505,0,IF('Fee Calculator'!F$41*100&gt;$A506,$A506-$A505,'Fee Calculator'!F$41*100-$A505))</f>
        <v>0</v>
      </c>
      <c r="J505" s="87">
        <f>F505*'Fee Calculator'!$D$11/100</f>
        <v>0</v>
      </c>
      <c r="K505" s="88">
        <f>G505*'Fee Calculator'!$D$11/100</f>
        <v>0</v>
      </c>
      <c r="L505" s="92">
        <f>H505*'Fee Calculator'!$D$11/100</f>
        <v>0</v>
      </c>
      <c r="N505" s="89">
        <f t="shared" si="60"/>
        <v>0</v>
      </c>
      <c r="O505" s="90">
        <f t="shared" si="61"/>
        <v>0</v>
      </c>
      <c r="P505" s="93">
        <f t="shared" si="62"/>
        <v>0</v>
      </c>
      <c r="R505" s="89">
        <f t="shared" si="63"/>
        <v>0</v>
      </c>
      <c r="S505" s="90">
        <f t="shared" si="64"/>
        <v>0</v>
      </c>
      <c r="T505" s="93">
        <f t="shared" si="65"/>
        <v>0</v>
      </c>
    </row>
    <row r="506" spans="1:20" hidden="1" x14ac:dyDescent="0.2">
      <c r="A506" s="83">
        <v>55.049999999999699</v>
      </c>
      <c r="B506" s="84">
        <f t="shared" ref="B506:D569" si="66">(5/0.1*B$5+SUM(B$6:B$105))/(5/0.1+COUNT(B$6:B$105))</f>
        <v>41.833333333333336</v>
      </c>
      <c r="C506" s="85">
        <f t="shared" si="66"/>
        <v>75.25</v>
      </c>
      <c r="D506" s="91">
        <f t="shared" si="66"/>
        <v>150.75</v>
      </c>
      <c r="F506" s="83">
        <f>MAX(IF('Fee Calculator'!D$41*100&lt;$A506,0,IF('Fee Calculator'!D$41*100&gt;$A507,$A507-$A506-SUM(G506:$H506),'Fee Calculator'!D$41*100-$A506-SUM(G506:$H506))),0)</f>
        <v>0</v>
      </c>
      <c r="G506" s="85">
        <f>MAX(IF('Fee Calculator'!E$41*100&lt;$A506,0,IF('Fee Calculator'!E$41*100&gt;$A507,$A507-$A506-SUM(H506:$H506),'Fee Calculator'!E$41*100-$A506-SUM(H506:$H506))),0)</f>
        <v>0</v>
      </c>
      <c r="H506" s="91">
        <f>IF('Fee Calculator'!F$41*100&lt;$A506,0,IF('Fee Calculator'!F$41*100&gt;$A507,$A507-$A506,'Fee Calculator'!F$41*100-$A506))</f>
        <v>0</v>
      </c>
      <c r="J506" s="87">
        <f>F506*'Fee Calculator'!$D$11/100</f>
        <v>0</v>
      </c>
      <c r="K506" s="88">
        <f>G506*'Fee Calculator'!$D$11/100</f>
        <v>0</v>
      </c>
      <c r="L506" s="92">
        <f>H506*'Fee Calculator'!$D$11/100</f>
        <v>0</v>
      </c>
      <c r="N506" s="89">
        <f t="shared" si="60"/>
        <v>0</v>
      </c>
      <c r="O506" s="90">
        <f t="shared" si="61"/>
        <v>0</v>
      </c>
      <c r="P506" s="93">
        <f t="shared" si="62"/>
        <v>0</v>
      </c>
      <c r="R506" s="89">
        <f t="shared" si="63"/>
        <v>0</v>
      </c>
      <c r="S506" s="90">
        <f t="shared" si="64"/>
        <v>0</v>
      </c>
      <c r="T506" s="93">
        <f t="shared" si="65"/>
        <v>0</v>
      </c>
    </row>
    <row r="507" spans="1:20" hidden="1" x14ac:dyDescent="0.2">
      <c r="A507" s="83">
        <v>55.1499999999997</v>
      </c>
      <c r="B507" s="84">
        <f t="shared" si="66"/>
        <v>41.833333333333336</v>
      </c>
      <c r="C507" s="85">
        <f t="shared" si="66"/>
        <v>75.25</v>
      </c>
      <c r="D507" s="91">
        <f t="shared" si="66"/>
        <v>150.75</v>
      </c>
      <c r="F507" s="83">
        <f>MAX(IF('Fee Calculator'!D$41*100&lt;$A507,0,IF('Fee Calculator'!D$41*100&gt;$A508,$A508-$A507-SUM(G507:$H507),'Fee Calculator'!D$41*100-$A507-SUM(G507:$H507))),0)</f>
        <v>0</v>
      </c>
      <c r="G507" s="85">
        <f>MAX(IF('Fee Calculator'!E$41*100&lt;$A507,0,IF('Fee Calculator'!E$41*100&gt;$A508,$A508-$A507-SUM(H507:$H507),'Fee Calculator'!E$41*100-$A507-SUM(H507:$H507))),0)</f>
        <v>0</v>
      </c>
      <c r="H507" s="91">
        <f>IF('Fee Calculator'!F$41*100&lt;$A507,0,IF('Fee Calculator'!F$41*100&gt;$A508,$A508-$A507,'Fee Calculator'!F$41*100-$A507))</f>
        <v>0</v>
      </c>
      <c r="J507" s="87">
        <f>F507*'Fee Calculator'!$D$11/100</f>
        <v>0</v>
      </c>
      <c r="K507" s="88">
        <f>G507*'Fee Calculator'!$D$11/100</f>
        <v>0</v>
      </c>
      <c r="L507" s="92">
        <f>H507*'Fee Calculator'!$D$11/100</f>
        <v>0</v>
      </c>
      <c r="N507" s="89">
        <f t="shared" si="60"/>
        <v>0</v>
      </c>
      <c r="O507" s="90">
        <f t="shared" si="61"/>
        <v>0</v>
      </c>
      <c r="P507" s="93">
        <f t="shared" si="62"/>
        <v>0</v>
      </c>
      <c r="R507" s="89">
        <f t="shared" si="63"/>
        <v>0</v>
      </c>
      <c r="S507" s="90">
        <f t="shared" si="64"/>
        <v>0</v>
      </c>
      <c r="T507" s="93">
        <f t="shared" si="65"/>
        <v>0</v>
      </c>
    </row>
    <row r="508" spans="1:20" hidden="1" x14ac:dyDescent="0.2">
      <c r="A508" s="83">
        <v>55.249999999999702</v>
      </c>
      <c r="B508" s="84">
        <f t="shared" si="66"/>
        <v>41.833333333333336</v>
      </c>
      <c r="C508" s="85">
        <f t="shared" si="66"/>
        <v>75.25</v>
      </c>
      <c r="D508" s="91">
        <f t="shared" si="66"/>
        <v>150.75</v>
      </c>
      <c r="F508" s="83">
        <f>MAX(IF('Fee Calculator'!D$41*100&lt;$A508,0,IF('Fee Calculator'!D$41*100&gt;$A509,$A509-$A508-SUM(G508:$H508),'Fee Calculator'!D$41*100-$A508-SUM(G508:$H508))),0)</f>
        <v>0</v>
      </c>
      <c r="G508" s="85">
        <f>MAX(IF('Fee Calculator'!E$41*100&lt;$A508,0,IF('Fee Calculator'!E$41*100&gt;$A509,$A509-$A508-SUM(H508:$H508),'Fee Calculator'!E$41*100-$A508-SUM(H508:$H508))),0)</f>
        <v>0</v>
      </c>
      <c r="H508" s="91">
        <f>IF('Fee Calculator'!F$41*100&lt;$A508,0,IF('Fee Calculator'!F$41*100&gt;$A509,$A509-$A508,'Fee Calculator'!F$41*100-$A508))</f>
        <v>0</v>
      </c>
      <c r="J508" s="87">
        <f>F508*'Fee Calculator'!$D$11/100</f>
        <v>0</v>
      </c>
      <c r="K508" s="88">
        <f>G508*'Fee Calculator'!$D$11/100</f>
        <v>0</v>
      </c>
      <c r="L508" s="92">
        <f>H508*'Fee Calculator'!$D$11/100</f>
        <v>0</v>
      </c>
      <c r="N508" s="89">
        <f t="shared" si="60"/>
        <v>0</v>
      </c>
      <c r="O508" s="90">
        <f t="shared" si="61"/>
        <v>0</v>
      </c>
      <c r="P508" s="93">
        <f t="shared" si="62"/>
        <v>0</v>
      </c>
      <c r="R508" s="89">
        <f t="shared" si="63"/>
        <v>0</v>
      </c>
      <c r="S508" s="90">
        <f t="shared" si="64"/>
        <v>0</v>
      </c>
      <c r="T508" s="93">
        <f t="shared" si="65"/>
        <v>0</v>
      </c>
    </row>
    <row r="509" spans="1:20" hidden="1" x14ac:dyDescent="0.2">
      <c r="A509" s="83">
        <v>55.349999999999703</v>
      </c>
      <c r="B509" s="84">
        <f t="shared" si="66"/>
        <v>41.833333333333336</v>
      </c>
      <c r="C509" s="85">
        <f t="shared" si="66"/>
        <v>75.25</v>
      </c>
      <c r="D509" s="91">
        <f t="shared" si="66"/>
        <v>150.75</v>
      </c>
      <c r="F509" s="83">
        <f>MAX(IF('Fee Calculator'!D$41*100&lt;$A509,0,IF('Fee Calculator'!D$41*100&gt;$A510,$A510-$A509-SUM(G509:$H509),'Fee Calculator'!D$41*100-$A509-SUM(G509:$H509))),0)</f>
        <v>0</v>
      </c>
      <c r="G509" s="85">
        <f>MAX(IF('Fee Calculator'!E$41*100&lt;$A509,0,IF('Fee Calculator'!E$41*100&gt;$A510,$A510-$A509-SUM(H509:$H509),'Fee Calculator'!E$41*100-$A509-SUM(H509:$H509))),0)</f>
        <v>0</v>
      </c>
      <c r="H509" s="91">
        <f>IF('Fee Calculator'!F$41*100&lt;$A509,0,IF('Fee Calculator'!F$41*100&gt;$A510,$A510-$A509,'Fee Calculator'!F$41*100-$A509))</f>
        <v>0</v>
      </c>
      <c r="J509" s="87">
        <f>F509*'Fee Calculator'!$D$11/100</f>
        <v>0</v>
      </c>
      <c r="K509" s="88">
        <f>G509*'Fee Calculator'!$D$11/100</f>
        <v>0</v>
      </c>
      <c r="L509" s="92">
        <f>H509*'Fee Calculator'!$D$11/100</f>
        <v>0</v>
      </c>
      <c r="N509" s="89">
        <f t="shared" si="60"/>
        <v>0</v>
      </c>
      <c r="O509" s="90">
        <f t="shared" si="61"/>
        <v>0</v>
      </c>
      <c r="P509" s="93">
        <f t="shared" si="62"/>
        <v>0</v>
      </c>
      <c r="R509" s="89">
        <f t="shared" si="63"/>
        <v>0</v>
      </c>
      <c r="S509" s="90">
        <f t="shared" si="64"/>
        <v>0</v>
      </c>
      <c r="T509" s="93">
        <f t="shared" si="65"/>
        <v>0</v>
      </c>
    </row>
    <row r="510" spans="1:20" hidden="1" x14ac:dyDescent="0.2">
      <c r="A510" s="83">
        <v>55.449999999999697</v>
      </c>
      <c r="B510" s="84">
        <f t="shared" si="66"/>
        <v>41.833333333333336</v>
      </c>
      <c r="C510" s="85">
        <f t="shared" si="66"/>
        <v>75.25</v>
      </c>
      <c r="D510" s="91">
        <f t="shared" si="66"/>
        <v>150.75</v>
      </c>
      <c r="F510" s="83">
        <f>MAX(IF('Fee Calculator'!D$41*100&lt;$A510,0,IF('Fee Calculator'!D$41*100&gt;$A511,$A511-$A510-SUM(G510:$H510),'Fee Calculator'!D$41*100-$A510-SUM(G510:$H510))),0)</f>
        <v>0</v>
      </c>
      <c r="G510" s="85">
        <f>MAX(IF('Fee Calculator'!E$41*100&lt;$A510,0,IF('Fee Calculator'!E$41*100&gt;$A511,$A511-$A510-SUM(H510:$H510),'Fee Calculator'!E$41*100-$A510-SUM(H510:$H510))),0)</f>
        <v>0</v>
      </c>
      <c r="H510" s="91">
        <f>IF('Fee Calculator'!F$41*100&lt;$A510,0,IF('Fee Calculator'!F$41*100&gt;$A511,$A511-$A510,'Fee Calculator'!F$41*100-$A510))</f>
        <v>0</v>
      </c>
      <c r="J510" s="87">
        <f>F510*'Fee Calculator'!$D$11/100</f>
        <v>0</v>
      </c>
      <c r="K510" s="88">
        <f>G510*'Fee Calculator'!$D$11/100</f>
        <v>0</v>
      </c>
      <c r="L510" s="92">
        <f>H510*'Fee Calculator'!$D$11/100</f>
        <v>0</v>
      </c>
      <c r="N510" s="89">
        <f t="shared" si="60"/>
        <v>0</v>
      </c>
      <c r="O510" s="90">
        <f t="shared" si="61"/>
        <v>0</v>
      </c>
      <c r="P510" s="93">
        <f t="shared" si="62"/>
        <v>0</v>
      </c>
      <c r="R510" s="89">
        <f t="shared" si="63"/>
        <v>0</v>
      </c>
      <c r="S510" s="90">
        <f t="shared" si="64"/>
        <v>0</v>
      </c>
      <c r="T510" s="93">
        <f t="shared" si="65"/>
        <v>0</v>
      </c>
    </row>
    <row r="511" spans="1:20" hidden="1" x14ac:dyDescent="0.2">
      <c r="A511" s="83">
        <v>55.549999999999699</v>
      </c>
      <c r="B511" s="84">
        <f t="shared" si="66"/>
        <v>41.833333333333336</v>
      </c>
      <c r="C511" s="85">
        <f t="shared" si="66"/>
        <v>75.25</v>
      </c>
      <c r="D511" s="91">
        <f t="shared" si="66"/>
        <v>150.75</v>
      </c>
      <c r="F511" s="83">
        <f>MAX(IF('Fee Calculator'!D$41*100&lt;$A511,0,IF('Fee Calculator'!D$41*100&gt;$A512,$A512-$A511-SUM(G511:$H511),'Fee Calculator'!D$41*100-$A511-SUM(G511:$H511))),0)</f>
        <v>0</v>
      </c>
      <c r="G511" s="85">
        <f>MAX(IF('Fee Calculator'!E$41*100&lt;$A511,0,IF('Fee Calculator'!E$41*100&gt;$A512,$A512-$A511-SUM(H511:$H511),'Fee Calculator'!E$41*100-$A511-SUM(H511:$H511))),0)</f>
        <v>0</v>
      </c>
      <c r="H511" s="91">
        <f>IF('Fee Calculator'!F$41*100&lt;$A511,0,IF('Fee Calculator'!F$41*100&gt;$A512,$A512-$A511,'Fee Calculator'!F$41*100-$A511))</f>
        <v>0</v>
      </c>
      <c r="J511" s="87">
        <f>F511*'Fee Calculator'!$D$11/100</f>
        <v>0</v>
      </c>
      <c r="K511" s="88">
        <f>G511*'Fee Calculator'!$D$11/100</f>
        <v>0</v>
      </c>
      <c r="L511" s="92">
        <f>H511*'Fee Calculator'!$D$11/100</f>
        <v>0</v>
      </c>
      <c r="N511" s="89">
        <f t="shared" si="60"/>
        <v>0</v>
      </c>
      <c r="O511" s="90">
        <f t="shared" si="61"/>
        <v>0</v>
      </c>
      <c r="P511" s="93">
        <f t="shared" si="62"/>
        <v>0</v>
      </c>
      <c r="R511" s="89">
        <f t="shared" si="63"/>
        <v>0</v>
      </c>
      <c r="S511" s="90">
        <f t="shared" si="64"/>
        <v>0</v>
      </c>
      <c r="T511" s="93">
        <f t="shared" si="65"/>
        <v>0</v>
      </c>
    </row>
    <row r="512" spans="1:20" hidden="1" x14ac:dyDescent="0.2">
      <c r="A512" s="83">
        <v>55.6499999999997</v>
      </c>
      <c r="B512" s="84">
        <f t="shared" si="66"/>
        <v>41.833333333333336</v>
      </c>
      <c r="C512" s="85">
        <f t="shared" si="66"/>
        <v>75.25</v>
      </c>
      <c r="D512" s="91">
        <f t="shared" si="66"/>
        <v>150.75</v>
      </c>
      <c r="F512" s="83">
        <f>MAX(IF('Fee Calculator'!D$41*100&lt;$A512,0,IF('Fee Calculator'!D$41*100&gt;$A513,$A513-$A512-SUM(G512:$H512),'Fee Calculator'!D$41*100-$A512-SUM(G512:$H512))),0)</f>
        <v>0</v>
      </c>
      <c r="G512" s="85">
        <f>MAX(IF('Fee Calculator'!E$41*100&lt;$A512,0,IF('Fee Calculator'!E$41*100&gt;$A513,$A513-$A512-SUM(H512:$H512),'Fee Calculator'!E$41*100-$A512-SUM(H512:$H512))),0)</f>
        <v>0</v>
      </c>
      <c r="H512" s="91">
        <f>IF('Fee Calculator'!F$41*100&lt;$A512,0,IF('Fee Calculator'!F$41*100&gt;$A513,$A513-$A512,'Fee Calculator'!F$41*100-$A512))</f>
        <v>0</v>
      </c>
      <c r="J512" s="87">
        <f>F512*'Fee Calculator'!$D$11/100</f>
        <v>0</v>
      </c>
      <c r="K512" s="88">
        <f>G512*'Fee Calculator'!$D$11/100</f>
        <v>0</v>
      </c>
      <c r="L512" s="92">
        <f>H512*'Fee Calculator'!$D$11/100</f>
        <v>0</v>
      </c>
      <c r="N512" s="89">
        <f t="shared" si="60"/>
        <v>0</v>
      </c>
      <c r="O512" s="90">
        <f t="shared" si="61"/>
        <v>0</v>
      </c>
      <c r="P512" s="93">
        <f t="shared" si="62"/>
        <v>0</v>
      </c>
      <c r="R512" s="89">
        <f t="shared" si="63"/>
        <v>0</v>
      </c>
      <c r="S512" s="90">
        <f t="shared" si="64"/>
        <v>0</v>
      </c>
      <c r="T512" s="93">
        <f t="shared" si="65"/>
        <v>0</v>
      </c>
    </row>
    <row r="513" spans="1:20" hidden="1" x14ac:dyDescent="0.2">
      <c r="A513" s="83">
        <v>55.749999999999702</v>
      </c>
      <c r="B513" s="84">
        <f t="shared" si="66"/>
        <v>41.833333333333336</v>
      </c>
      <c r="C513" s="85">
        <f t="shared" si="66"/>
        <v>75.25</v>
      </c>
      <c r="D513" s="91">
        <f t="shared" si="66"/>
        <v>150.75</v>
      </c>
      <c r="F513" s="83">
        <f>MAX(IF('Fee Calculator'!D$41*100&lt;$A513,0,IF('Fee Calculator'!D$41*100&gt;$A514,$A514-$A513-SUM(G513:$H513),'Fee Calculator'!D$41*100-$A513-SUM(G513:$H513))),0)</f>
        <v>0</v>
      </c>
      <c r="G513" s="85">
        <f>MAX(IF('Fee Calculator'!E$41*100&lt;$A513,0,IF('Fee Calculator'!E$41*100&gt;$A514,$A514-$A513-SUM(H513:$H513),'Fee Calculator'!E$41*100-$A513-SUM(H513:$H513))),0)</f>
        <v>0</v>
      </c>
      <c r="H513" s="91">
        <f>IF('Fee Calculator'!F$41*100&lt;$A513,0,IF('Fee Calculator'!F$41*100&gt;$A514,$A514-$A513,'Fee Calculator'!F$41*100-$A513))</f>
        <v>0</v>
      </c>
      <c r="J513" s="87">
        <f>F513*'Fee Calculator'!$D$11/100</f>
        <v>0</v>
      </c>
      <c r="K513" s="88">
        <f>G513*'Fee Calculator'!$D$11/100</f>
        <v>0</v>
      </c>
      <c r="L513" s="92">
        <f>H513*'Fee Calculator'!$D$11/100</f>
        <v>0</v>
      </c>
      <c r="N513" s="89">
        <f t="shared" si="60"/>
        <v>0</v>
      </c>
      <c r="O513" s="90">
        <f t="shared" si="61"/>
        <v>0</v>
      </c>
      <c r="P513" s="93">
        <f t="shared" si="62"/>
        <v>0</v>
      </c>
      <c r="R513" s="89">
        <f t="shared" si="63"/>
        <v>0</v>
      </c>
      <c r="S513" s="90">
        <f t="shared" si="64"/>
        <v>0</v>
      </c>
      <c r="T513" s="93">
        <f t="shared" si="65"/>
        <v>0</v>
      </c>
    </row>
    <row r="514" spans="1:20" hidden="1" x14ac:dyDescent="0.2">
      <c r="A514" s="83">
        <v>55.849999999999703</v>
      </c>
      <c r="B514" s="84">
        <f t="shared" si="66"/>
        <v>41.833333333333336</v>
      </c>
      <c r="C514" s="85">
        <f t="shared" si="66"/>
        <v>75.25</v>
      </c>
      <c r="D514" s="91">
        <f t="shared" si="66"/>
        <v>150.75</v>
      </c>
      <c r="F514" s="83">
        <f>MAX(IF('Fee Calculator'!D$41*100&lt;$A514,0,IF('Fee Calculator'!D$41*100&gt;$A515,$A515-$A514-SUM(G514:$H514),'Fee Calculator'!D$41*100-$A514-SUM(G514:$H514))),0)</f>
        <v>0</v>
      </c>
      <c r="G514" s="85">
        <f>MAX(IF('Fee Calculator'!E$41*100&lt;$A514,0,IF('Fee Calculator'!E$41*100&gt;$A515,$A515-$A514-SUM(H514:$H514),'Fee Calculator'!E$41*100-$A514-SUM(H514:$H514))),0)</f>
        <v>0</v>
      </c>
      <c r="H514" s="91">
        <f>IF('Fee Calculator'!F$41*100&lt;$A514,0,IF('Fee Calculator'!F$41*100&gt;$A515,$A515-$A514,'Fee Calculator'!F$41*100-$A514))</f>
        <v>0</v>
      </c>
      <c r="J514" s="87">
        <f>F514*'Fee Calculator'!$D$11/100</f>
        <v>0</v>
      </c>
      <c r="K514" s="88">
        <f>G514*'Fee Calculator'!$D$11/100</f>
        <v>0</v>
      </c>
      <c r="L514" s="92">
        <f>H514*'Fee Calculator'!$D$11/100</f>
        <v>0</v>
      </c>
      <c r="N514" s="89">
        <f t="shared" si="60"/>
        <v>0</v>
      </c>
      <c r="O514" s="90">
        <f t="shared" si="61"/>
        <v>0</v>
      </c>
      <c r="P514" s="93">
        <f t="shared" si="62"/>
        <v>0</v>
      </c>
      <c r="R514" s="89">
        <f t="shared" si="63"/>
        <v>0</v>
      </c>
      <c r="S514" s="90">
        <f t="shared" si="64"/>
        <v>0</v>
      </c>
      <c r="T514" s="93">
        <f t="shared" si="65"/>
        <v>0</v>
      </c>
    </row>
    <row r="515" spans="1:20" hidden="1" x14ac:dyDescent="0.2">
      <c r="A515" s="83">
        <v>55.949999999999697</v>
      </c>
      <c r="B515" s="84">
        <f t="shared" si="66"/>
        <v>41.833333333333336</v>
      </c>
      <c r="C515" s="85">
        <f t="shared" si="66"/>
        <v>75.25</v>
      </c>
      <c r="D515" s="91">
        <f t="shared" si="66"/>
        <v>150.75</v>
      </c>
      <c r="F515" s="83">
        <f>MAX(IF('Fee Calculator'!D$41*100&lt;$A515,0,IF('Fee Calculator'!D$41*100&gt;$A516,$A516-$A515-SUM(G515:$H515),'Fee Calculator'!D$41*100-$A515-SUM(G515:$H515))),0)</f>
        <v>0</v>
      </c>
      <c r="G515" s="85">
        <f>MAX(IF('Fee Calculator'!E$41*100&lt;$A515,0,IF('Fee Calculator'!E$41*100&gt;$A516,$A516-$A515-SUM(H515:$H515),'Fee Calculator'!E$41*100-$A515-SUM(H515:$H515))),0)</f>
        <v>0</v>
      </c>
      <c r="H515" s="91">
        <f>IF('Fee Calculator'!F$41*100&lt;$A515,0,IF('Fee Calculator'!F$41*100&gt;$A516,$A516-$A515,'Fee Calculator'!F$41*100-$A515))</f>
        <v>0</v>
      </c>
      <c r="J515" s="87">
        <f>F515*'Fee Calculator'!$D$11/100</f>
        <v>0</v>
      </c>
      <c r="K515" s="88">
        <f>G515*'Fee Calculator'!$D$11/100</f>
        <v>0</v>
      </c>
      <c r="L515" s="92">
        <f>H515*'Fee Calculator'!$D$11/100</f>
        <v>0</v>
      </c>
      <c r="N515" s="89">
        <f t="shared" si="60"/>
        <v>0</v>
      </c>
      <c r="O515" s="90">
        <f t="shared" si="61"/>
        <v>0</v>
      </c>
      <c r="P515" s="93">
        <f t="shared" si="62"/>
        <v>0</v>
      </c>
      <c r="R515" s="89">
        <f t="shared" si="63"/>
        <v>0</v>
      </c>
      <c r="S515" s="90">
        <f t="shared" si="64"/>
        <v>0</v>
      </c>
      <c r="T515" s="93">
        <f t="shared" si="65"/>
        <v>0</v>
      </c>
    </row>
    <row r="516" spans="1:20" hidden="1" x14ac:dyDescent="0.2">
      <c r="A516" s="83">
        <v>56.049999999999699</v>
      </c>
      <c r="B516" s="84">
        <f t="shared" si="66"/>
        <v>41.833333333333336</v>
      </c>
      <c r="C516" s="85">
        <f t="shared" si="66"/>
        <v>75.25</v>
      </c>
      <c r="D516" s="91">
        <f t="shared" si="66"/>
        <v>150.75</v>
      </c>
      <c r="F516" s="83">
        <f>MAX(IF('Fee Calculator'!D$41*100&lt;$A516,0,IF('Fee Calculator'!D$41*100&gt;$A517,$A517-$A516-SUM(G516:$H516),'Fee Calculator'!D$41*100-$A516-SUM(G516:$H516))),0)</f>
        <v>0</v>
      </c>
      <c r="G516" s="85">
        <f>MAX(IF('Fee Calculator'!E$41*100&lt;$A516,0,IF('Fee Calculator'!E$41*100&gt;$A517,$A517-$A516-SUM(H516:$H516),'Fee Calculator'!E$41*100-$A516-SUM(H516:$H516))),0)</f>
        <v>0</v>
      </c>
      <c r="H516" s="91">
        <f>IF('Fee Calculator'!F$41*100&lt;$A516,0,IF('Fee Calculator'!F$41*100&gt;$A517,$A517-$A516,'Fee Calculator'!F$41*100-$A516))</f>
        <v>0</v>
      </c>
      <c r="J516" s="87">
        <f>F516*'Fee Calculator'!$D$11/100</f>
        <v>0</v>
      </c>
      <c r="K516" s="88">
        <f>G516*'Fee Calculator'!$D$11/100</f>
        <v>0</v>
      </c>
      <c r="L516" s="92">
        <f>H516*'Fee Calculator'!$D$11/100</f>
        <v>0</v>
      </c>
      <c r="N516" s="89">
        <f t="shared" si="60"/>
        <v>0</v>
      </c>
      <c r="O516" s="90">
        <f t="shared" si="61"/>
        <v>0</v>
      </c>
      <c r="P516" s="93">
        <f t="shared" si="62"/>
        <v>0</v>
      </c>
      <c r="R516" s="89">
        <f t="shared" si="63"/>
        <v>0</v>
      </c>
      <c r="S516" s="90">
        <f t="shared" si="64"/>
        <v>0</v>
      </c>
      <c r="T516" s="93">
        <f t="shared" si="65"/>
        <v>0</v>
      </c>
    </row>
    <row r="517" spans="1:20" hidden="1" x14ac:dyDescent="0.2">
      <c r="A517" s="83">
        <v>56.1499999999998</v>
      </c>
      <c r="B517" s="84">
        <f t="shared" si="66"/>
        <v>41.833333333333336</v>
      </c>
      <c r="C517" s="85">
        <f t="shared" si="66"/>
        <v>75.25</v>
      </c>
      <c r="D517" s="91">
        <f t="shared" si="66"/>
        <v>150.75</v>
      </c>
      <c r="F517" s="83">
        <f>MAX(IF('Fee Calculator'!D$41*100&lt;$A517,0,IF('Fee Calculator'!D$41*100&gt;$A518,$A518-$A517-SUM(G517:$H517),'Fee Calculator'!D$41*100-$A517-SUM(G517:$H517))),0)</f>
        <v>0</v>
      </c>
      <c r="G517" s="85">
        <f>MAX(IF('Fee Calculator'!E$41*100&lt;$A517,0,IF('Fee Calculator'!E$41*100&gt;$A518,$A518-$A517-SUM(H517:$H517),'Fee Calculator'!E$41*100-$A517-SUM(H517:$H517))),0)</f>
        <v>0</v>
      </c>
      <c r="H517" s="91">
        <f>IF('Fee Calculator'!F$41*100&lt;$A517,0,IF('Fee Calculator'!F$41*100&gt;$A518,$A518-$A517,'Fee Calculator'!F$41*100-$A517))</f>
        <v>0</v>
      </c>
      <c r="J517" s="87">
        <f>F517*'Fee Calculator'!$D$11/100</f>
        <v>0</v>
      </c>
      <c r="K517" s="88">
        <f>G517*'Fee Calculator'!$D$11/100</f>
        <v>0</v>
      </c>
      <c r="L517" s="92">
        <f>H517*'Fee Calculator'!$D$11/100</f>
        <v>0</v>
      </c>
      <c r="N517" s="89">
        <f t="shared" si="60"/>
        <v>0</v>
      </c>
      <c r="O517" s="90">
        <f t="shared" si="61"/>
        <v>0</v>
      </c>
      <c r="P517" s="93">
        <f t="shared" si="62"/>
        <v>0</v>
      </c>
      <c r="R517" s="89">
        <f t="shared" si="63"/>
        <v>0</v>
      </c>
      <c r="S517" s="90">
        <f t="shared" si="64"/>
        <v>0</v>
      </c>
      <c r="T517" s="93">
        <f t="shared" si="65"/>
        <v>0</v>
      </c>
    </row>
    <row r="518" spans="1:20" hidden="1" x14ac:dyDescent="0.2">
      <c r="A518" s="83">
        <v>56.249999999999801</v>
      </c>
      <c r="B518" s="84">
        <f t="shared" si="66"/>
        <v>41.833333333333336</v>
      </c>
      <c r="C518" s="85">
        <f t="shared" si="66"/>
        <v>75.25</v>
      </c>
      <c r="D518" s="91">
        <f t="shared" si="66"/>
        <v>150.75</v>
      </c>
      <c r="F518" s="83">
        <f>MAX(IF('Fee Calculator'!D$41*100&lt;$A518,0,IF('Fee Calculator'!D$41*100&gt;$A519,$A519-$A518-SUM(G518:$H518),'Fee Calculator'!D$41*100-$A518-SUM(G518:$H518))),0)</f>
        <v>0</v>
      </c>
      <c r="G518" s="85">
        <f>MAX(IF('Fee Calculator'!E$41*100&lt;$A518,0,IF('Fee Calculator'!E$41*100&gt;$A519,$A519-$A518-SUM(H518:$H518),'Fee Calculator'!E$41*100-$A518-SUM(H518:$H518))),0)</f>
        <v>0</v>
      </c>
      <c r="H518" s="91">
        <f>IF('Fee Calculator'!F$41*100&lt;$A518,0,IF('Fee Calculator'!F$41*100&gt;$A519,$A519-$A518,'Fee Calculator'!F$41*100-$A518))</f>
        <v>0</v>
      </c>
      <c r="J518" s="87">
        <f>F518*'Fee Calculator'!$D$11/100</f>
        <v>0</v>
      </c>
      <c r="K518" s="88">
        <f>G518*'Fee Calculator'!$D$11/100</f>
        <v>0</v>
      </c>
      <c r="L518" s="92">
        <f>H518*'Fee Calculator'!$D$11/100</f>
        <v>0</v>
      </c>
      <c r="N518" s="89">
        <f t="shared" si="60"/>
        <v>0</v>
      </c>
      <c r="O518" s="90">
        <f t="shared" si="61"/>
        <v>0</v>
      </c>
      <c r="P518" s="93">
        <f t="shared" si="62"/>
        <v>0</v>
      </c>
      <c r="R518" s="89">
        <f t="shared" si="63"/>
        <v>0</v>
      </c>
      <c r="S518" s="90">
        <f t="shared" si="64"/>
        <v>0</v>
      </c>
      <c r="T518" s="93">
        <f t="shared" si="65"/>
        <v>0</v>
      </c>
    </row>
    <row r="519" spans="1:20" hidden="1" x14ac:dyDescent="0.2">
      <c r="A519" s="83">
        <v>56.349999999999802</v>
      </c>
      <c r="B519" s="84">
        <f t="shared" si="66"/>
        <v>41.833333333333336</v>
      </c>
      <c r="C519" s="85">
        <f t="shared" si="66"/>
        <v>75.25</v>
      </c>
      <c r="D519" s="91">
        <f t="shared" si="66"/>
        <v>150.75</v>
      </c>
      <c r="F519" s="83">
        <f>MAX(IF('Fee Calculator'!D$41*100&lt;$A519,0,IF('Fee Calculator'!D$41*100&gt;$A520,$A520-$A519-SUM(G519:$H519),'Fee Calculator'!D$41*100-$A519-SUM(G519:$H519))),0)</f>
        <v>0</v>
      </c>
      <c r="G519" s="85">
        <f>MAX(IF('Fee Calculator'!E$41*100&lt;$A519,0,IF('Fee Calculator'!E$41*100&gt;$A520,$A520-$A519-SUM(H519:$H519),'Fee Calculator'!E$41*100-$A519-SUM(H519:$H519))),0)</f>
        <v>0</v>
      </c>
      <c r="H519" s="91">
        <f>IF('Fee Calculator'!F$41*100&lt;$A519,0,IF('Fee Calculator'!F$41*100&gt;$A520,$A520-$A519,'Fee Calculator'!F$41*100-$A519))</f>
        <v>0</v>
      </c>
      <c r="J519" s="87">
        <f>F519*'Fee Calculator'!$D$11/100</f>
        <v>0</v>
      </c>
      <c r="K519" s="88">
        <f>G519*'Fee Calculator'!$D$11/100</f>
        <v>0</v>
      </c>
      <c r="L519" s="92">
        <f>H519*'Fee Calculator'!$D$11/100</f>
        <v>0</v>
      </c>
      <c r="N519" s="89">
        <f t="shared" si="60"/>
        <v>0</v>
      </c>
      <c r="O519" s="90">
        <f t="shared" si="61"/>
        <v>0</v>
      </c>
      <c r="P519" s="93">
        <f t="shared" si="62"/>
        <v>0</v>
      </c>
      <c r="R519" s="89">
        <f t="shared" si="63"/>
        <v>0</v>
      </c>
      <c r="S519" s="90">
        <f t="shared" si="64"/>
        <v>0</v>
      </c>
      <c r="T519" s="93">
        <f t="shared" si="65"/>
        <v>0</v>
      </c>
    </row>
    <row r="520" spans="1:20" hidden="1" x14ac:dyDescent="0.2">
      <c r="A520" s="83">
        <v>56.449999999999797</v>
      </c>
      <c r="B520" s="84">
        <f t="shared" si="66"/>
        <v>41.833333333333336</v>
      </c>
      <c r="C520" s="85">
        <f t="shared" si="66"/>
        <v>75.25</v>
      </c>
      <c r="D520" s="91">
        <f t="shared" si="66"/>
        <v>150.75</v>
      </c>
      <c r="F520" s="83">
        <f>MAX(IF('Fee Calculator'!D$41*100&lt;$A520,0,IF('Fee Calculator'!D$41*100&gt;$A521,$A521-$A520-SUM(G520:$H520),'Fee Calculator'!D$41*100-$A520-SUM(G520:$H520))),0)</f>
        <v>0</v>
      </c>
      <c r="G520" s="85">
        <f>MAX(IF('Fee Calculator'!E$41*100&lt;$A520,0,IF('Fee Calculator'!E$41*100&gt;$A521,$A521-$A520-SUM(H520:$H520),'Fee Calculator'!E$41*100-$A520-SUM(H520:$H520))),0)</f>
        <v>0</v>
      </c>
      <c r="H520" s="91">
        <f>IF('Fee Calculator'!F$41*100&lt;$A520,0,IF('Fee Calculator'!F$41*100&gt;$A521,$A521-$A520,'Fee Calculator'!F$41*100-$A520))</f>
        <v>0</v>
      </c>
      <c r="J520" s="87">
        <f>F520*'Fee Calculator'!$D$11/100</f>
        <v>0</v>
      </c>
      <c r="K520" s="88">
        <f>G520*'Fee Calculator'!$D$11/100</f>
        <v>0</v>
      </c>
      <c r="L520" s="92">
        <f>H520*'Fee Calculator'!$D$11/100</f>
        <v>0</v>
      </c>
      <c r="N520" s="89">
        <f t="shared" si="60"/>
        <v>0</v>
      </c>
      <c r="O520" s="90">
        <f t="shared" si="61"/>
        <v>0</v>
      </c>
      <c r="P520" s="93">
        <f t="shared" si="62"/>
        <v>0</v>
      </c>
      <c r="R520" s="89">
        <f t="shared" si="63"/>
        <v>0</v>
      </c>
      <c r="S520" s="90">
        <f t="shared" si="64"/>
        <v>0</v>
      </c>
      <c r="T520" s="93">
        <f t="shared" si="65"/>
        <v>0</v>
      </c>
    </row>
    <row r="521" spans="1:20" hidden="1" x14ac:dyDescent="0.2">
      <c r="A521" s="83">
        <v>56.549999999999798</v>
      </c>
      <c r="B521" s="84">
        <f t="shared" si="66"/>
        <v>41.833333333333336</v>
      </c>
      <c r="C521" s="85">
        <f t="shared" si="66"/>
        <v>75.25</v>
      </c>
      <c r="D521" s="91">
        <f t="shared" si="66"/>
        <v>150.75</v>
      </c>
      <c r="F521" s="83">
        <f>MAX(IF('Fee Calculator'!D$41*100&lt;$A521,0,IF('Fee Calculator'!D$41*100&gt;$A522,$A522-$A521-SUM(G521:$H521),'Fee Calculator'!D$41*100-$A521-SUM(G521:$H521))),0)</f>
        <v>0</v>
      </c>
      <c r="G521" s="85">
        <f>MAX(IF('Fee Calculator'!E$41*100&lt;$A521,0,IF('Fee Calculator'!E$41*100&gt;$A522,$A522-$A521-SUM(H521:$H521),'Fee Calculator'!E$41*100-$A521-SUM(H521:$H521))),0)</f>
        <v>0</v>
      </c>
      <c r="H521" s="91">
        <f>IF('Fee Calculator'!F$41*100&lt;$A521,0,IF('Fee Calculator'!F$41*100&gt;$A522,$A522-$A521,'Fee Calculator'!F$41*100-$A521))</f>
        <v>0</v>
      </c>
      <c r="J521" s="87">
        <f>F521*'Fee Calculator'!$D$11/100</f>
        <v>0</v>
      </c>
      <c r="K521" s="88">
        <f>G521*'Fee Calculator'!$D$11/100</f>
        <v>0</v>
      </c>
      <c r="L521" s="92">
        <f>H521*'Fee Calculator'!$D$11/100</f>
        <v>0</v>
      </c>
      <c r="N521" s="89">
        <f t="shared" si="60"/>
        <v>0</v>
      </c>
      <c r="O521" s="90">
        <f t="shared" si="61"/>
        <v>0</v>
      </c>
      <c r="P521" s="93">
        <f t="shared" si="62"/>
        <v>0</v>
      </c>
      <c r="R521" s="89">
        <f t="shared" si="63"/>
        <v>0</v>
      </c>
      <c r="S521" s="90">
        <f t="shared" si="64"/>
        <v>0</v>
      </c>
      <c r="T521" s="93">
        <f t="shared" si="65"/>
        <v>0</v>
      </c>
    </row>
    <row r="522" spans="1:20" hidden="1" x14ac:dyDescent="0.2">
      <c r="A522" s="83">
        <v>56.6499999999998</v>
      </c>
      <c r="B522" s="84">
        <f t="shared" si="66"/>
        <v>41.833333333333336</v>
      </c>
      <c r="C522" s="85">
        <f t="shared" si="66"/>
        <v>75.25</v>
      </c>
      <c r="D522" s="91">
        <f t="shared" si="66"/>
        <v>150.75</v>
      </c>
      <c r="F522" s="83">
        <f>MAX(IF('Fee Calculator'!D$41*100&lt;$A522,0,IF('Fee Calculator'!D$41*100&gt;$A523,$A523-$A522-SUM(G522:$H522),'Fee Calculator'!D$41*100-$A522-SUM(G522:$H522))),0)</f>
        <v>0</v>
      </c>
      <c r="G522" s="85">
        <f>MAX(IF('Fee Calculator'!E$41*100&lt;$A522,0,IF('Fee Calculator'!E$41*100&gt;$A523,$A523-$A522-SUM(H522:$H522),'Fee Calculator'!E$41*100-$A522-SUM(H522:$H522))),0)</f>
        <v>0</v>
      </c>
      <c r="H522" s="91">
        <f>IF('Fee Calculator'!F$41*100&lt;$A522,0,IF('Fee Calculator'!F$41*100&gt;$A523,$A523-$A522,'Fee Calculator'!F$41*100-$A522))</f>
        <v>0</v>
      </c>
      <c r="J522" s="87">
        <f>F522*'Fee Calculator'!$D$11/100</f>
        <v>0</v>
      </c>
      <c r="K522" s="88">
        <f>G522*'Fee Calculator'!$D$11/100</f>
        <v>0</v>
      </c>
      <c r="L522" s="92">
        <f>H522*'Fee Calculator'!$D$11/100</f>
        <v>0</v>
      </c>
      <c r="N522" s="89">
        <f t="shared" si="60"/>
        <v>0</v>
      </c>
      <c r="O522" s="90">
        <f t="shared" si="61"/>
        <v>0</v>
      </c>
      <c r="P522" s="93">
        <f t="shared" si="62"/>
        <v>0</v>
      </c>
      <c r="R522" s="89">
        <f t="shared" si="63"/>
        <v>0</v>
      </c>
      <c r="S522" s="90">
        <f t="shared" si="64"/>
        <v>0</v>
      </c>
      <c r="T522" s="93">
        <f t="shared" si="65"/>
        <v>0</v>
      </c>
    </row>
    <row r="523" spans="1:20" hidden="1" x14ac:dyDescent="0.2">
      <c r="A523" s="83">
        <v>56.749999999999801</v>
      </c>
      <c r="B523" s="84">
        <f t="shared" si="66"/>
        <v>41.833333333333336</v>
      </c>
      <c r="C523" s="85">
        <f t="shared" si="66"/>
        <v>75.25</v>
      </c>
      <c r="D523" s="91">
        <f t="shared" si="66"/>
        <v>150.75</v>
      </c>
      <c r="F523" s="83">
        <f>MAX(IF('Fee Calculator'!D$41*100&lt;$A523,0,IF('Fee Calculator'!D$41*100&gt;$A524,$A524-$A523-SUM(G523:$H523),'Fee Calculator'!D$41*100-$A523-SUM(G523:$H523))),0)</f>
        <v>0</v>
      </c>
      <c r="G523" s="85">
        <f>MAX(IF('Fee Calculator'!E$41*100&lt;$A523,0,IF('Fee Calculator'!E$41*100&gt;$A524,$A524-$A523-SUM(H523:$H523),'Fee Calculator'!E$41*100-$A523-SUM(H523:$H523))),0)</f>
        <v>0</v>
      </c>
      <c r="H523" s="91">
        <f>IF('Fee Calculator'!F$41*100&lt;$A523,0,IF('Fee Calculator'!F$41*100&gt;$A524,$A524-$A523,'Fee Calculator'!F$41*100-$A523))</f>
        <v>0</v>
      </c>
      <c r="J523" s="87">
        <f>F523*'Fee Calculator'!$D$11/100</f>
        <v>0</v>
      </c>
      <c r="K523" s="88">
        <f>G523*'Fee Calculator'!$D$11/100</f>
        <v>0</v>
      </c>
      <c r="L523" s="92">
        <f>H523*'Fee Calculator'!$D$11/100</f>
        <v>0</v>
      </c>
      <c r="N523" s="89">
        <f t="shared" si="60"/>
        <v>0</v>
      </c>
      <c r="O523" s="90">
        <f t="shared" si="61"/>
        <v>0</v>
      </c>
      <c r="P523" s="93">
        <f t="shared" si="62"/>
        <v>0</v>
      </c>
      <c r="R523" s="89">
        <f t="shared" si="63"/>
        <v>0</v>
      </c>
      <c r="S523" s="90">
        <f t="shared" si="64"/>
        <v>0</v>
      </c>
      <c r="T523" s="93">
        <f t="shared" si="65"/>
        <v>0</v>
      </c>
    </row>
    <row r="524" spans="1:20" hidden="1" x14ac:dyDescent="0.2">
      <c r="A524" s="83">
        <v>56.849999999999802</v>
      </c>
      <c r="B524" s="84">
        <f t="shared" si="66"/>
        <v>41.833333333333336</v>
      </c>
      <c r="C524" s="85">
        <f t="shared" si="66"/>
        <v>75.25</v>
      </c>
      <c r="D524" s="91">
        <f t="shared" si="66"/>
        <v>150.75</v>
      </c>
      <c r="F524" s="83">
        <f>MAX(IF('Fee Calculator'!D$41*100&lt;$A524,0,IF('Fee Calculator'!D$41*100&gt;$A525,$A525-$A524-SUM(G524:$H524),'Fee Calculator'!D$41*100-$A524-SUM(G524:$H524))),0)</f>
        <v>0</v>
      </c>
      <c r="G524" s="85">
        <f>MAX(IF('Fee Calculator'!E$41*100&lt;$A524,0,IF('Fee Calculator'!E$41*100&gt;$A525,$A525-$A524-SUM(H524:$H524),'Fee Calculator'!E$41*100-$A524-SUM(H524:$H524))),0)</f>
        <v>0</v>
      </c>
      <c r="H524" s="91">
        <f>IF('Fee Calculator'!F$41*100&lt;$A524,0,IF('Fee Calculator'!F$41*100&gt;$A525,$A525-$A524,'Fee Calculator'!F$41*100-$A524))</f>
        <v>0</v>
      </c>
      <c r="J524" s="87">
        <f>F524*'Fee Calculator'!$D$11/100</f>
        <v>0</v>
      </c>
      <c r="K524" s="88">
        <f>G524*'Fee Calculator'!$D$11/100</f>
        <v>0</v>
      </c>
      <c r="L524" s="92">
        <f>H524*'Fee Calculator'!$D$11/100</f>
        <v>0</v>
      </c>
      <c r="N524" s="89">
        <f t="shared" si="60"/>
        <v>0</v>
      </c>
      <c r="O524" s="90">
        <f t="shared" si="61"/>
        <v>0</v>
      </c>
      <c r="P524" s="93">
        <f t="shared" si="62"/>
        <v>0</v>
      </c>
      <c r="R524" s="89">
        <f t="shared" si="63"/>
        <v>0</v>
      </c>
      <c r="S524" s="90">
        <f t="shared" si="64"/>
        <v>0</v>
      </c>
      <c r="T524" s="93">
        <f t="shared" si="65"/>
        <v>0</v>
      </c>
    </row>
    <row r="525" spans="1:20" hidden="1" x14ac:dyDescent="0.2">
      <c r="A525" s="83">
        <v>56.949999999999797</v>
      </c>
      <c r="B525" s="84">
        <f t="shared" si="66"/>
        <v>41.833333333333336</v>
      </c>
      <c r="C525" s="85">
        <f t="shared" si="66"/>
        <v>75.25</v>
      </c>
      <c r="D525" s="91">
        <f t="shared" si="66"/>
        <v>150.75</v>
      </c>
      <c r="F525" s="83">
        <f>MAX(IF('Fee Calculator'!D$41*100&lt;$A525,0,IF('Fee Calculator'!D$41*100&gt;$A526,$A526-$A525-SUM(G525:$H525),'Fee Calculator'!D$41*100-$A525-SUM(G525:$H525))),0)</f>
        <v>0</v>
      </c>
      <c r="G525" s="85">
        <f>MAX(IF('Fee Calculator'!E$41*100&lt;$A525,0,IF('Fee Calculator'!E$41*100&gt;$A526,$A526-$A525-SUM(H525:$H525),'Fee Calculator'!E$41*100-$A525-SUM(H525:$H525))),0)</f>
        <v>0</v>
      </c>
      <c r="H525" s="91">
        <f>IF('Fee Calculator'!F$41*100&lt;$A525,0,IF('Fee Calculator'!F$41*100&gt;$A526,$A526-$A525,'Fee Calculator'!F$41*100-$A525))</f>
        <v>0</v>
      </c>
      <c r="J525" s="87">
        <f>F525*'Fee Calculator'!$D$11/100</f>
        <v>0</v>
      </c>
      <c r="K525" s="88">
        <f>G525*'Fee Calculator'!$D$11/100</f>
        <v>0</v>
      </c>
      <c r="L525" s="92">
        <f>H525*'Fee Calculator'!$D$11/100</f>
        <v>0</v>
      </c>
      <c r="N525" s="89">
        <f t="shared" si="60"/>
        <v>0</v>
      </c>
      <c r="O525" s="90">
        <f t="shared" si="61"/>
        <v>0</v>
      </c>
      <c r="P525" s="93">
        <f t="shared" si="62"/>
        <v>0</v>
      </c>
      <c r="R525" s="89">
        <f t="shared" si="63"/>
        <v>0</v>
      </c>
      <c r="S525" s="90">
        <f t="shared" si="64"/>
        <v>0</v>
      </c>
      <c r="T525" s="93">
        <f t="shared" si="65"/>
        <v>0</v>
      </c>
    </row>
    <row r="526" spans="1:20" hidden="1" x14ac:dyDescent="0.2">
      <c r="A526" s="83">
        <v>57.049999999999798</v>
      </c>
      <c r="B526" s="84">
        <f t="shared" si="66"/>
        <v>41.833333333333336</v>
      </c>
      <c r="C526" s="85">
        <f t="shared" si="66"/>
        <v>75.25</v>
      </c>
      <c r="D526" s="91">
        <f t="shared" si="66"/>
        <v>150.75</v>
      </c>
      <c r="F526" s="83">
        <f>MAX(IF('Fee Calculator'!D$41*100&lt;$A526,0,IF('Fee Calculator'!D$41*100&gt;$A527,$A527-$A526-SUM(G526:$H526),'Fee Calculator'!D$41*100-$A526-SUM(G526:$H526))),0)</f>
        <v>0</v>
      </c>
      <c r="G526" s="85">
        <f>MAX(IF('Fee Calculator'!E$41*100&lt;$A526,0,IF('Fee Calculator'!E$41*100&gt;$A527,$A527-$A526-SUM(H526:$H526),'Fee Calculator'!E$41*100-$A526-SUM(H526:$H526))),0)</f>
        <v>0</v>
      </c>
      <c r="H526" s="91">
        <f>IF('Fee Calculator'!F$41*100&lt;$A526,0,IF('Fee Calculator'!F$41*100&gt;$A527,$A527-$A526,'Fee Calculator'!F$41*100-$A526))</f>
        <v>0</v>
      </c>
      <c r="J526" s="87">
        <f>F526*'Fee Calculator'!$D$11/100</f>
        <v>0</v>
      </c>
      <c r="K526" s="88">
        <f>G526*'Fee Calculator'!$D$11/100</f>
        <v>0</v>
      </c>
      <c r="L526" s="92">
        <f>H526*'Fee Calculator'!$D$11/100</f>
        <v>0</v>
      </c>
      <c r="N526" s="89">
        <f t="shared" si="60"/>
        <v>0</v>
      </c>
      <c r="O526" s="90">
        <f t="shared" si="61"/>
        <v>0</v>
      </c>
      <c r="P526" s="93">
        <f t="shared" si="62"/>
        <v>0</v>
      </c>
      <c r="R526" s="89">
        <f t="shared" si="63"/>
        <v>0</v>
      </c>
      <c r="S526" s="90">
        <f t="shared" si="64"/>
        <v>0</v>
      </c>
      <c r="T526" s="93">
        <f t="shared" si="65"/>
        <v>0</v>
      </c>
    </row>
    <row r="527" spans="1:20" hidden="1" x14ac:dyDescent="0.2">
      <c r="A527" s="83">
        <v>57.1499999999998</v>
      </c>
      <c r="B527" s="84">
        <f t="shared" si="66"/>
        <v>41.833333333333336</v>
      </c>
      <c r="C527" s="85">
        <f t="shared" si="66"/>
        <v>75.25</v>
      </c>
      <c r="D527" s="91">
        <f t="shared" si="66"/>
        <v>150.75</v>
      </c>
      <c r="F527" s="83">
        <f>MAX(IF('Fee Calculator'!D$41*100&lt;$A527,0,IF('Fee Calculator'!D$41*100&gt;$A528,$A528-$A527-SUM(G527:$H527),'Fee Calculator'!D$41*100-$A527-SUM(G527:$H527))),0)</f>
        <v>0</v>
      </c>
      <c r="G527" s="85">
        <f>MAX(IF('Fee Calculator'!E$41*100&lt;$A527,0,IF('Fee Calculator'!E$41*100&gt;$A528,$A528-$A527-SUM(H527:$H527),'Fee Calculator'!E$41*100-$A527-SUM(H527:$H527))),0)</f>
        <v>0</v>
      </c>
      <c r="H527" s="91">
        <f>IF('Fee Calculator'!F$41*100&lt;$A527,0,IF('Fee Calculator'!F$41*100&gt;$A528,$A528-$A527,'Fee Calculator'!F$41*100-$A527))</f>
        <v>0</v>
      </c>
      <c r="J527" s="87">
        <f>F527*'Fee Calculator'!$D$11/100</f>
        <v>0</v>
      </c>
      <c r="K527" s="88">
        <f>G527*'Fee Calculator'!$D$11/100</f>
        <v>0</v>
      </c>
      <c r="L527" s="92">
        <f>H527*'Fee Calculator'!$D$11/100</f>
        <v>0</v>
      </c>
      <c r="N527" s="89">
        <f t="shared" si="60"/>
        <v>0</v>
      </c>
      <c r="O527" s="90">
        <f t="shared" si="61"/>
        <v>0</v>
      </c>
      <c r="P527" s="93">
        <f t="shared" si="62"/>
        <v>0</v>
      </c>
      <c r="R527" s="89">
        <f t="shared" si="63"/>
        <v>0</v>
      </c>
      <c r="S527" s="90">
        <f t="shared" si="64"/>
        <v>0</v>
      </c>
      <c r="T527" s="93">
        <f t="shared" si="65"/>
        <v>0</v>
      </c>
    </row>
    <row r="528" spans="1:20" hidden="1" x14ac:dyDescent="0.2">
      <c r="A528" s="83">
        <v>57.249999999999801</v>
      </c>
      <c r="B528" s="84">
        <f t="shared" si="66"/>
        <v>41.833333333333336</v>
      </c>
      <c r="C528" s="85">
        <f t="shared" si="66"/>
        <v>75.25</v>
      </c>
      <c r="D528" s="91">
        <f t="shared" si="66"/>
        <v>150.75</v>
      </c>
      <c r="F528" s="83">
        <f>MAX(IF('Fee Calculator'!D$41*100&lt;$A528,0,IF('Fee Calculator'!D$41*100&gt;$A529,$A529-$A528-SUM(G528:$H528),'Fee Calculator'!D$41*100-$A528-SUM(G528:$H528))),0)</f>
        <v>0</v>
      </c>
      <c r="G528" s="85">
        <f>MAX(IF('Fee Calculator'!E$41*100&lt;$A528,0,IF('Fee Calculator'!E$41*100&gt;$A529,$A529-$A528-SUM(H528:$H528),'Fee Calculator'!E$41*100-$A528-SUM(H528:$H528))),0)</f>
        <v>0</v>
      </c>
      <c r="H528" s="91">
        <f>IF('Fee Calculator'!F$41*100&lt;$A528,0,IF('Fee Calculator'!F$41*100&gt;$A529,$A529-$A528,'Fee Calculator'!F$41*100-$A528))</f>
        <v>0</v>
      </c>
      <c r="J528" s="87">
        <f>F528*'Fee Calculator'!$D$11/100</f>
        <v>0</v>
      </c>
      <c r="K528" s="88">
        <f>G528*'Fee Calculator'!$D$11/100</f>
        <v>0</v>
      </c>
      <c r="L528" s="92">
        <f>H528*'Fee Calculator'!$D$11/100</f>
        <v>0</v>
      </c>
      <c r="N528" s="89">
        <f t="shared" si="60"/>
        <v>0</v>
      </c>
      <c r="O528" s="90">
        <f t="shared" si="61"/>
        <v>0</v>
      </c>
      <c r="P528" s="93">
        <f t="shared" si="62"/>
        <v>0</v>
      </c>
      <c r="R528" s="89">
        <f t="shared" si="63"/>
        <v>0</v>
      </c>
      <c r="S528" s="90">
        <f t="shared" si="64"/>
        <v>0</v>
      </c>
      <c r="T528" s="93">
        <f t="shared" si="65"/>
        <v>0</v>
      </c>
    </row>
    <row r="529" spans="1:20" hidden="1" x14ac:dyDescent="0.2">
      <c r="A529" s="83">
        <v>57.349999999999802</v>
      </c>
      <c r="B529" s="84">
        <f t="shared" si="66"/>
        <v>41.833333333333336</v>
      </c>
      <c r="C529" s="85">
        <f t="shared" si="66"/>
        <v>75.25</v>
      </c>
      <c r="D529" s="91">
        <f t="shared" si="66"/>
        <v>150.75</v>
      </c>
      <c r="F529" s="83">
        <f>MAX(IF('Fee Calculator'!D$41*100&lt;$A529,0,IF('Fee Calculator'!D$41*100&gt;$A530,$A530-$A529-SUM(G529:$H529),'Fee Calculator'!D$41*100-$A529-SUM(G529:$H529))),0)</f>
        <v>0</v>
      </c>
      <c r="G529" s="85">
        <f>MAX(IF('Fee Calculator'!E$41*100&lt;$A529,0,IF('Fee Calculator'!E$41*100&gt;$A530,$A530-$A529-SUM(H529:$H529),'Fee Calculator'!E$41*100-$A529-SUM(H529:$H529))),0)</f>
        <v>0</v>
      </c>
      <c r="H529" s="91">
        <f>IF('Fee Calculator'!F$41*100&lt;$A529,0,IF('Fee Calculator'!F$41*100&gt;$A530,$A530-$A529,'Fee Calculator'!F$41*100-$A529))</f>
        <v>0</v>
      </c>
      <c r="J529" s="87">
        <f>F529*'Fee Calculator'!$D$11/100</f>
        <v>0</v>
      </c>
      <c r="K529" s="88">
        <f>G529*'Fee Calculator'!$D$11/100</f>
        <v>0</v>
      </c>
      <c r="L529" s="92">
        <f>H529*'Fee Calculator'!$D$11/100</f>
        <v>0</v>
      </c>
      <c r="N529" s="89">
        <f t="shared" si="60"/>
        <v>0</v>
      </c>
      <c r="O529" s="90">
        <f t="shared" si="61"/>
        <v>0</v>
      </c>
      <c r="P529" s="93">
        <f t="shared" si="62"/>
        <v>0</v>
      </c>
      <c r="R529" s="89">
        <f t="shared" si="63"/>
        <v>0</v>
      </c>
      <c r="S529" s="90">
        <f t="shared" si="64"/>
        <v>0</v>
      </c>
      <c r="T529" s="93">
        <f t="shared" si="65"/>
        <v>0</v>
      </c>
    </row>
    <row r="530" spans="1:20" hidden="1" x14ac:dyDescent="0.2">
      <c r="A530" s="83">
        <v>57.449999999999797</v>
      </c>
      <c r="B530" s="84">
        <f t="shared" si="66"/>
        <v>41.833333333333336</v>
      </c>
      <c r="C530" s="85">
        <f t="shared" si="66"/>
        <v>75.25</v>
      </c>
      <c r="D530" s="91">
        <f t="shared" si="66"/>
        <v>150.75</v>
      </c>
      <c r="F530" s="83">
        <f>MAX(IF('Fee Calculator'!D$41*100&lt;$A530,0,IF('Fee Calculator'!D$41*100&gt;$A531,$A531-$A530-SUM(G530:$H530),'Fee Calculator'!D$41*100-$A530-SUM(G530:$H530))),0)</f>
        <v>0</v>
      </c>
      <c r="G530" s="85">
        <f>MAX(IF('Fee Calculator'!E$41*100&lt;$A530,0,IF('Fee Calculator'!E$41*100&gt;$A531,$A531-$A530-SUM(H530:$H530),'Fee Calculator'!E$41*100-$A530-SUM(H530:$H530))),0)</f>
        <v>0</v>
      </c>
      <c r="H530" s="91">
        <f>IF('Fee Calculator'!F$41*100&lt;$A530,0,IF('Fee Calculator'!F$41*100&gt;$A531,$A531-$A530,'Fee Calculator'!F$41*100-$A530))</f>
        <v>0</v>
      </c>
      <c r="J530" s="87">
        <f>F530*'Fee Calculator'!$D$11/100</f>
        <v>0</v>
      </c>
      <c r="K530" s="88">
        <f>G530*'Fee Calculator'!$D$11/100</f>
        <v>0</v>
      </c>
      <c r="L530" s="92">
        <f>H530*'Fee Calculator'!$D$11/100</f>
        <v>0</v>
      </c>
      <c r="N530" s="89">
        <f t="shared" si="60"/>
        <v>0</v>
      </c>
      <c r="O530" s="90">
        <f t="shared" si="61"/>
        <v>0</v>
      </c>
      <c r="P530" s="93">
        <f t="shared" si="62"/>
        <v>0</v>
      </c>
      <c r="R530" s="89">
        <f t="shared" si="63"/>
        <v>0</v>
      </c>
      <c r="S530" s="90">
        <f t="shared" si="64"/>
        <v>0</v>
      </c>
      <c r="T530" s="93">
        <f t="shared" si="65"/>
        <v>0</v>
      </c>
    </row>
    <row r="531" spans="1:20" hidden="1" x14ac:dyDescent="0.2">
      <c r="A531" s="83">
        <v>57.549999999999798</v>
      </c>
      <c r="B531" s="84">
        <f t="shared" si="66"/>
        <v>41.833333333333336</v>
      </c>
      <c r="C531" s="85">
        <f t="shared" si="66"/>
        <v>75.25</v>
      </c>
      <c r="D531" s="91">
        <f t="shared" si="66"/>
        <v>150.75</v>
      </c>
      <c r="F531" s="83">
        <f>MAX(IF('Fee Calculator'!D$41*100&lt;$A531,0,IF('Fee Calculator'!D$41*100&gt;$A532,$A532-$A531-SUM(G531:$H531),'Fee Calculator'!D$41*100-$A531-SUM(G531:$H531))),0)</f>
        <v>0</v>
      </c>
      <c r="G531" s="85">
        <f>MAX(IF('Fee Calculator'!E$41*100&lt;$A531,0,IF('Fee Calculator'!E$41*100&gt;$A532,$A532-$A531-SUM(H531:$H531),'Fee Calculator'!E$41*100-$A531-SUM(H531:$H531))),0)</f>
        <v>0</v>
      </c>
      <c r="H531" s="91">
        <f>IF('Fee Calculator'!F$41*100&lt;$A531,0,IF('Fee Calculator'!F$41*100&gt;$A532,$A532-$A531,'Fee Calculator'!F$41*100-$A531))</f>
        <v>0</v>
      </c>
      <c r="J531" s="87">
        <f>F531*'Fee Calculator'!$D$11/100</f>
        <v>0</v>
      </c>
      <c r="K531" s="88">
        <f>G531*'Fee Calculator'!$D$11/100</f>
        <v>0</v>
      </c>
      <c r="L531" s="92">
        <f>H531*'Fee Calculator'!$D$11/100</f>
        <v>0</v>
      </c>
      <c r="N531" s="89">
        <f t="shared" si="60"/>
        <v>0</v>
      </c>
      <c r="O531" s="90">
        <f t="shared" si="61"/>
        <v>0</v>
      </c>
      <c r="P531" s="93">
        <f t="shared" si="62"/>
        <v>0</v>
      </c>
      <c r="R531" s="89">
        <f t="shared" si="63"/>
        <v>0</v>
      </c>
      <c r="S531" s="90">
        <f t="shared" si="64"/>
        <v>0</v>
      </c>
      <c r="T531" s="93">
        <f t="shared" si="65"/>
        <v>0</v>
      </c>
    </row>
    <row r="532" spans="1:20" hidden="1" x14ac:dyDescent="0.2">
      <c r="A532" s="83">
        <v>57.6499999999998</v>
      </c>
      <c r="B532" s="84">
        <f t="shared" si="66"/>
        <v>41.833333333333336</v>
      </c>
      <c r="C532" s="85">
        <f t="shared" si="66"/>
        <v>75.25</v>
      </c>
      <c r="D532" s="91">
        <f t="shared" si="66"/>
        <v>150.75</v>
      </c>
      <c r="F532" s="83">
        <f>MAX(IF('Fee Calculator'!D$41*100&lt;$A532,0,IF('Fee Calculator'!D$41*100&gt;$A533,$A533-$A532-SUM(G532:$H532),'Fee Calculator'!D$41*100-$A532-SUM(G532:$H532))),0)</f>
        <v>0</v>
      </c>
      <c r="G532" s="85">
        <f>MAX(IF('Fee Calculator'!E$41*100&lt;$A532,0,IF('Fee Calculator'!E$41*100&gt;$A533,$A533-$A532-SUM(H532:$H532),'Fee Calculator'!E$41*100-$A532-SUM(H532:$H532))),0)</f>
        <v>0</v>
      </c>
      <c r="H532" s="91">
        <f>IF('Fee Calculator'!F$41*100&lt;$A532,0,IF('Fee Calculator'!F$41*100&gt;$A533,$A533-$A532,'Fee Calculator'!F$41*100-$A532))</f>
        <v>0</v>
      </c>
      <c r="J532" s="87">
        <f>F532*'Fee Calculator'!$D$11/100</f>
        <v>0</v>
      </c>
      <c r="K532" s="88">
        <f>G532*'Fee Calculator'!$D$11/100</f>
        <v>0</v>
      </c>
      <c r="L532" s="92">
        <f>H532*'Fee Calculator'!$D$11/100</f>
        <v>0</v>
      </c>
      <c r="N532" s="89">
        <f t="shared" si="60"/>
        <v>0</v>
      </c>
      <c r="O532" s="90">
        <f t="shared" si="61"/>
        <v>0</v>
      </c>
      <c r="P532" s="93">
        <f t="shared" si="62"/>
        <v>0</v>
      </c>
      <c r="R532" s="89">
        <f t="shared" si="63"/>
        <v>0</v>
      </c>
      <c r="S532" s="90">
        <f t="shared" si="64"/>
        <v>0</v>
      </c>
      <c r="T532" s="93">
        <f t="shared" si="65"/>
        <v>0</v>
      </c>
    </row>
    <row r="533" spans="1:20" hidden="1" x14ac:dyDescent="0.2">
      <c r="A533" s="83">
        <v>57.749999999999801</v>
      </c>
      <c r="B533" s="84">
        <f t="shared" si="66"/>
        <v>41.833333333333336</v>
      </c>
      <c r="C533" s="85">
        <f t="shared" si="66"/>
        <v>75.25</v>
      </c>
      <c r="D533" s="91">
        <f t="shared" si="66"/>
        <v>150.75</v>
      </c>
      <c r="F533" s="83">
        <f>MAX(IF('Fee Calculator'!D$41*100&lt;$A533,0,IF('Fee Calculator'!D$41*100&gt;$A534,$A534-$A533-SUM(G533:$H533),'Fee Calculator'!D$41*100-$A533-SUM(G533:$H533))),0)</f>
        <v>0</v>
      </c>
      <c r="G533" s="85">
        <f>MAX(IF('Fee Calculator'!E$41*100&lt;$A533,0,IF('Fee Calculator'!E$41*100&gt;$A534,$A534-$A533-SUM(H533:$H533),'Fee Calculator'!E$41*100-$A533-SUM(H533:$H533))),0)</f>
        <v>0</v>
      </c>
      <c r="H533" s="91">
        <f>IF('Fee Calculator'!F$41*100&lt;$A533,0,IF('Fee Calculator'!F$41*100&gt;$A534,$A534-$A533,'Fee Calculator'!F$41*100-$A533))</f>
        <v>0</v>
      </c>
      <c r="J533" s="87">
        <f>F533*'Fee Calculator'!$D$11/100</f>
        <v>0</v>
      </c>
      <c r="K533" s="88">
        <f>G533*'Fee Calculator'!$D$11/100</f>
        <v>0</v>
      </c>
      <c r="L533" s="92">
        <f>H533*'Fee Calculator'!$D$11/100</f>
        <v>0</v>
      </c>
      <c r="N533" s="89">
        <f t="shared" si="60"/>
        <v>0</v>
      </c>
      <c r="O533" s="90">
        <f t="shared" si="61"/>
        <v>0</v>
      </c>
      <c r="P533" s="93">
        <f t="shared" si="62"/>
        <v>0</v>
      </c>
      <c r="R533" s="89">
        <f t="shared" si="63"/>
        <v>0</v>
      </c>
      <c r="S533" s="90">
        <f t="shared" si="64"/>
        <v>0</v>
      </c>
      <c r="T533" s="93">
        <f t="shared" si="65"/>
        <v>0</v>
      </c>
    </row>
    <row r="534" spans="1:20" hidden="1" x14ac:dyDescent="0.2">
      <c r="A534" s="83">
        <v>57.849999999999802</v>
      </c>
      <c r="B534" s="84">
        <f t="shared" si="66"/>
        <v>41.833333333333336</v>
      </c>
      <c r="C534" s="85">
        <f t="shared" si="66"/>
        <v>75.25</v>
      </c>
      <c r="D534" s="91">
        <f t="shared" si="66"/>
        <v>150.75</v>
      </c>
      <c r="F534" s="83">
        <f>MAX(IF('Fee Calculator'!D$41*100&lt;$A534,0,IF('Fee Calculator'!D$41*100&gt;$A535,$A535-$A534-SUM(G534:$H534),'Fee Calculator'!D$41*100-$A534-SUM(G534:$H534))),0)</f>
        <v>0</v>
      </c>
      <c r="G534" s="85">
        <f>MAX(IF('Fee Calculator'!E$41*100&lt;$A534,0,IF('Fee Calculator'!E$41*100&gt;$A535,$A535-$A534-SUM(H534:$H534),'Fee Calculator'!E$41*100-$A534-SUM(H534:$H534))),0)</f>
        <v>0</v>
      </c>
      <c r="H534" s="91">
        <f>IF('Fee Calculator'!F$41*100&lt;$A534,0,IF('Fee Calculator'!F$41*100&gt;$A535,$A535-$A534,'Fee Calculator'!F$41*100-$A534))</f>
        <v>0</v>
      </c>
      <c r="J534" s="87">
        <f>F534*'Fee Calculator'!$D$11/100</f>
        <v>0</v>
      </c>
      <c r="K534" s="88">
        <f>G534*'Fee Calculator'!$D$11/100</f>
        <v>0</v>
      </c>
      <c r="L534" s="92">
        <f>H534*'Fee Calculator'!$D$11/100</f>
        <v>0</v>
      </c>
      <c r="N534" s="89">
        <f t="shared" si="60"/>
        <v>0</v>
      </c>
      <c r="O534" s="90">
        <f t="shared" si="61"/>
        <v>0</v>
      </c>
      <c r="P534" s="93">
        <f t="shared" si="62"/>
        <v>0</v>
      </c>
      <c r="R534" s="89">
        <f t="shared" si="63"/>
        <v>0</v>
      </c>
      <c r="S534" s="90">
        <f t="shared" si="64"/>
        <v>0</v>
      </c>
      <c r="T534" s="93">
        <f t="shared" si="65"/>
        <v>0</v>
      </c>
    </row>
    <row r="535" spans="1:20" hidden="1" x14ac:dyDescent="0.2">
      <c r="A535" s="83">
        <v>57.949999999999797</v>
      </c>
      <c r="B535" s="84">
        <f t="shared" si="66"/>
        <v>41.833333333333336</v>
      </c>
      <c r="C535" s="85">
        <f t="shared" si="66"/>
        <v>75.25</v>
      </c>
      <c r="D535" s="91">
        <f t="shared" si="66"/>
        <v>150.75</v>
      </c>
      <c r="F535" s="83">
        <f>MAX(IF('Fee Calculator'!D$41*100&lt;$A535,0,IF('Fee Calculator'!D$41*100&gt;$A536,$A536-$A535-SUM(G535:$H535),'Fee Calculator'!D$41*100-$A535-SUM(G535:$H535))),0)</f>
        <v>0</v>
      </c>
      <c r="G535" s="85">
        <f>MAX(IF('Fee Calculator'!E$41*100&lt;$A535,0,IF('Fee Calculator'!E$41*100&gt;$A536,$A536-$A535-SUM(H535:$H535),'Fee Calculator'!E$41*100-$A535-SUM(H535:$H535))),0)</f>
        <v>0</v>
      </c>
      <c r="H535" s="91">
        <f>IF('Fee Calculator'!F$41*100&lt;$A535,0,IF('Fee Calculator'!F$41*100&gt;$A536,$A536-$A535,'Fee Calculator'!F$41*100-$A535))</f>
        <v>0</v>
      </c>
      <c r="J535" s="87">
        <f>F535*'Fee Calculator'!$D$11/100</f>
        <v>0</v>
      </c>
      <c r="K535" s="88">
        <f>G535*'Fee Calculator'!$D$11/100</f>
        <v>0</v>
      </c>
      <c r="L535" s="92">
        <f>H535*'Fee Calculator'!$D$11/100</f>
        <v>0</v>
      </c>
      <c r="N535" s="89">
        <f t="shared" si="60"/>
        <v>0</v>
      </c>
      <c r="O535" s="90">
        <f t="shared" si="61"/>
        <v>0</v>
      </c>
      <c r="P535" s="93">
        <f t="shared" si="62"/>
        <v>0</v>
      </c>
      <c r="R535" s="89">
        <f t="shared" si="63"/>
        <v>0</v>
      </c>
      <c r="S535" s="90">
        <f t="shared" si="64"/>
        <v>0</v>
      </c>
      <c r="T535" s="93">
        <f t="shared" si="65"/>
        <v>0</v>
      </c>
    </row>
    <row r="536" spans="1:20" hidden="1" x14ac:dyDescent="0.2">
      <c r="A536" s="83">
        <v>58.049999999999798</v>
      </c>
      <c r="B536" s="84">
        <f t="shared" si="66"/>
        <v>41.833333333333336</v>
      </c>
      <c r="C536" s="85">
        <f t="shared" si="66"/>
        <v>75.25</v>
      </c>
      <c r="D536" s="91">
        <f t="shared" si="66"/>
        <v>150.75</v>
      </c>
      <c r="F536" s="83">
        <f>MAX(IF('Fee Calculator'!D$41*100&lt;$A536,0,IF('Fee Calculator'!D$41*100&gt;$A537,$A537-$A536-SUM(G536:$H536),'Fee Calculator'!D$41*100-$A536-SUM(G536:$H536))),0)</f>
        <v>0</v>
      </c>
      <c r="G536" s="85">
        <f>MAX(IF('Fee Calculator'!E$41*100&lt;$A536,0,IF('Fee Calculator'!E$41*100&gt;$A537,$A537-$A536-SUM(H536:$H536),'Fee Calculator'!E$41*100-$A536-SUM(H536:$H536))),0)</f>
        <v>0</v>
      </c>
      <c r="H536" s="91">
        <f>IF('Fee Calculator'!F$41*100&lt;$A536,0,IF('Fee Calculator'!F$41*100&gt;$A537,$A537-$A536,'Fee Calculator'!F$41*100-$A536))</f>
        <v>0</v>
      </c>
      <c r="J536" s="87">
        <f>F536*'Fee Calculator'!$D$11/100</f>
        <v>0</v>
      </c>
      <c r="K536" s="88">
        <f>G536*'Fee Calculator'!$D$11/100</f>
        <v>0</v>
      </c>
      <c r="L536" s="92">
        <f>H536*'Fee Calculator'!$D$11/100</f>
        <v>0</v>
      </c>
      <c r="N536" s="89">
        <f t="shared" si="60"/>
        <v>0</v>
      </c>
      <c r="O536" s="90">
        <f t="shared" si="61"/>
        <v>0</v>
      </c>
      <c r="P536" s="93">
        <f t="shared" si="62"/>
        <v>0</v>
      </c>
      <c r="R536" s="89">
        <f t="shared" si="63"/>
        <v>0</v>
      </c>
      <c r="S536" s="90">
        <f t="shared" si="64"/>
        <v>0</v>
      </c>
      <c r="T536" s="93">
        <f t="shared" si="65"/>
        <v>0</v>
      </c>
    </row>
    <row r="537" spans="1:20" hidden="1" x14ac:dyDescent="0.2">
      <c r="A537" s="83">
        <v>58.1499999999998</v>
      </c>
      <c r="B537" s="84">
        <f t="shared" si="66"/>
        <v>41.833333333333336</v>
      </c>
      <c r="C537" s="85">
        <f t="shared" si="66"/>
        <v>75.25</v>
      </c>
      <c r="D537" s="91">
        <f t="shared" si="66"/>
        <v>150.75</v>
      </c>
      <c r="F537" s="83">
        <f>MAX(IF('Fee Calculator'!D$41*100&lt;$A537,0,IF('Fee Calculator'!D$41*100&gt;$A538,$A538-$A537-SUM(G537:$H537),'Fee Calculator'!D$41*100-$A537-SUM(G537:$H537))),0)</f>
        <v>0</v>
      </c>
      <c r="G537" s="85">
        <f>MAX(IF('Fee Calculator'!E$41*100&lt;$A537,0,IF('Fee Calculator'!E$41*100&gt;$A538,$A538-$A537-SUM(H537:$H537),'Fee Calculator'!E$41*100-$A537-SUM(H537:$H537))),0)</f>
        <v>0</v>
      </c>
      <c r="H537" s="91">
        <f>IF('Fee Calculator'!F$41*100&lt;$A537,0,IF('Fee Calculator'!F$41*100&gt;$A538,$A538-$A537,'Fee Calculator'!F$41*100-$A537))</f>
        <v>0</v>
      </c>
      <c r="J537" s="87">
        <f>F537*'Fee Calculator'!$D$11/100</f>
        <v>0</v>
      </c>
      <c r="K537" s="88">
        <f>G537*'Fee Calculator'!$D$11/100</f>
        <v>0</v>
      </c>
      <c r="L537" s="92">
        <f>H537*'Fee Calculator'!$D$11/100</f>
        <v>0</v>
      </c>
      <c r="N537" s="89">
        <f t="shared" si="60"/>
        <v>0</v>
      </c>
      <c r="O537" s="90">
        <f t="shared" si="61"/>
        <v>0</v>
      </c>
      <c r="P537" s="93">
        <f t="shared" si="62"/>
        <v>0</v>
      </c>
      <c r="R537" s="89">
        <f t="shared" si="63"/>
        <v>0</v>
      </c>
      <c r="S537" s="90">
        <f t="shared" si="64"/>
        <v>0</v>
      </c>
      <c r="T537" s="93">
        <f t="shared" si="65"/>
        <v>0</v>
      </c>
    </row>
    <row r="538" spans="1:20" hidden="1" x14ac:dyDescent="0.2">
      <c r="A538" s="83">
        <v>58.249999999999801</v>
      </c>
      <c r="B538" s="84">
        <f t="shared" si="66"/>
        <v>41.833333333333336</v>
      </c>
      <c r="C538" s="85">
        <f t="shared" si="66"/>
        <v>75.25</v>
      </c>
      <c r="D538" s="91">
        <f t="shared" si="66"/>
        <v>150.75</v>
      </c>
      <c r="F538" s="83">
        <f>MAX(IF('Fee Calculator'!D$41*100&lt;$A538,0,IF('Fee Calculator'!D$41*100&gt;$A539,$A539-$A538-SUM(G538:$H538),'Fee Calculator'!D$41*100-$A538-SUM(G538:$H538))),0)</f>
        <v>0</v>
      </c>
      <c r="G538" s="85">
        <f>MAX(IF('Fee Calculator'!E$41*100&lt;$A538,0,IF('Fee Calculator'!E$41*100&gt;$A539,$A539-$A538-SUM(H538:$H538),'Fee Calculator'!E$41*100-$A538-SUM(H538:$H538))),0)</f>
        <v>0</v>
      </c>
      <c r="H538" s="91">
        <f>IF('Fee Calculator'!F$41*100&lt;$A538,0,IF('Fee Calculator'!F$41*100&gt;$A539,$A539-$A538,'Fee Calculator'!F$41*100-$A538))</f>
        <v>0</v>
      </c>
      <c r="J538" s="87">
        <f>F538*'Fee Calculator'!$D$11/100</f>
        <v>0</v>
      </c>
      <c r="K538" s="88">
        <f>G538*'Fee Calculator'!$D$11/100</f>
        <v>0</v>
      </c>
      <c r="L538" s="92">
        <f>H538*'Fee Calculator'!$D$11/100</f>
        <v>0</v>
      </c>
      <c r="N538" s="89">
        <f t="shared" si="60"/>
        <v>0</v>
      </c>
      <c r="O538" s="90">
        <f t="shared" si="61"/>
        <v>0</v>
      </c>
      <c r="P538" s="93">
        <f t="shared" si="62"/>
        <v>0</v>
      </c>
      <c r="R538" s="89">
        <f t="shared" si="63"/>
        <v>0</v>
      </c>
      <c r="S538" s="90">
        <f t="shared" si="64"/>
        <v>0</v>
      </c>
      <c r="T538" s="93">
        <f t="shared" si="65"/>
        <v>0</v>
      </c>
    </row>
    <row r="539" spans="1:20" hidden="1" x14ac:dyDescent="0.2">
      <c r="A539" s="83">
        <v>58.349999999999802</v>
      </c>
      <c r="B539" s="84">
        <f t="shared" si="66"/>
        <v>41.833333333333336</v>
      </c>
      <c r="C539" s="85">
        <f t="shared" si="66"/>
        <v>75.25</v>
      </c>
      <c r="D539" s="91">
        <f t="shared" si="66"/>
        <v>150.75</v>
      </c>
      <c r="F539" s="83">
        <f>MAX(IF('Fee Calculator'!D$41*100&lt;$A539,0,IF('Fee Calculator'!D$41*100&gt;$A540,$A540-$A539-SUM(G539:$H539),'Fee Calculator'!D$41*100-$A539-SUM(G539:$H539))),0)</f>
        <v>0</v>
      </c>
      <c r="G539" s="85">
        <f>MAX(IF('Fee Calculator'!E$41*100&lt;$A539,0,IF('Fee Calculator'!E$41*100&gt;$A540,$A540-$A539-SUM(H539:$H539),'Fee Calculator'!E$41*100-$A539-SUM(H539:$H539))),0)</f>
        <v>0</v>
      </c>
      <c r="H539" s="91">
        <f>IF('Fee Calculator'!F$41*100&lt;$A539,0,IF('Fee Calculator'!F$41*100&gt;$A540,$A540-$A539,'Fee Calculator'!F$41*100-$A539))</f>
        <v>0</v>
      </c>
      <c r="J539" s="87">
        <f>F539*'Fee Calculator'!$D$11/100</f>
        <v>0</v>
      </c>
      <c r="K539" s="88">
        <f>G539*'Fee Calculator'!$D$11/100</f>
        <v>0</v>
      </c>
      <c r="L539" s="92">
        <f>H539*'Fee Calculator'!$D$11/100</f>
        <v>0</v>
      </c>
      <c r="N539" s="89">
        <f t="shared" si="60"/>
        <v>0</v>
      </c>
      <c r="O539" s="90">
        <f t="shared" si="61"/>
        <v>0</v>
      </c>
      <c r="P539" s="93">
        <f t="shared" si="62"/>
        <v>0</v>
      </c>
      <c r="R539" s="89">
        <f t="shared" si="63"/>
        <v>0</v>
      </c>
      <c r="S539" s="90">
        <f t="shared" si="64"/>
        <v>0</v>
      </c>
      <c r="T539" s="93">
        <f t="shared" si="65"/>
        <v>0</v>
      </c>
    </row>
    <row r="540" spans="1:20" hidden="1" x14ac:dyDescent="0.2">
      <c r="A540" s="83">
        <v>58.449999999999797</v>
      </c>
      <c r="B540" s="84">
        <f t="shared" si="66"/>
        <v>41.833333333333336</v>
      </c>
      <c r="C540" s="85">
        <f t="shared" si="66"/>
        <v>75.25</v>
      </c>
      <c r="D540" s="91">
        <f t="shared" si="66"/>
        <v>150.75</v>
      </c>
      <c r="F540" s="83">
        <f>MAX(IF('Fee Calculator'!D$41*100&lt;$A540,0,IF('Fee Calculator'!D$41*100&gt;$A541,$A541-$A540-SUM(G540:$H540),'Fee Calculator'!D$41*100-$A540-SUM(G540:$H540))),0)</f>
        <v>0</v>
      </c>
      <c r="G540" s="85">
        <f>MAX(IF('Fee Calculator'!E$41*100&lt;$A540,0,IF('Fee Calculator'!E$41*100&gt;$A541,$A541-$A540-SUM(H540:$H540),'Fee Calculator'!E$41*100-$A540-SUM(H540:$H540))),0)</f>
        <v>0</v>
      </c>
      <c r="H540" s="91">
        <f>IF('Fee Calculator'!F$41*100&lt;$A540,0,IF('Fee Calculator'!F$41*100&gt;$A541,$A541-$A540,'Fee Calculator'!F$41*100-$A540))</f>
        <v>0</v>
      </c>
      <c r="J540" s="87">
        <f>F540*'Fee Calculator'!$D$11/100</f>
        <v>0</v>
      </c>
      <c r="K540" s="88">
        <f>G540*'Fee Calculator'!$D$11/100</f>
        <v>0</v>
      </c>
      <c r="L540" s="92">
        <f>H540*'Fee Calculator'!$D$11/100</f>
        <v>0</v>
      </c>
      <c r="N540" s="89">
        <f t="shared" si="60"/>
        <v>0</v>
      </c>
      <c r="O540" s="90">
        <f t="shared" si="61"/>
        <v>0</v>
      </c>
      <c r="P540" s="93">
        <f t="shared" si="62"/>
        <v>0</v>
      </c>
      <c r="R540" s="89">
        <f t="shared" si="63"/>
        <v>0</v>
      </c>
      <c r="S540" s="90">
        <f t="shared" si="64"/>
        <v>0</v>
      </c>
      <c r="T540" s="93">
        <f t="shared" si="65"/>
        <v>0</v>
      </c>
    </row>
    <row r="541" spans="1:20" hidden="1" x14ac:dyDescent="0.2">
      <c r="A541" s="83">
        <v>58.549999999999798</v>
      </c>
      <c r="B541" s="84">
        <f t="shared" si="66"/>
        <v>41.833333333333336</v>
      </c>
      <c r="C541" s="85">
        <f t="shared" si="66"/>
        <v>75.25</v>
      </c>
      <c r="D541" s="91">
        <f t="shared" si="66"/>
        <v>150.75</v>
      </c>
      <c r="F541" s="83">
        <f>MAX(IF('Fee Calculator'!D$41*100&lt;$A541,0,IF('Fee Calculator'!D$41*100&gt;$A542,$A542-$A541-SUM(G541:$H541),'Fee Calculator'!D$41*100-$A541-SUM(G541:$H541))),0)</f>
        <v>0</v>
      </c>
      <c r="G541" s="85">
        <f>MAX(IF('Fee Calculator'!E$41*100&lt;$A541,0,IF('Fee Calculator'!E$41*100&gt;$A542,$A542-$A541-SUM(H541:$H541),'Fee Calculator'!E$41*100-$A541-SUM(H541:$H541))),0)</f>
        <v>0</v>
      </c>
      <c r="H541" s="91">
        <f>IF('Fee Calculator'!F$41*100&lt;$A541,0,IF('Fee Calculator'!F$41*100&gt;$A542,$A542-$A541,'Fee Calculator'!F$41*100-$A541))</f>
        <v>0</v>
      </c>
      <c r="J541" s="87">
        <f>F541*'Fee Calculator'!$D$11/100</f>
        <v>0</v>
      </c>
      <c r="K541" s="88">
        <f>G541*'Fee Calculator'!$D$11/100</f>
        <v>0</v>
      </c>
      <c r="L541" s="92">
        <f>H541*'Fee Calculator'!$D$11/100</f>
        <v>0</v>
      </c>
      <c r="N541" s="89">
        <f t="shared" si="60"/>
        <v>0</v>
      </c>
      <c r="O541" s="90">
        <f t="shared" si="61"/>
        <v>0</v>
      </c>
      <c r="P541" s="93">
        <f t="shared" si="62"/>
        <v>0</v>
      </c>
      <c r="R541" s="89">
        <f t="shared" si="63"/>
        <v>0</v>
      </c>
      <c r="S541" s="90">
        <f t="shared" si="64"/>
        <v>0</v>
      </c>
      <c r="T541" s="93">
        <f t="shared" si="65"/>
        <v>0</v>
      </c>
    </row>
    <row r="542" spans="1:20" hidden="1" x14ac:dyDescent="0.2">
      <c r="A542" s="83">
        <v>58.6499999999998</v>
      </c>
      <c r="B542" s="84">
        <f t="shared" si="66"/>
        <v>41.833333333333336</v>
      </c>
      <c r="C542" s="85">
        <f t="shared" si="66"/>
        <v>75.25</v>
      </c>
      <c r="D542" s="91">
        <f t="shared" si="66"/>
        <v>150.75</v>
      </c>
      <c r="F542" s="83">
        <f>MAX(IF('Fee Calculator'!D$41*100&lt;$A542,0,IF('Fee Calculator'!D$41*100&gt;$A543,$A543-$A542-SUM(G542:$H542),'Fee Calculator'!D$41*100-$A542-SUM(G542:$H542))),0)</f>
        <v>0</v>
      </c>
      <c r="G542" s="85">
        <f>MAX(IF('Fee Calculator'!E$41*100&lt;$A542,0,IF('Fee Calculator'!E$41*100&gt;$A543,$A543-$A542-SUM(H542:$H542),'Fee Calculator'!E$41*100-$A542-SUM(H542:$H542))),0)</f>
        <v>0</v>
      </c>
      <c r="H542" s="91">
        <f>IF('Fee Calculator'!F$41*100&lt;$A542,0,IF('Fee Calculator'!F$41*100&gt;$A543,$A543-$A542,'Fee Calculator'!F$41*100-$A542))</f>
        <v>0</v>
      </c>
      <c r="J542" s="87">
        <f>F542*'Fee Calculator'!$D$11/100</f>
        <v>0</v>
      </c>
      <c r="K542" s="88">
        <f>G542*'Fee Calculator'!$D$11/100</f>
        <v>0</v>
      </c>
      <c r="L542" s="92">
        <f>H542*'Fee Calculator'!$D$11/100</f>
        <v>0</v>
      </c>
      <c r="N542" s="89">
        <f t="shared" si="60"/>
        <v>0</v>
      </c>
      <c r="O542" s="90">
        <f t="shared" si="61"/>
        <v>0</v>
      </c>
      <c r="P542" s="93">
        <f t="shared" si="62"/>
        <v>0</v>
      </c>
      <c r="R542" s="89">
        <f t="shared" si="63"/>
        <v>0</v>
      </c>
      <c r="S542" s="90">
        <f t="shared" si="64"/>
        <v>0</v>
      </c>
      <c r="T542" s="93">
        <f t="shared" si="65"/>
        <v>0</v>
      </c>
    </row>
    <row r="543" spans="1:20" hidden="1" x14ac:dyDescent="0.2">
      <c r="A543" s="83">
        <v>58.749999999999801</v>
      </c>
      <c r="B543" s="84">
        <f t="shared" si="66"/>
        <v>41.833333333333336</v>
      </c>
      <c r="C543" s="85">
        <f t="shared" si="66"/>
        <v>75.25</v>
      </c>
      <c r="D543" s="91">
        <f t="shared" si="66"/>
        <v>150.75</v>
      </c>
      <c r="F543" s="83">
        <f>MAX(IF('Fee Calculator'!D$41*100&lt;$A543,0,IF('Fee Calculator'!D$41*100&gt;$A544,$A544-$A543-SUM(G543:$H543),'Fee Calculator'!D$41*100-$A543-SUM(G543:$H543))),0)</f>
        <v>0</v>
      </c>
      <c r="G543" s="85">
        <f>MAX(IF('Fee Calculator'!E$41*100&lt;$A543,0,IF('Fee Calculator'!E$41*100&gt;$A544,$A544-$A543-SUM(H543:$H543),'Fee Calculator'!E$41*100-$A543-SUM(H543:$H543))),0)</f>
        <v>0</v>
      </c>
      <c r="H543" s="91">
        <f>IF('Fee Calculator'!F$41*100&lt;$A543,0,IF('Fee Calculator'!F$41*100&gt;$A544,$A544-$A543,'Fee Calculator'!F$41*100-$A543))</f>
        <v>0</v>
      </c>
      <c r="J543" s="87">
        <f>F543*'Fee Calculator'!$D$11/100</f>
        <v>0</v>
      </c>
      <c r="K543" s="88">
        <f>G543*'Fee Calculator'!$D$11/100</f>
        <v>0</v>
      </c>
      <c r="L543" s="92">
        <f>H543*'Fee Calculator'!$D$11/100</f>
        <v>0</v>
      </c>
      <c r="N543" s="89">
        <f t="shared" si="60"/>
        <v>0</v>
      </c>
      <c r="O543" s="90">
        <f t="shared" si="61"/>
        <v>0</v>
      </c>
      <c r="P543" s="93">
        <f t="shared" si="62"/>
        <v>0</v>
      </c>
      <c r="R543" s="89">
        <f t="shared" si="63"/>
        <v>0</v>
      </c>
      <c r="S543" s="90">
        <f t="shared" si="64"/>
        <v>0</v>
      </c>
      <c r="T543" s="93">
        <f t="shared" si="65"/>
        <v>0</v>
      </c>
    </row>
    <row r="544" spans="1:20" hidden="1" x14ac:dyDescent="0.2">
      <c r="A544" s="83">
        <v>58.849999999999802</v>
      </c>
      <c r="B544" s="84">
        <f t="shared" si="66"/>
        <v>41.833333333333336</v>
      </c>
      <c r="C544" s="85">
        <f t="shared" si="66"/>
        <v>75.25</v>
      </c>
      <c r="D544" s="91">
        <f t="shared" si="66"/>
        <v>150.75</v>
      </c>
      <c r="F544" s="83">
        <f>MAX(IF('Fee Calculator'!D$41*100&lt;$A544,0,IF('Fee Calculator'!D$41*100&gt;$A545,$A545-$A544-SUM(G544:$H544),'Fee Calculator'!D$41*100-$A544-SUM(G544:$H544))),0)</f>
        <v>0</v>
      </c>
      <c r="G544" s="85">
        <f>MAX(IF('Fee Calculator'!E$41*100&lt;$A544,0,IF('Fee Calculator'!E$41*100&gt;$A545,$A545-$A544-SUM(H544:$H544),'Fee Calculator'!E$41*100-$A544-SUM(H544:$H544))),0)</f>
        <v>0</v>
      </c>
      <c r="H544" s="91">
        <f>IF('Fee Calculator'!F$41*100&lt;$A544,0,IF('Fee Calculator'!F$41*100&gt;$A545,$A545-$A544,'Fee Calculator'!F$41*100-$A544))</f>
        <v>0</v>
      </c>
      <c r="J544" s="87">
        <f>F544*'Fee Calculator'!$D$11/100</f>
        <v>0</v>
      </c>
      <c r="K544" s="88">
        <f>G544*'Fee Calculator'!$D$11/100</f>
        <v>0</v>
      </c>
      <c r="L544" s="92">
        <f>H544*'Fee Calculator'!$D$11/100</f>
        <v>0</v>
      </c>
      <c r="N544" s="89">
        <f t="shared" si="60"/>
        <v>0</v>
      </c>
      <c r="O544" s="90">
        <f t="shared" si="61"/>
        <v>0</v>
      </c>
      <c r="P544" s="93">
        <f t="shared" si="62"/>
        <v>0</v>
      </c>
      <c r="R544" s="89">
        <f t="shared" si="63"/>
        <v>0</v>
      </c>
      <c r="S544" s="90">
        <f t="shared" si="64"/>
        <v>0</v>
      </c>
      <c r="T544" s="93">
        <f t="shared" si="65"/>
        <v>0</v>
      </c>
    </row>
    <row r="545" spans="1:20" hidden="1" x14ac:dyDescent="0.2">
      <c r="A545" s="83">
        <v>58.949999999999797</v>
      </c>
      <c r="B545" s="84">
        <f t="shared" si="66"/>
        <v>41.833333333333336</v>
      </c>
      <c r="C545" s="85">
        <f t="shared" si="66"/>
        <v>75.25</v>
      </c>
      <c r="D545" s="91">
        <f t="shared" si="66"/>
        <v>150.75</v>
      </c>
      <c r="F545" s="83">
        <f>MAX(IF('Fee Calculator'!D$41*100&lt;$A545,0,IF('Fee Calculator'!D$41*100&gt;$A546,$A546-$A545-SUM(G545:$H545),'Fee Calculator'!D$41*100-$A545-SUM(G545:$H545))),0)</f>
        <v>0</v>
      </c>
      <c r="G545" s="85">
        <f>MAX(IF('Fee Calculator'!E$41*100&lt;$A545,0,IF('Fee Calculator'!E$41*100&gt;$A546,$A546-$A545-SUM(H545:$H545),'Fee Calculator'!E$41*100-$A545-SUM(H545:$H545))),0)</f>
        <v>0</v>
      </c>
      <c r="H545" s="91">
        <f>IF('Fee Calculator'!F$41*100&lt;$A545,0,IF('Fee Calculator'!F$41*100&gt;$A546,$A546-$A545,'Fee Calculator'!F$41*100-$A545))</f>
        <v>0</v>
      </c>
      <c r="J545" s="87">
        <f>F545*'Fee Calculator'!$D$11/100</f>
        <v>0</v>
      </c>
      <c r="K545" s="88">
        <f>G545*'Fee Calculator'!$D$11/100</f>
        <v>0</v>
      </c>
      <c r="L545" s="92">
        <f>H545*'Fee Calculator'!$D$11/100</f>
        <v>0</v>
      </c>
      <c r="N545" s="89">
        <f t="shared" si="60"/>
        <v>0</v>
      </c>
      <c r="O545" s="90">
        <f t="shared" si="61"/>
        <v>0</v>
      </c>
      <c r="P545" s="93">
        <f t="shared" si="62"/>
        <v>0</v>
      </c>
      <c r="R545" s="89">
        <f t="shared" si="63"/>
        <v>0</v>
      </c>
      <c r="S545" s="90">
        <f t="shared" si="64"/>
        <v>0</v>
      </c>
      <c r="T545" s="93">
        <f t="shared" si="65"/>
        <v>0</v>
      </c>
    </row>
    <row r="546" spans="1:20" hidden="1" x14ac:dyDescent="0.2">
      <c r="A546" s="83">
        <v>59.049999999999798</v>
      </c>
      <c r="B546" s="84">
        <f t="shared" si="66"/>
        <v>41.833333333333336</v>
      </c>
      <c r="C546" s="85">
        <f t="shared" si="66"/>
        <v>75.25</v>
      </c>
      <c r="D546" s="91">
        <f t="shared" si="66"/>
        <v>150.75</v>
      </c>
      <c r="F546" s="83">
        <f>MAX(IF('Fee Calculator'!D$41*100&lt;$A546,0,IF('Fee Calculator'!D$41*100&gt;$A547,$A547-$A546-SUM(G546:$H546),'Fee Calculator'!D$41*100-$A546-SUM(G546:$H546))),0)</f>
        <v>0</v>
      </c>
      <c r="G546" s="85">
        <f>MAX(IF('Fee Calculator'!E$41*100&lt;$A546,0,IF('Fee Calculator'!E$41*100&gt;$A547,$A547-$A546-SUM(H546:$H546),'Fee Calculator'!E$41*100-$A546-SUM(H546:$H546))),0)</f>
        <v>0</v>
      </c>
      <c r="H546" s="91">
        <f>IF('Fee Calculator'!F$41*100&lt;$A546,0,IF('Fee Calculator'!F$41*100&gt;$A547,$A547-$A546,'Fee Calculator'!F$41*100-$A546))</f>
        <v>0</v>
      </c>
      <c r="J546" s="87">
        <f>F546*'Fee Calculator'!$D$11/100</f>
        <v>0</v>
      </c>
      <c r="K546" s="88">
        <f>G546*'Fee Calculator'!$D$11/100</f>
        <v>0</v>
      </c>
      <c r="L546" s="92">
        <f>H546*'Fee Calculator'!$D$11/100</f>
        <v>0</v>
      </c>
      <c r="N546" s="89">
        <f t="shared" si="60"/>
        <v>0</v>
      </c>
      <c r="O546" s="90">
        <f t="shared" si="61"/>
        <v>0</v>
      </c>
      <c r="P546" s="93">
        <f t="shared" si="62"/>
        <v>0</v>
      </c>
      <c r="R546" s="89">
        <f t="shared" si="63"/>
        <v>0</v>
      </c>
      <c r="S546" s="90">
        <f t="shared" si="64"/>
        <v>0</v>
      </c>
      <c r="T546" s="93">
        <f t="shared" si="65"/>
        <v>0</v>
      </c>
    </row>
    <row r="547" spans="1:20" hidden="1" x14ac:dyDescent="0.2">
      <c r="A547" s="83">
        <v>59.1499999999998</v>
      </c>
      <c r="B547" s="84">
        <f t="shared" si="66"/>
        <v>41.833333333333336</v>
      </c>
      <c r="C547" s="85">
        <f t="shared" si="66"/>
        <v>75.25</v>
      </c>
      <c r="D547" s="91">
        <f t="shared" si="66"/>
        <v>150.75</v>
      </c>
      <c r="F547" s="83">
        <f>MAX(IF('Fee Calculator'!D$41*100&lt;$A547,0,IF('Fee Calculator'!D$41*100&gt;$A548,$A548-$A547-SUM(G547:$H547),'Fee Calculator'!D$41*100-$A547-SUM(G547:$H547))),0)</f>
        <v>0</v>
      </c>
      <c r="G547" s="85">
        <f>MAX(IF('Fee Calculator'!E$41*100&lt;$A547,0,IF('Fee Calculator'!E$41*100&gt;$A548,$A548-$A547-SUM(H547:$H547),'Fee Calculator'!E$41*100-$A547-SUM(H547:$H547))),0)</f>
        <v>0</v>
      </c>
      <c r="H547" s="91">
        <f>IF('Fee Calculator'!F$41*100&lt;$A547,0,IF('Fee Calculator'!F$41*100&gt;$A548,$A548-$A547,'Fee Calculator'!F$41*100-$A547))</f>
        <v>0</v>
      </c>
      <c r="J547" s="87">
        <f>F547*'Fee Calculator'!$D$11/100</f>
        <v>0</v>
      </c>
      <c r="K547" s="88">
        <f>G547*'Fee Calculator'!$D$11/100</f>
        <v>0</v>
      </c>
      <c r="L547" s="92">
        <f>H547*'Fee Calculator'!$D$11/100</f>
        <v>0</v>
      </c>
      <c r="N547" s="89">
        <f t="shared" si="60"/>
        <v>0</v>
      </c>
      <c r="O547" s="90">
        <f t="shared" si="61"/>
        <v>0</v>
      </c>
      <c r="P547" s="93">
        <f t="shared" si="62"/>
        <v>0</v>
      </c>
      <c r="R547" s="89">
        <f t="shared" si="63"/>
        <v>0</v>
      </c>
      <c r="S547" s="90">
        <f t="shared" si="64"/>
        <v>0</v>
      </c>
      <c r="T547" s="93">
        <f t="shared" si="65"/>
        <v>0</v>
      </c>
    </row>
    <row r="548" spans="1:20" hidden="1" x14ac:dyDescent="0.2">
      <c r="A548" s="83">
        <v>59.249999999999801</v>
      </c>
      <c r="B548" s="84">
        <f t="shared" si="66"/>
        <v>41.833333333333336</v>
      </c>
      <c r="C548" s="85">
        <f t="shared" si="66"/>
        <v>75.25</v>
      </c>
      <c r="D548" s="91">
        <f t="shared" si="66"/>
        <v>150.75</v>
      </c>
      <c r="F548" s="83">
        <f>MAX(IF('Fee Calculator'!D$41*100&lt;$A548,0,IF('Fee Calculator'!D$41*100&gt;$A549,$A549-$A548-SUM(G548:$H548),'Fee Calculator'!D$41*100-$A548-SUM(G548:$H548))),0)</f>
        <v>0</v>
      </c>
      <c r="G548" s="85">
        <f>MAX(IF('Fee Calculator'!E$41*100&lt;$A548,0,IF('Fee Calculator'!E$41*100&gt;$A549,$A549-$A548-SUM(H548:$H548),'Fee Calculator'!E$41*100-$A548-SUM(H548:$H548))),0)</f>
        <v>0</v>
      </c>
      <c r="H548" s="91">
        <f>IF('Fee Calculator'!F$41*100&lt;$A548,0,IF('Fee Calculator'!F$41*100&gt;$A549,$A549-$A548,'Fee Calculator'!F$41*100-$A548))</f>
        <v>0</v>
      </c>
      <c r="J548" s="87">
        <f>F548*'Fee Calculator'!$D$11/100</f>
        <v>0</v>
      </c>
      <c r="K548" s="88">
        <f>G548*'Fee Calculator'!$D$11/100</f>
        <v>0</v>
      </c>
      <c r="L548" s="92">
        <f>H548*'Fee Calculator'!$D$11/100</f>
        <v>0</v>
      </c>
      <c r="N548" s="89">
        <f t="shared" si="60"/>
        <v>0</v>
      </c>
      <c r="O548" s="90">
        <f t="shared" si="61"/>
        <v>0</v>
      </c>
      <c r="P548" s="93">
        <f t="shared" si="62"/>
        <v>0</v>
      </c>
      <c r="R548" s="89">
        <f t="shared" si="63"/>
        <v>0</v>
      </c>
      <c r="S548" s="90">
        <f t="shared" si="64"/>
        <v>0</v>
      </c>
      <c r="T548" s="93">
        <f t="shared" si="65"/>
        <v>0</v>
      </c>
    </row>
    <row r="549" spans="1:20" hidden="1" x14ac:dyDescent="0.2">
      <c r="A549" s="83">
        <v>59.349999999999802</v>
      </c>
      <c r="B549" s="84">
        <f t="shared" si="66"/>
        <v>41.833333333333336</v>
      </c>
      <c r="C549" s="85">
        <f t="shared" si="66"/>
        <v>75.25</v>
      </c>
      <c r="D549" s="91">
        <f t="shared" si="66"/>
        <v>150.75</v>
      </c>
      <c r="F549" s="83">
        <f>MAX(IF('Fee Calculator'!D$41*100&lt;$A549,0,IF('Fee Calculator'!D$41*100&gt;$A550,$A550-$A549-SUM(G549:$H549),'Fee Calculator'!D$41*100-$A549-SUM(G549:$H549))),0)</f>
        <v>0</v>
      </c>
      <c r="G549" s="85">
        <f>MAX(IF('Fee Calculator'!E$41*100&lt;$A549,0,IF('Fee Calculator'!E$41*100&gt;$A550,$A550-$A549-SUM(H549:$H549),'Fee Calculator'!E$41*100-$A549-SUM(H549:$H549))),0)</f>
        <v>0</v>
      </c>
      <c r="H549" s="91">
        <f>IF('Fee Calculator'!F$41*100&lt;$A549,0,IF('Fee Calculator'!F$41*100&gt;$A550,$A550-$A549,'Fee Calculator'!F$41*100-$A549))</f>
        <v>0</v>
      </c>
      <c r="J549" s="87">
        <f>F549*'Fee Calculator'!$D$11/100</f>
        <v>0</v>
      </c>
      <c r="K549" s="88">
        <f>G549*'Fee Calculator'!$D$11/100</f>
        <v>0</v>
      </c>
      <c r="L549" s="92">
        <f>H549*'Fee Calculator'!$D$11/100</f>
        <v>0</v>
      </c>
      <c r="N549" s="89">
        <f t="shared" si="60"/>
        <v>0</v>
      </c>
      <c r="O549" s="90">
        <f t="shared" si="61"/>
        <v>0</v>
      </c>
      <c r="P549" s="93">
        <f t="shared" si="62"/>
        <v>0</v>
      </c>
      <c r="R549" s="89">
        <f t="shared" si="63"/>
        <v>0</v>
      </c>
      <c r="S549" s="90">
        <f t="shared" si="64"/>
        <v>0</v>
      </c>
      <c r="T549" s="93">
        <f t="shared" si="65"/>
        <v>0</v>
      </c>
    </row>
    <row r="550" spans="1:20" hidden="1" x14ac:dyDescent="0.2">
      <c r="A550" s="83">
        <v>59.449999999999797</v>
      </c>
      <c r="B550" s="84">
        <f t="shared" si="66"/>
        <v>41.833333333333336</v>
      </c>
      <c r="C550" s="85">
        <f t="shared" si="66"/>
        <v>75.25</v>
      </c>
      <c r="D550" s="91">
        <f t="shared" si="66"/>
        <v>150.75</v>
      </c>
      <c r="F550" s="83">
        <f>MAX(IF('Fee Calculator'!D$41*100&lt;$A550,0,IF('Fee Calculator'!D$41*100&gt;$A551,$A551-$A550-SUM(G550:$H550),'Fee Calculator'!D$41*100-$A550-SUM(G550:$H550))),0)</f>
        <v>0</v>
      </c>
      <c r="G550" s="85">
        <f>MAX(IF('Fee Calculator'!E$41*100&lt;$A550,0,IF('Fee Calculator'!E$41*100&gt;$A551,$A551-$A550-SUM(H550:$H550),'Fee Calculator'!E$41*100-$A550-SUM(H550:$H550))),0)</f>
        <v>0</v>
      </c>
      <c r="H550" s="91">
        <f>IF('Fee Calculator'!F$41*100&lt;$A550,0,IF('Fee Calculator'!F$41*100&gt;$A551,$A551-$A550,'Fee Calculator'!F$41*100-$A550))</f>
        <v>0</v>
      </c>
      <c r="J550" s="87">
        <f>F550*'Fee Calculator'!$D$11/100</f>
        <v>0</v>
      </c>
      <c r="K550" s="88">
        <f>G550*'Fee Calculator'!$D$11/100</f>
        <v>0</v>
      </c>
      <c r="L550" s="92">
        <f>H550*'Fee Calculator'!$D$11/100</f>
        <v>0</v>
      </c>
      <c r="N550" s="89">
        <f t="shared" si="60"/>
        <v>0</v>
      </c>
      <c r="O550" s="90">
        <f t="shared" si="61"/>
        <v>0</v>
      </c>
      <c r="P550" s="93">
        <f t="shared" si="62"/>
        <v>0</v>
      </c>
      <c r="R550" s="89">
        <f t="shared" si="63"/>
        <v>0</v>
      </c>
      <c r="S550" s="90">
        <f t="shared" si="64"/>
        <v>0</v>
      </c>
      <c r="T550" s="93">
        <f t="shared" si="65"/>
        <v>0</v>
      </c>
    </row>
    <row r="551" spans="1:20" hidden="1" x14ac:dyDescent="0.2">
      <c r="A551" s="83">
        <v>59.549999999999798</v>
      </c>
      <c r="B551" s="84">
        <f t="shared" si="66"/>
        <v>41.833333333333336</v>
      </c>
      <c r="C551" s="85">
        <f t="shared" si="66"/>
        <v>75.25</v>
      </c>
      <c r="D551" s="91">
        <f t="shared" si="66"/>
        <v>150.75</v>
      </c>
      <c r="F551" s="83">
        <f>MAX(IF('Fee Calculator'!D$41*100&lt;$A551,0,IF('Fee Calculator'!D$41*100&gt;$A552,$A552-$A551-SUM(G551:$H551),'Fee Calculator'!D$41*100-$A551-SUM(G551:$H551))),0)</f>
        <v>0</v>
      </c>
      <c r="G551" s="85">
        <f>MAX(IF('Fee Calculator'!E$41*100&lt;$A551,0,IF('Fee Calculator'!E$41*100&gt;$A552,$A552-$A551-SUM(H551:$H551),'Fee Calculator'!E$41*100-$A551-SUM(H551:$H551))),0)</f>
        <v>0</v>
      </c>
      <c r="H551" s="91">
        <f>IF('Fee Calculator'!F$41*100&lt;$A551,0,IF('Fee Calculator'!F$41*100&gt;$A552,$A552-$A551,'Fee Calculator'!F$41*100-$A551))</f>
        <v>0</v>
      </c>
      <c r="J551" s="87">
        <f>F551*'Fee Calculator'!$D$11/100</f>
        <v>0</v>
      </c>
      <c r="K551" s="88">
        <f>G551*'Fee Calculator'!$D$11/100</f>
        <v>0</v>
      </c>
      <c r="L551" s="92">
        <f>H551*'Fee Calculator'!$D$11/100</f>
        <v>0</v>
      </c>
      <c r="N551" s="89">
        <f t="shared" si="60"/>
        <v>0</v>
      </c>
      <c r="O551" s="90">
        <f t="shared" si="61"/>
        <v>0</v>
      </c>
      <c r="P551" s="93">
        <f t="shared" si="62"/>
        <v>0</v>
      </c>
      <c r="R551" s="89">
        <f t="shared" si="63"/>
        <v>0</v>
      </c>
      <c r="S551" s="90">
        <f t="shared" si="64"/>
        <v>0</v>
      </c>
      <c r="T551" s="93">
        <f t="shared" si="65"/>
        <v>0</v>
      </c>
    </row>
    <row r="552" spans="1:20" hidden="1" x14ac:dyDescent="0.2">
      <c r="A552" s="83">
        <v>59.6499999999998</v>
      </c>
      <c r="B552" s="84">
        <f t="shared" si="66"/>
        <v>41.833333333333336</v>
      </c>
      <c r="C552" s="85">
        <f t="shared" si="66"/>
        <v>75.25</v>
      </c>
      <c r="D552" s="91">
        <f t="shared" si="66"/>
        <v>150.75</v>
      </c>
      <c r="F552" s="83">
        <f>MAX(IF('Fee Calculator'!D$41*100&lt;$A552,0,IF('Fee Calculator'!D$41*100&gt;$A553,$A553-$A552-SUM(G552:$H552),'Fee Calculator'!D$41*100-$A552-SUM(G552:$H552))),0)</f>
        <v>0</v>
      </c>
      <c r="G552" s="85">
        <f>MAX(IF('Fee Calculator'!E$41*100&lt;$A552,0,IF('Fee Calculator'!E$41*100&gt;$A553,$A553-$A552-SUM(H552:$H552),'Fee Calculator'!E$41*100-$A552-SUM(H552:$H552))),0)</f>
        <v>0</v>
      </c>
      <c r="H552" s="91">
        <f>IF('Fee Calculator'!F$41*100&lt;$A552,0,IF('Fee Calculator'!F$41*100&gt;$A553,$A553-$A552,'Fee Calculator'!F$41*100-$A552))</f>
        <v>0</v>
      </c>
      <c r="J552" s="87">
        <f>F552*'Fee Calculator'!$D$11/100</f>
        <v>0</v>
      </c>
      <c r="K552" s="88">
        <f>G552*'Fee Calculator'!$D$11/100</f>
        <v>0</v>
      </c>
      <c r="L552" s="92">
        <f>H552*'Fee Calculator'!$D$11/100</f>
        <v>0</v>
      </c>
      <c r="N552" s="89">
        <f t="shared" si="60"/>
        <v>0</v>
      </c>
      <c r="O552" s="90">
        <f t="shared" si="61"/>
        <v>0</v>
      </c>
      <c r="P552" s="93">
        <f t="shared" si="62"/>
        <v>0</v>
      </c>
      <c r="R552" s="89">
        <f t="shared" si="63"/>
        <v>0</v>
      </c>
      <c r="S552" s="90">
        <f t="shared" si="64"/>
        <v>0</v>
      </c>
      <c r="T552" s="93">
        <f t="shared" si="65"/>
        <v>0</v>
      </c>
    </row>
    <row r="553" spans="1:20" hidden="1" x14ac:dyDescent="0.2">
      <c r="A553" s="83">
        <v>59.749999999999801</v>
      </c>
      <c r="B553" s="84">
        <f t="shared" si="66"/>
        <v>41.833333333333336</v>
      </c>
      <c r="C553" s="85">
        <f t="shared" si="66"/>
        <v>75.25</v>
      </c>
      <c r="D553" s="91">
        <f t="shared" si="66"/>
        <v>150.75</v>
      </c>
      <c r="F553" s="83">
        <f>MAX(IF('Fee Calculator'!D$41*100&lt;$A553,0,IF('Fee Calculator'!D$41*100&gt;$A554,$A554-$A553-SUM(G553:$H553),'Fee Calculator'!D$41*100-$A553-SUM(G553:$H553))),0)</f>
        <v>0</v>
      </c>
      <c r="G553" s="85">
        <f>MAX(IF('Fee Calculator'!E$41*100&lt;$A553,0,IF('Fee Calculator'!E$41*100&gt;$A554,$A554-$A553-SUM(H553:$H553),'Fee Calculator'!E$41*100-$A553-SUM(H553:$H553))),0)</f>
        <v>0</v>
      </c>
      <c r="H553" s="91">
        <f>IF('Fee Calculator'!F$41*100&lt;$A553,0,IF('Fee Calculator'!F$41*100&gt;$A554,$A554-$A553,'Fee Calculator'!F$41*100-$A553))</f>
        <v>0</v>
      </c>
      <c r="J553" s="87">
        <f>F553*'Fee Calculator'!$D$11/100</f>
        <v>0</v>
      </c>
      <c r="K553" s="88">
        <f>G553*'Fee Calculator'!$D$11/100</f>
        <v>0</v>
      </c>
      <c r="L553" s="92">
        <f>H553*'Fee Calculator'!$D$11/100</f>
        <v>0</v>
      </c>
      <c r="N553" s="89">
        <f t="shared" si="60"/>
        <v>0</v>
      </c>
      <c r="O553" s="90">
        <f t="shared" si="61"/>
        <v>0</v>
      </c>
      <c r="P553" s="93">
        <f t="shared" si="62"/>
        <v>0</v>
      </c>
      <c r="R553" s="89">
        <f t="shared" si="63"/>
        <v>0</v>
      </c>
      <c r="S553" s="90">
        <f t="shared" si="64"/>
        <v>0</v>
      </c>
      <c r="T553" s="93">
        <f t="shared" si="65"/>
        <v>0</v>
      </c>
    </row>
    <row r="554" spans="1:20" hidden="1" x14ac:dyDescent="0.2">
      <c r="A554" s="83">
        <v>59.849999999999802</v>
      </c>
      <c r="B554" s="84">
        <f t="shared" si="66"/>
        <v>41.833333333333336</v>
      </c>
      <c r="C554" s="85">
        <f t="shared" si="66"/>
        <v>75.25</v>
      </c>
      <c r="D554" s="91">
        <f t="shared" si="66"/>
        <v>150.75</v>
      </c>
      <c r="F554" s="83">
        <f>MAX(IF('Fee Calculator'!D$41*100&lt;$A554,0,IF('Fee Calculator'!D$41*100&gt;$A555,$A555-$A554-SUM(G554:$H554),'Fee Calculator'!D$41*100-$A554-SUM(G554:$H554))),0)</f>
        <v>0</v>
      </c>
      <c r="G554" s="85">
        <f>MAX(IF('Fee Calculator'!E$41*100&lt;$A554,0,IF('Fee Calculator'!E$41*100&gt;$A555,$A555-$A554-SUM(H554:$H554),'Fee Calculator'!E$41*100-$A554-SUM(H554:$H554))),0)</f>
        <v>0</v>
      </c>
      <c r="H554" s="91">
        <f>IF('Fee Calculator'!F$41*100&lt;$A554,0,IF('Fee Calculator'!F$41*100&gt;$A555,$A555-$A554,'Fee Calculator'!F$41*100-$A554))</f>
        <v>0</v>
      </c>
      <c r="J554" s="87">
        <f>F554*'Fee Calculator'!$D$11/100</f>
        <v>0</v>
      </c>
      <c r="K554" s="88">
        <f>G554*'Fee Calculator'!$D$11/100</f>
        <v>0</v>
      </c>
      <c r="L554" s="92">
        <f>H554*'Fee Calculator'!$D$11/100</f>
        <v>0</v>
      </c>
      <c r="N554" s="89">
        <f t="shared" ref="N554:N617" si="67">ROUND(J554*B554/365/100/100*1,2)</f>
        <v>0</v>
      </c>
      <c r="O554" s="90">
        <f t="shared" ref="O554:O617" si="68">ROUND(K554*C554/365/100/100*1,2)</f>
        <v>0</v>
      </c>
      <c r="P554" s="93">
        <f t="shared" ref="P554:P617" si="69">ROUND(L554*D554/365/100/100*1,2)</f>
        <v>0</v>
      </c>
      <c r="R554" s="89">
        <f t="shared" ref="R554:R617" si="70">J554*B554/365/100/100*1</f>
        <v>0</v>
      </c>
      <c r="S554" s="90">
        <f t="shared" ref="S554:S617" si="71">K554*C554/365/100/100*1</f>
        <v>0</v>
      </c>
      <c r="T554" s="93">
        <f t="shared" ref="T554:T617" si="72">L554*D554/365/100/100*1</f>
        <v>0</v>
      </c>
    </row>
    <row r="555" spans="1:20" hidden="1" x14ac:dyDescent="0.2">
      <c r="A555" s="83">
        <v>59.949999999999797</v>
      </c>
      <c r="B555" s="84">
        <f t="shared" si="66"/>
        <v>41.833333333333336</v>
      </c>
      <c r="C555" s="85">
        <f t="shared" si="66"/>
        <v>75.25</v>
      </c>
      <c r="D555" s="91">
        <f t="shared" si="66"/>
        <v>150.75</v>
      </c>
      <c r="F555" s="83">
        <f>MAX(IF('Fee Calculator'!D$41*100&lt;$A555,0,IF('Fee Calculator'!D$41*100&gt;$A556,$A556-$A555-SUM(G555:$H555),'Fee Calculator'!D$41*100-$A555-SUM(G555:$H555))),0)</f>
        <v>0</v>
      </c>
      <c r="G555" s="85">
        <f>MAX(IF('Fee Calculator'!E$41*100&lt;$A555,0,IF('Fee Calculator'!E$41*100&gt;$A556,$A556-$A555-SUM(H555:$H555),'Fee Calculator'!E$41*100-$A555-SUM(H555:$H555))),0)</f>
        <v>0</v>
      </c>
      <c r="H555" s="91">
        <f>IF('Fee Calculator'!F$41*100&lt;$A555,0,IF('Fee Calculator'!F$41*100&gt;$A556,$A556-$A555,'Fee Calculator'!F$41*100-$A555))</f>
        <v>0</v>
      </c>
      <c r="J555" s="87">
        <f>F555*'Fee Calculator'!$D$11/100</f>
        <v>0</v>
      </c>
      <c r="K555" s="88">
        <f>G555*'Fee Calculator'!$D$11/100</f>
        <v>0</v>
      </c>
      <c r="L555" s="92">
        <f>H555*'Fee Calculator'!$D$11/100</f>
        <v>0</v>
      </c>
      <c r="N555" s="89">
        <f t="shared" si="67"/>
        <v>0</v>
      </c>
      <c r="O555" s="90">
        <f t="shared" si="68"/>
        <v>0</v>
      </c>
      <c r="P555" s="93">
        <f t="shared" si="69"/>
        <v>0</v>
      </c>
      <c r="R555" s="89">
        <f t="shared" si="70"/>
        <v>0</v>
      </c>
      <c r="S555" s="90">
        <f t="shared" si="71"/>
        <v>0</v>
      </c>
      <c r="T555" s="93">
        <f t="shared" si="72"/>
        <v>0</v>
      </c>
    </row>
    <row r="556" spans="1:20" hidden="1" x14ac:dyDescent="0.2">
      <c r="A556" s="83">
        <v>60.049999999999798</v>
      </c>
      <c r="B556" s="84">
        <f t="shared" si="66"/>
        <v>41.833333333333336</v>
      </c>
      <c r="C556" s="85">
        <f t="shared" si="66"/>
        <v>75.25</v>
      </c>
      <c r="D556" s="91">
        <f t="shared" si="66"/>
        <v>150.75</v>
      </c>
      <c r="F556" s="83">
        <f>MAX(IF('Fee Calculator'!D$41*100&lt;$A556,0,IF('Fee Calculator'!D$41*100&gt;$A557,$A557-$A556-SUM(G556:$H556),'Fee Calculator'!D$41*100-$A556-SUM(G556:$H556))),0)</f>
        <v>0</v>
      </c>
      <c r="G556" s="85">
        <f>MAX(IF('Fee Calculator'!E$41*100&lt;$A556,0,IF('Fee Calculator'!E$41*100&gt;$A557,$A557-$A556-SUM(H556:$H556),'Fee Calculator'!E$41*100-$A556-SUM(H556:$H556))),0)</f>
        <v>0</v>
      </c>
      <c r="H556" s="91">
        <f>IF('Fee Calculator'!F$41*100&lt;$A556,0,IF('Fee Calculator'!F$41*100&gt;$A557,$A557-$A556,'Fee Calculator'!F$41*100-$A556))</f>
        <v>0</v>
      </c>
      <c r="J556" s="87">
        <f>F556*'Fee Calculator'!$D$11/100</f>
        <v>0</v>
      </c>
      <c r="K556" s="88">
        <f>G556*'Fee Calculator'!$D$11/100</f>
        <v>0</v>
      </c>
      <c r="L556" s="92">
        <f>H556*'Fee Calculator'!$D$11/100</f>
        <v>0</v>
      </c>
      <c r="N556" s="89">
        <f t="shared" si="67"/>
        <v>0</v>
      </c>
      <c r="O556" s="90">
        <f t="shared" si="68"/>
        <v>0</v>
      </c>
      <c r="P556" s="93">
        <f t="shared" si="69"/>
        <v>0</v>
      </c>
      <c r="R556" s="89">
        <f t="shared" si="70"/>
        <v>0</v>
      </c>
      <c r="S556" s="90">
        <f t="shared" si="71"/>
        <v>0</v>
      </c>
      <c r="T556" s="93">
        <f t="shared" si="72"/>
        <v>0</v>
      </c>
    </row>
    <row r="557" spans="1:20" hidden="1" x14ac:dyDescent="0.2">
      <c r="A557" s="83">
        <v>60.1499999999998</v>
      </c>
      <c r="B557" s="84">
        <f t="shared" si="66"/>
        <v>41.833333333333336</v>
      </c>
      <c r="C557" s="85">
        <f t="shared" si="66"/>
        <v>75.25</v>
      </c>
      <c r="D557" s="91">
        <f t="shared" si="66"/>
        <v>150.75</v>
      </c>
      <c r="F557" s="83">
        <f>MAX(IF('Fee Calculator'!D$41*100&lt;$A557,0,IF('Fee Calculator'!D$41*100&gt;$A558,$A558-$A557-SUM(G557:$H557),'Fee Calculator'!D$41*100-$A557-SUM(G557:$H557))),0)</f>
        <v>0</v>
      </c>
      <c r="G557" s="85">
        <f>MAX(IF('Fee Calculator'!E$41*100&lt;$A557,0,IF('Fee Calculator'!E$41*100&gt;$A558,$A558-$A557-SUM(H557:$H557),'Fee Calculator'!E$41*100-$A557-SUM(H557:$H557))),0)</f>
        <v>0</v>
      </c>
      <c r="H557" s="91">
        <f>IF('Fee Calculator'!F$41*100&lt;$A557,0,IF('Fee Calculator'!F$41*100&gt;$A558,$A558-$A557,'Fee Calculator'!F$41*100-$A557))</f>
        <v>0</v>
      </c>
      <c r="J557" s="87">
        <f>F557*'Fee Calculator'!$D$11/100</f>
        <v>0</v>
      </c>
      <c r="K557" s="88">
        <f>G557*'Fee Calculator'!$D$11/100</f>
        <v>0</v>
      </c>
      <c r="L557" s="92">
        <f>H557*'Fee Calculator'!$D$11/100</f>
        <v>0</v>
      </c>
      <c r="N557" s="89">
        <f t="shared" si="67"/>
        <v>0</v>
      </c>
      <c r="O557" s="90">
        <f t="shared" si="68"/>
        <v>0</v>
      </c>
      <c r="P557" s="93">
        <f t="shared" si="69"/>
        <v>0</v>
      </c>
      <c r="R557" s="89">
        <f t="shared" si="70"/>
        <v>0</v>
      </c>
      <c r="S557" s="90">
        <f t="shared" si="71"/>
        <v>0</v>
      </c>
      <c r="T557" s="93">
        <f t="shared" si="72"/>
        <v>0</v>
      </c>
    </row>
    <row r="558" spans="1:20" hidden="1" x14ac:dyDescent="0.2">
      <c r="A558" s="83">
        <v>60.249999999999801</v>
      </c>
      <c r="B558" s="84">
        <f t="shared" si="66"/>
        <v>41.833333333333336</v>
      </c>
      <c r="C558" s="85">
        <f t="shared" si="66"/>
        <v>75.25</v>
      </c>
      <c r="D558" s="91">
        <f t="shared" si="66"/>
        <v>150.75</v>
      </c>
      <c r="F558" s="83">
        <f>MAX(IF('Fee Calculator'!D$41*100&lt;$A558,0,IF('Fee Calculator'!D$41*100&gt;$A559,$A559-$A558-SUM(G558:$H558),'Fee Calculator'!D$41*100-$A558-SUM(G558:$H558))),0)</f>
        <v>0</v>
      </c>
      <c r="G558" s="85">
        <f>MAX(IF('Fee Calculator'!E$41*100&lt;$A558,0,IF('Fee Calculator'!E$41*100&gt;$A559,$A559-$A558-SUM(H558:$H558),'Fee Calculator'!E$41*100-$A558-SUM(H558:$H558))),0)</f>
        <v>0</v>
      </c>
      <c r="H558" s="91">
        <f>IF('Fee Calculator'!F$41*100&lt;$A558,0,IF('Fee Calculator'!F$41*100&gt;$A559,$A559-$A558,'Fee Calculator'!F$41*100-$A558))</f>
        <v>0</v>
      </c>
      <c r="J558" s="87">
        <f>F558*'Fee Calculator'!$D$11/100</f>
        <v>0</v>
      </c>
      <c r="K558" s="88">
        <f>G558*'Fee Calculator'!$D$11/100</f>
        <v>0</v>
      </c>
      <c r="L558" s="92">
        <f>H558*'Fee Calculator'!$D$11/100</f>
        <v>0</v>
      </c>
      <c r="N558" s="89">
        <f t="shared" si="67"/>
        <v>0</v>
      </c>
      <c r="O558" s="90">
        <f t="shared" si="68"/>
        <v>0</v>
      </c>
      <c r="P558" s="93">
        <f t="shared" si="69"/>
        <v>0</v>
      </c>
      <c r="R558" s="89">
        <f t="shared" si="70"/>
        <v>0</v>
      </c>
      <c r="S558" s="90">
        <f t="shared" si="71"/>
        <v>0</v>
      </c>
      <c r="T558" s="93">
        <f t="shared" si="72"/>
        <v>0</v>
      </c>
    </row>
    <row r="559" spans="1:20" hidden="1" x14ac:dyDescent="0.2">
      <c r="A559" s="83">
        <v>60.349999999999802</v>
      </c>
      <c r="B559" s="84">
        <f t="shared" si="66"/>
        <v>41.833333333333336</v>
      </c>
      <c r="C559" s="85">
        <f t="shared" si="66"/>
        <v>75.25</v>
      </c>
      <c r="D559" s="91">
        <f t="shared" si="66"/>
        <v>150.75</v>
      </c>
      <c r="F559" s="83">
        <f>MAX(IF('Fee Calculator'!D$41*100&lt;$A559,0,IF('Fee Calculator'!D$41*100&gt;$A560,$A560-$A559-SUM(G559:$H559),'Fee Calculator'!D$41*100-$A559-SUM(G559:$H559))),0)</f>
        <v>0</v>
      </c>
      <c r="G559" s="85">
        <f>MAX(IF('Fee Calculator'!E$41*100&lt;$A559,0,IF('Fee Calculator'!E$41*100&gt;$A560,$A560-$A559-SUM(H559:$H559),'Fee Calculator'!E$41*100-$A559-SUM(H559:$H559))),0)</f>
        <v>0</v>
      </c>
      <c r="H559" s="91">
        <f>IF('Fee Calculator'!F$41*100&lt;$A559,0,IF('Fee Calculator'!F$41*100&gt;$A560,$A560-$A559,'Fee Calculator'!F$41*100-$A559))</f>
        <v>0</v>
      </c>
      <c r="J559" s="87">
        <f>F559*'Fee Calculator'!$D$11/100</f>
        <v>0</v>
      </c>
      <c r="K559" s="88">
        <f>G559*'Fee Calculator'!$D$11/100</f>
        <v>0</v>
      </c>
      <c r="L559" s="92">
        <f>H559*'Fee Calculator'!$D$11/100</f>
        <v>0</v>
      </c>
      <c r="N559" s="89">
        <f t="shared" si="67"/>
        <v>0</v>
      </c>
      <c r="O559" s="90">
        <f t="shared" si="68"/>
        <v>0</v>
      </c>
      <c r="P559" s="93">
        <f t="shared" si="69"/>
        <v>0</v>
      </c>
      <c r="R559" s="89">
        <f t="shared" si="70"/>
        <v>0</v>
      </c>
      <c r="S559" s="90">
        <f t="shared" si="71"/>
        <v>0</v>
      </c>
      <c r="T559" s="93">
        <f t="shared" si="72"/>
        <v>0</v>
      </c>
    </row>
    <row r="560" spans="1:20" hidden="1" x14ac:dyDescent="0.2">
      <c r="A560" s="83">
        <v>60.449999999999797</v>
      </c>
      <c r="B560" s="84">
        <f t="shared" si="66"/>
        <v>41.833333333333336</v>
      </c>
      <c r="C560" s="85">
        <f t="shared" si="66"/>
        <v>75.25</v>
      </c>
      <c r="D560" s="91">
        <f t="shared" si="66"/>
        <v>150.75</v>
      </c>
      <c r="F560" s="83">
        <f>MAX(IF('Fee Calculator'!D$41*100&lt;$A560,0,IF('Fee Calculator'!D$41*100&gt;$A561,$A561-$A560-SUM(G560:$H560),'Fee Calculator'!D$41*100-$A560-SUM(G560:$H560))),0)</f>
        <v>0</v>
      </c>
      <c r="G560" s="85">
        <f>MAX(IF('Fee Calculator'!E$41*100&lt;$A560,0,IF('Fee Calculator'!E$41*100&gt;$A561,$A561-$A560-SUM(H560:$H560),'Fee Calculator'!E$41*100-$A560-SUM(H560:$H560))),0)</f>
        <v>0</v>
      </c>
      <c r="H560" s="91">
        <f>IF('Fee Calculator'!F$41*100&lt;$A560,0,IF('Fee Calculator'!F$41*100&gt;$A561,$A561-$A560,'Fee Calculator'!F$41*100-$A560))</f>
        <v>0</v>
      </c>
      <c r="J560" s="87">
        <f>F560*'Fee Calculator'!$D$11/100</f>
        <v>0</v>
      </c>
      <c r="K560" s="88">
        <f>G560*'Fee Calculator'!$D$11/100</f>
        <v>0</v>
      </c>
      <c r="L560" s="92">
        <f>H560*'Fee Calculator'!$D$11/100</f>
        <v>0</v>
      </c>
      <c r="N560" s="89">
        <f t="shared" si="67"/>
        <v>0</v>
      </c>
      <c r="O560" s="90">
        <f t="shared" si="68"/>
        <v>0</v>
      </c>
      <c r="P560" s="93">
        <f t="shared" si="69"/>
        <v>0</v>
      </c>
      <c r="R560" s="89">
        <f t="shared" si="70"/>
        <v>0</v>
      </c>
      <c r="S560" s="90">
        <f t="shared" si="71"/>
        <v>0</v>
      </c>
      <c r="T560" s="93">
        <f t="shared" si="72"/>
        <v>0</v>
      </c>
    </row>
    <row r="561" spans="1:20" hidden="1" x14ac:dyDescent="0.2">
      <c r="A561" s="83">
        <v>60.549999999999798</v>
      </c>
      <c r="B561" s="84">
        <f t="shared" si="66"/>
        <v>41.833333333333336</v>
      </c>
      <c r="C561" s="85">
        <f t="shared" si="66"/>
        <v>75.25</v>
      </c>
      <c r="D561" s="91">
        <f t="shared" si="66"/>
        <v>150.75</v>
      </c>
      <c r="F561" s="83">
        <f>MAX(IF('Fee Calculator'!D$41*100&lt;$A561,0,IF('Fee Calculator'!D$41*100&gt;$A562,$A562-$A561-SUM(G561:$H561),'Fee Calculator'!D$41*100-$A561-SUM(G561:$H561))),0)</f>
        <v>0</v>
      </c>
      <c r="G561" s="85">
        <f>MAX(IF('Fee Calculator'!E$41*100&lt;$A561,0,IF('Fee Calculator'!E$41*100&gt;$A562,$A562-$A561-SUM(H561:$H561),'Fee Calculator'!E$41*100-$A561-SUM(H561:$H561))),0)</f>
        <v>0</v>
      </c>
      <c r="H561" s="91">
        <f>IF('Fee Calculator'!F$41*100&lt;$A561,0,IF('Fee Calculator'!F$41*100&gt;$A562,$A562-$A561,'Fee Calculator'!F$41*100-$A561))</f>
        <v>0</v>
      </c>
      <c r="J561" s="87">
        <f>F561*'Fee Calculator'!$D$11/100</f>
        <v>0</v>
      </c>
      <c r="K561" s="88">
        <f>G561*'Fee Calculator'!$D$11/100</f>
        <v>0</v>
      </c>
      <c r="L561" s="92">
        <f>H561*'Fee Calculator'!$D$11/100</f>
        <v>0</v>
      </c>
      <c r="N561" s="89">
        <f t="shared" si="67"/>
        <v>0</v>
      </c>
      <c r="O561" s="90">
        <f t="shared" si="68"/>
        <v>0</v>
      </c>
      <c r="P561" s="93">
        <f t="shared" si="69"/>
        <v>0</v>
      </c>
      <c r="R561" s="89">
        <f t="shared" si="70"/>
        <v>0</v>
      </c>
      <c r="S561" s="90">
        <f t="shared" si="71"/>
        <v>0</v>
      </c>
      <c r="T561" s="93">
        <f t="shared" si="72"/>
        <v>0</v>
      </c>
    </row>
    <row r="562" spans="1:20" hidden="1" x14ac:dyDescent="0.2">
      <c r="A562" s="83">
        <v>60.6499999999998</v>
      </c>
      <c r="B562" s="84">
        <f t="shared" si="66"/>
        <v>41.833333333333336</v>
      </c>
      <c r="C562" s="85">
        <f t="shared" si="66"/>
        <v>75.25</v>
      </c>
      <c r="D562" s="91">
        <f t="shared" si="66"/>
        <v>150.75</v>
      </c>
      <c r="F562" s="83">
        <f>MAX(IF('Fee Calculator'!D$41*100&lt;$A562,0,IF('Fee Calculator'!D$41*100&gt;$A563,$A563-$A562-SUM(G562:$H562),'Fee Calculator'!D$41*100-$A562-SUM(G562:$H562))),0)</f>
        <v>0</v>
      </c>
      <c r="G562" s="85">
        <f>MAX(IF('Fee Calculator'!E$41*100&lt;$A562,0,IF('Fee Calculator'!E$41*100&gt;$A563,$A563-$A562-SUM(H562:$H562),'Fee Calculator'!E$41*100-$A562-SUM(H562:$H562))),0)</f>
        <v>0</v>
      </c>
      <c r="H562" s="91">
        <f>IF('Fee Calculator'!F$41*100&lt;$A562,0,IF('Fee Calculator'!F$41*100&gt;$A563,$A563-$A562,'Fee Calculator'!F$41*100-$A562))</f>
        <v>0</v>
      </c>
      <c r="J562" s="87">
        <f>F562*'Fee Calculator'!$D$11/100</f>
        <v>0</v>
      </c>
      <c r="K562" s="88">
        <f>G562*'Fee Calculator'!$D$11/100</f>
        <v>0</v>
      </c>
      <c r="L562" s="92">
        <f>H562*'Fee Calculator'!$D$11/100</f>
        <v>0</v>
      </c>
      <c r="N562" s="89">
        <f t="shared" si="67"/>
        <v>0</v>
      </c>
      <c r="O562" s="90">
        <f t="shared" si="68"/>
        <v>0</v>
      </c>
      <c r="P562" s="93">
        <f t="shared" si="69"/>
        <v>0</v>
      </c>
      <c r="R562" s="89">
        <f t="shared" si="70"/>
        <v>0</v>
      </c>
      <c r="S562" s="90">
        <f t="shared" si="71"/>
        <v>0</v>
      </c>
      <c r="T562" s="93">
        <f t="shared" si="72"/>
        <v>0</v>
      </c>
    </row>
    <row r="563" spans="1:20" hidden="1" x14ac:dyDescent="0.2">
      <c r="A563" s="83">
        <v>60.749999999999801</v>
      </c>
      <c r="B563" s="84">
        <f t="shared" si="66"/>
        <v>41.833333333333336</v>
      </c>
      <c r="C563" s="85">
        <f t="shared" si="66"/>
        <v>75.25</v>
      </c>
      <c r="D563" s="91">
        <f t="shared" si="66"/>
        <v>150.75</v>
      </c>
      <c r="F563" s="83">
        <f>MAX(IF('Fee Calculator'!D$41*100&lt;$A563,0,IF('Fee Calculator'!D$41*100&gt;$A564,$A564-$A563-SUM(G563:$H563),'Fee Calculator'!D$41*100-$A563-SUM(G563:$H563))),0)</f>
        <v>0</v>
      </c>
      <c r="G563" s="85">
        <f>MAX(IF('Fee Calculator'!E$41*100&lt;$A563,0,IF('Fee Calculator'!E$41*100&gt;$A564,$A564-$A563-SUM(H563:$H563),'Fee Calculator'!E$41*100-$A563-SUM(H563:$H563))),0)</f>
        <v>0</v>
      </c>
      <c r="H563" s="91">
        <f>IF('Fee Calculator'!F$41*100&lt;$A563,0,IF('Fee Calculator'!F$41*100&gt;$A564,$A564-$A563,'Fee Calculator'!F$41*100-$A563))</f>
        <v>0</v>
      </c>
      <c r="J563" s="87">
        <f>F563*'Fee Calculator'!$D$11/100</f>
        <v>0</v>
      </c>
      <c r="K563" s="88">
        <f>G563*'Fee Calculator'!$D$11/100</f>
        <v>0</v>
      </c>
      <c r="L563" s="92">
        <f>H563*'Fee Calculator'!$D$11/100</f>
        <v>0</v>
      </c>
      <c r="N563" s="89">
        <f t="shared" si="67"/>
        <v>0</v>
      </c>
      <c r="O563" s="90">
        <f t="shared" si="68"/>
        <v>0</v>
      </c>
      <c r="P563" s="93">
        <f t="shared" si="69"/>
        <v>0</v>
      </c>
      <c r="R563" s="89">
        <f t="shared" si="70"/>
        <v>0</v>
      </c>
      <c r="S563" s="90">
        <f t="shared" si="71"/>
        <v>0</v>
      </c>
      <c r="T563" s="93">
        <f t="shared" si="72"/>
        <v>0</v>
      </c>
    </row>
    <row r="564" spans="1:20" hidden="1" x14ac:dyDescent="0.2">
      <c r="A564" s="83">
        <v>60.849999999999802</v>
      </c>
      <c r="B564" s="84">
        <f t="shared" si="66"/>
        <v>41.833333333333336</v>
      </c>
      <c r="C564" s="85">
        <f t="shared" si="66"/>
        <v>75.25</v>
      </c>
      <c r="D564" s="91">
        <f t="shared" si="66"/>
        <v>150.75</v>
      </c>
      <c r="F564" s="83">
        <f>MAX(IF('Fee Calculator'!D$41*100&lt;$A564,0,IF('Fee Calculator'!D$41*100&gt;$A565,$A565-$A564-SUM(G564:$H564),'Fee Calculator'!D$41*100-$A564-SUM(G564:$H564))),0)</f>
        <v>0</v>
      </c>
      <c r="G564" s="85">
        <f>MAX(IF('Fee Calculator'!E$41*100&lt;$A564,0,IF('Fee Calculator'!E$41*100&gt;$A565,$A565-$A564-SUM(H564:$H564),'Fee Calculator'!E$41*100-$A564-SUM(H564:$H564))),0)</f>
        <v>0</v>
      </c>
      <c r="H564" s="91">
        <f>IF('Fee Calculator'!F$41*100&lt;$A564,0,IF('Fee Calculator'!F$41*100&gt;$A565,$A565-$A564,'Fee Calculator'!F$41*100-$A564))</f>
        <v>0</v>
      </c>
      <c r="J564" s="87">
        <f>F564*'Fee Calculator'!$D$11/100</f>
        <v>0</v>
      </c>
      <c r="K564" s="88">
        <f>G564*'Fee Calculator'!$D$11/100</f>
        <v>0</v>
      </c>
      <c r="L564" s="92">
        <f>H564*'Fee Calculator'!$D$11/100</f>
        <v>0</v>
      </c>
      <c r="N564" s="89">
        <f t="shared" si="67"/>
        <v>0</v>
      </c>
      <c r="O564" s="90">
        <f t="shared" si="68"/>
        <v>0</v>
      </c>
      <c r="P564" s="93">
        <f t="shared" si="69"/>
        <v>0</v>
      </c>
      <c r="R564" s="89">
        <f t="shared" si="70"/>
        <v>0</v>
      </c>
      <c r="S564" s="90">
        <f t="shared" si="71"/>
        <v>0</v>
      </c>
      <c r="T564" s="93">
        <f t="shared" si="72"/>
        <v>0</v>
      </c>
    </row>
    <row r="565" spans="1:20" hidden="1" x14ac:dyDescent="0.2">
      <c r="A565" s="83">
        <v>60.949999999999797</v>
      </c>
      <c r="B565" s="84">
        <f t="shared" si="66"/>
        <v>41.833333333333336</v>
      </c>
      <c r="C565" s="85">
        <f t="shared" si="66"/>
        <v>75.25</v>
      </c>
      <c r="D565" s="91">
        <f t="shared" si="66"/>
        <v>150.75</v>
      </c>
      <c r="F565" s="83">
        <f>MAX(IF('Fee Calculator'!D$41*100&lt;$A565,0,IF('Fee Calculator'!D$41*100&gt;$A566,$A566-$A565-SUM(G565:$H565),'Fee Calculator'!D$41*100-$A565-SUM(G565:$H565))),0)</f>
        <v>0</v>
      </c>
      <c r="G565" s="85">
        <f>MAX(IF('Fee Calculator'!E$41*100&lt;$A565,0,IF('Fee Calculator'!E$41*100&gt;$A566,$A566-$A565-SUM(H565:$H565),'Fee Calculator'!E$41*100-$A565-SUM(H565:$H565))),0)</f>
        <v>0</v>
      </c>
      <c r="H565" s="91">
        <f>IF('Fee Calculator'!F$41*100&lt;$A565,0,IF('Fee Calculator'!F$41*100&gt;$A566,$A566-$A565,'Fee Calculator'!F$41*100-$A565))</f>
        <v>0</v>
      </c>
      <c r="J565" s="87">
        <f>F565*'Fee Calculator'!$D$11/100</f>
        <v>0</v>
      </c>
      <c r="K565" s="88">
        <f>G565*'Fee Calculator'!$D$11/100</f>
        <v>0</v>
      </c>
      <c r="L565" s="92">
        <f>H565*'Fee Calculator'!$D$11/100</f>
        <v>0</v>
      </c>
      <c r="N565" s="89">
        <f t="shared" si="67"/>
        <v>0</v>
      </c>
      <c r="O565" s="90">
        <f t="shared" si="68"/>
        <v>0</v>
      </c>
      <c r="P565" s="93">
        <f t="shared" si="69"/>
        <v>0</v>
      </c>
      <c r="R565" s="89">
        <f t="shared" si="70"/>
        <v>0</v>
      </c>
      <c r="S565" s="90">
        <f t="shared" si="71"/>
        <v>0</v>
      </c>
      <c r="T565" s="93">
        <f t="shared" si="72"/>
        <v>0</v>
      </c>
    </row>
    <row r="566" spans="1:20" hidden="1" x14ac:dyDescent="0.2">
      <c r="A566" s="83">
        <v>61.049999999999798</v>
      </c>
      <c r="B566" s="84">
        <f t="shared" si="66"/>
        <v>41.833333333333336</v>
      </c>
      <c r="C566" s="85">
        <f t="shared" si="66"/>
        <v>75.25</v>
      </c>
      <c r="D566" s="91">
        <f t="shared" si="66"/>
        <v>150.75</v>
      </c>
      <c r="F566" s="83">
        <f>MAX(IF('Fee Calculator'!D$41*100&lt;$A566,0,IF('Fee Calculator'!D$41*100&gt;$A567,$A567-$A566-SUM(G566:$H566),'Fee Calculator'!D$41*100-$A566-SUM(G566:$H566))),0)</f>
        <v>0</v>
      </c>
      <c r="G566" s="85">
        <f>MAX(IF('Fee Calculator'!E$41*100&lt;$A566,0,IF('Fee Calculator'!E$41*100&gt;$A567,$A567-$A566-SUM(H566:$H566),'Fee Calculator'!E$41*100-$A566-SUM(H566:$H566))),0)</f>
        <v>0</v>
      </c>
      <c r="H566" s="91">
        <f>IF('Fee Calculator'!F$41*100&lt;$A566,0,IF('Fee Calculator'!F$41*100&gt;$A567,$A567-$A566,'Fee Calculator'!F$41*100-$A566))</f>
        <v>0</v>
      </c>
      <c r="J566" s="87">
        <f>F566*'Fee Calculator'!$D$11/100</f>
        <v>0</v>
      </c>
      <c r="K566" s="88">
        <f>G566*'Fee Calculator'!$D$11/100</f>
        <v>0</v>
      </c>
      <c r="L566" s="92">
        <f>H566*'Fee Calculator'!$D$11/100</f>
        <v>0</v>
      </c>
      <c r="N566" s="89">
        <f t="shared" si="67"/>
        <v>0</v>
      </c>
      <c r="O566" s="90">
        <f t="shared" si="68"/>
        <v>0</v>
      </c>
      <c r="P566" s="93">
        <f t="shared" si="69"/>
        <v>0</v>
      </c>
      <c r="R566" s="89">
        <f t="shared" si="70"/>
        <v>0</v>
      </c>
      <c r="S566" s="90">
        <f t="shared" si="71"/>
        <v>0</v>
      </c>
      <c r="T566" s="93">
        <f t="shared" si="72"/>
        <v>0</v>
      </c>
    </row>
    <row r="567" spans="1:20" hidden="1" x14ac:dyDescent="0.2">
      <c r="A567" s="83">
        <v>61.1499999999998</v>
      </c>
      <c r="B567" s="84">
        <f t="shared" si="66"/>
        <v>41.833333333333336</v>
      </c>
      <c r="C567" s="85">
        <f t="shared" si="66"/>
        <v>75.25</v>
      </c>
      <c r="D567" s="91">
        <f t="shared" si="66"/>
        <v>150.75</v>
      </c>
      <c r="F567" s="83">
        <f>MAX(IF('Fee Calculator'!D$41*100&lt;$A567,0,IF('Fee Calculator'!D$41*100&gt;$A568,$A568-$A567-SUM(G567:$H567),'Fee Calculator'!D$41*100-$A567-SUM(G567:$H567))),0)</f>
        <v>0</v>
      </c>
      <c r="G567" s="85">
        <f>MAX(IF('Fee Calculator'!E$41*100&lt;$A567,0,IF('Fee Calculator'!E$41*100&gt;$A568,$A568-$A567-SUM(H567:$H567),'Fee Calculator'!E$41*100-$A567-SUM(H567:$H567))),0)</f>
        <v>0</v>
      </c>
      <c r="H567" s="91">
        <f>IF('Fee Calculator'!F$41*100&lt;$A567,0,IF('Fee Calculator'!F$41*100&gt;$A568,$A568-$A567,'Fee Calculator'!F$41*100-$A567))</f>
        <v>0</v>
      </c>
      <c r="J567" s="87">
        <f>F567*'Fee Calculator'!$D$11/100</f>
        <v>0</v>
      </c>
      <c r="K567" s="88">
        <f>G567*'Fee Calculator'!$D$11/100</f>
        <v>0</v>
      </c>
      <c r="L567" s="92">
        <f>H567*'Fee Calculator'!$D$11/100</f>
        <v>0</v>
      </c>
      <c r="N567" s="89">
        <f t="shared" si="67"/>
        <v>0</v>
      </c>
      <c r="O567" s="90">
        <f t="shared" si="68"/>
        <v>0</v>
      </c>
      <c r="P567" s="93">
        <f t="shared" si="69"/>
        <v>0</v>
      </c>
      <c r="R567" s="89">
        <f t="shared" si="70"/>
        <v>0</v>
      </c>
      <c r="S567" s="90">
        <f t="shared" si="71"/>
        <v>0</v>
      </c>
      <c r="T567" s="93">
        <f t="shared" si="72"/>
        <v>0</v>
      </c>
    </row>
    <row r="568" spans="1:20" hidden="1" x14ac:dyDescent="0.2">
      <c r="A568" s="83">
        <v>61.249999999999801</v>
      </c>
      <c r="B568" s="84">
        <f t="shared" si="66"/>
        <v>41.833333333333336</v>
      </c>
      <c r="C568" s="85">
        <f t="shared" si="66"/>
        <v>75.25</v>
      </c>
      <c r="D568" s="91">
        <f t="shared" si="66"/>
        <v>150.75</v>
      </c>
      <c r="F568" s="83">
        <f>MAX(IF('Fee Calculator'!D$41*100&lt;$A568,0,IF('Fee Calculator'!D$41*100&gt;$A569,$A569-$A568-SUM(G568:$H568),'Fee Calculator'!D$41*100-$A568-SUM(G568:$H568))),0)</f>
        <v>0</v>
      </c>
      <c r="G568" s="85">
        <f>MAX(IF('Fee Calculator'!E$41*100&lt;$A568,0,IF('Fee Calculator'!E$41*100&gt;$A569,$A569-$A568-SUM(H568:$H568),'Fee Calculator'!E$41*100-$A568-SUM(H568:$H568))),0)</f>
        <v>0</v>
      </c>
      <c r="H568" s="91">
        <f>IF('Fee Calculator'!F$41*100&lt;$A568,0,IF('Fee Calculator'!F$41*100&gt;$A569,$A569-$A568,'Fee Calculator'!F$41*100-$A568))</f>
        <v>0</v>
      </c>
      <c r="J568" s="87">
        <f>F568*'Fee Calculator'!$D$11/100</f>
        <v>0</v>
      </c>
      <c r="K568" s="88">
        <f>G568*'Fee Calculator'!$D$11/100</f>
        <v>0</v>
      </c>
      <c r="L568" s="92">
        <f>H568*'Fee Calculator'!$D$11/100</f>
        <v>0</v>
      </c>
      <c r="N568" s="89">
        <f t="shared" si="67"/>
        <v>0</v>
      </c>
      <c r="O568" s="90">
        <f t="shared" si="68"/>
        <v>0</v>
      </c>
      <c r="P568" s="93">
        <f t="shared" si="69"/>
        <v>0</v>
      </c>
      <c r="R568" s="89">
        <f t="shared" si="70"/>
        <v>0</v>
      </c>
      <c r="S568" s="90">
        <f t="shared" si="71"/>
        <v>0</v>
      </c>
      <c r="T568" s="93">
        <f t="shared" si="72"/>
        <v>0</v>
      </c>
    </row>
    <row r="569" spans="1:20" hidden="1" x14ac:dyDescent="0.2">
      <c r="A569" s="83">
        <v>61.349999999999802</v>
      </c>
      <c r="B569" s="84">
        <f t="shared" si="66"/>
        <v>41.833333333333336</v>
      </c>
      <c r="C569" s="85">
        <f t="shared" si="66"/>
        <v>75.25</v>
      </c>
      <c r="D569" s="91">
        <f t="shared" si="66"/>
        <v>150.75</v>
      </c>
      <c r="F569" s="83">
        <f>MAX(IF('Fee Calculator'!D$41*100&lt;$A569,0,IF('Fee Calculator'!D$41*100&gt;$A570,$A570-$A569-SUM(G569:$H569),'Fee Calculator'!D$41*100-$A569-SUM(G569:$H569))),0)</f>
        <v>0</v>
      </c>
      <c r="G569" s="85">
        <f>MAX(IF('Fee Calculator'!E$41*100&lt;$A569,0,IF('Fee Calculator'!E$41*100&gt;$A570,$A570-$A569-SUM(H569:$H569),'Fee Calculator'!E$41*100-$A569-SUM(H569:$H569))),0)</f>
        <v>0</v>
      </c>
      <c r="H569" s="91">
        <f>IF('Fee Calculator'!F$41*100&lt;$A569,0,IF('Fee Calculator'!F$41*100&gt;$A570,$A570-$A569,'Fee Calculator'!F$41*100-$A569))</f>
        <v>0</v>
      </c>
      <c r="J569" s="87">
        <f>F569*'Fee Calculator'!$D$11/100</f>
        <v>0</v>
      </c>
      <c r="K569" s="88">
        <f>G569*'Fee Calculator'!$D$11/100</f>
        <v>0</v>
      </c>
      <c r="L569" s="92">
        <f>H569*'Fee Calculator'!$D$11/100</f>
        <v>0</v>
      </c>
      <c r="N569" s="89">
        <f t="shared" si="67"/>
        <v>0</v>
      </c>
      <c r="O569" s="90">
        <f t="shared" si="68"/>
        <v>0</v>
      </c>
      <c r="P569" s="93">
        <f t="shared" si="69"/>
        <v>0</v>
      </c>
      <c r="R569" s="89">
        <f t="shared" si="70"/>
        <v>0</v>
      </c>
      <c r="S569" s="90">
        <f t="shared" si="71"/>
        <v>0</v>
      </c>
      <c r="T569" s="93">
        <f t="shared" si="72"/>
        <v>0</v>
      </c>
    </row>
    <row r="570" spans="1:20" hidden="1" x14ac:dyDescent="0.2">
      <c r="A570" s="83">
        <v>61.449999999999797</v>
      </c>
      <c r="B570" s="84">
        <f t="shared" ref="B570:D633" si="73">(5/0.1*B$5+SUM(B$6:B$105))/(5/0.1+COUNT(B$6:B$105))</f>
        <v>41.833333333333336</v>
      </c>
      <c r="C570" s="85">
        <f t="shared" si="73"/>
        <v>75.25</v>
      </c>
      <c r="D570" s="91">
        <f t="shared" si="73"/>
        <v>150.75</v>
      </c>
      <c r="F570" s="83">
        <f>MAX(IF('Fee Calculator'!D$41*100&lt;$A570,0,IF('Fee Calculator'!D$41*100&gt;$A571,$A571-$A570-SUM(G570:$H570),'Fee Calculator'!D$41*100-$A570-SUM(G570:$H570))),0)</f>
        <v>0</v>
      </c>
      <c r="G570" s="85">
        <f>MAX(IF('Fee Calculator'!E$41*100&lt;$A570,0,IF('Fee Calculator'!E$41*100&gt;$A571,$A571-$A570-SUM(H570:$H570),'Fee Calculator'!E$41*100-$A570-SUM(H570:$H570))),0)</f>
        <v>0</v>
      </c>
      <c r="H570" s="91">
        <f>IF('Fee Calculator'!F$41*100&lt;$A570,0,IF('Fee Calculator'!F$41*100&gt;$A571,$A571-$A570,'Fee Calculator'!F$41*100-$A570))</f>
        <v>0</v>
      </c>
      <c r="J570" s="87">
        <f>F570*'Fee Calculator'!$D$11/100</f>
        <v>0</v>
      </c>
      <c r="K570" s="88">
        <f>G570*'Fee Calculator'!$D$11/100</f>
        <v>0</v>
      </c>
      <c r="L570" s="92">
        <f>H570*'Fee Calculator'!$D$11/100</f>
        <v>0</v>
      </c>
      <c r="N570" s="89">
        <f t="shared" si="67"/>
        <v>0</v>
      </c>
      <c r="O570" s="90">
        <f t="shared" si="68"/>
        <v>0</v>
      </c>
      <c r="P570" s="93">
        <f t="shared" si="69"/>
        <v>0</v>
      </c>
      <c r="R570" s="89">
        <f t="shared" si="70"/>
        <v>0</v>
      </c>
      <c r="S570" s="90">
        <f t="shared" si="71"/>
        <v>0</v>
      </c>
      <c r="T570" s="93">
        <f t="shared" si="72"/>
        <v>0</v>
      </c>
    </row>
    <row r="571" spans="1:20" hidden="1" x14ac:dyDescent="0.2">
      <c r="A571" s="83">
        <v>61.549999999999798</v>
      </c>
      <c r="B571" s="84">
        <f t="shared" si="73"/>
        <v>41.833333333333336</v>
      </c>
      <c r="C571" s="85">
        <f t="shared" si="73"/>
        <v>75.25</v>
      </c>
      <c r="D571" s="91">
        <f t="shared" si="73"/>
        <v>150.75</v>
      </c>
      <c r="F571" s="83">
        <f>MAX(IF('Fee Calculator'!D$41*100&lt;$A571,0,IF('Fee Calculator'!D$41*100&gt;$A572,$A572-$A571-SUM(G571:$H571),'Fee Calculator'!D$41*100-$A571-SUM(G571:$H571))),0)</f>
        <v>0</v>
      </c>
      <c r="G571" s="85">
        <f>MAX(IF('Fee Calculator'!E$41*100&lt;$A571,0,IF('Fee Calculator'!E$41*100&gt;$A572,$A572-$A571-SUM(H571:$H571),'Fee Calculator'!E$41*100-$A571-SUM(H571:$H571))),0)</f>
        <v>0</v>
      </c>
      <c r="H571" s="91">
        <f>IF('Fee Calculator'!F$41*100&lt;$A571,0,IF('Fee Calculator'!F$41*100&gt;$A572,$A572-$A571,'Fee Calculator'!F$41*100-$A571))</f>
        <v>0</v>
      </c>
      <c r="J571" s="87">
        <f>F571*'Fee Calculator'!$D$11/100</f>
        <v>0</v>
      </c>
      <c r="K571" s="88">
        <f>G571*'Fee Calculator'!$D$11/100</f>
        <v>0</v>
      </c>
      <c r="L571" s="92">
        <f>H571*'Fee Calculator'!$D$11/100</f>
        <v>0</v>
      </c>
      <c r="N571" s="89">
        <f t="shared" si="67"/>
        <v>0</v>
      </c>
      <c r="O571" s="90">
        <f t="shared" si="68"/>
        <v>0</v>
      </c>
      <c r="P571" s="93">
        <f t="shared" si="69"/>
        <v>0</v>
      </c>
      <c r="R571" s="89">
        <f t="shared" si="70"/>
        <v>0</v>
      </c>
      <c r="S571" s="90">
        <f t="shared" si="71"/>
        <v>0</v>
      </c>
      <c r="T571" s="93">
        <f t="shared" si="72"/>
        <v>0</v>
      </c>
    </row>
    <row r="572" spans="1:20" hidden="1" x14ac:dyDescent="0.2">
      <c r="A572" s="83">
        <v>61.6499999999998</v>
      </c>
      <c r="B572" s="84">
        <f t="shared" si="73"/>
        <v>41.833333333333336</v>
      </c>
      <c r="C572" s="85">
        <f t="shared" si="73"/>
        <v>75.25</v>
      </c>
      <c r="D572" s="91">
        <f t="shared" si="73"/>
        <v>150.75</v>
      </c>
      <c r="F572" s="83">
        <f>MAX(IF('Fee Calculator'!D$41*100&lt;$A572,0,IF('Fee Calculator'!D$41*100&gt;$A573,$A573-$A572-SUM(G572:$H572),'Fee Calculator'!D$41*100-$A572-SUM(G572:$H572))),0)</f>
        <v>0</v>
      </c>
      <c r="G572" s="85">
        <f>MAX(IF('Fee Calculator'!E$41*100&lt;$A572,0,IF('Fee Calculator'!E$41*100&gt;$A573,$A573-$A572-SUM(H572:$H572),'Fee Calculator'!E$41*100-$A572-SUM(H572:$H572))),0)</f>
        <v>0</v>
      </c>
      <c r="H572" s="91">
        <f>IF('Fee Calculator'!F$41*100&lt;$A572,0,IF('Fee Calculator'!F$41*100&gt;$A573,$A573-$A572,'Fee Calculator'!F$41*100-$A572))</f>
        <v>0</v>
      </c>
      <c r="J572" s="87">
        <f>F572*'Fee Calculator'!$D$11/100</f>
        <v>0</v>
      </c>
      <c r="K572" s="88">
        <f>G572*'Fee Calculator'!$D$11/100</f>
        <v>0</v>
      </c>
      <c r="L572" s="92">
        <f>H572*'Fee Calculator'!$D$11/100</f>
        <v>0</v>
      </c>
      <c r="N572" s="89">
        <f t="shared" si="67"/>
        <v>0</v>
      </c>
      <c r="O572" s="90">
        <f t="shared" si="68"/>
        <v>0</v>
      </c>
      <c r="P572" s="93">
        <f t="shared" si="69"/>
        <v>0</v>
      </c>
      <c r="R572" s="89">
        <f t="shared" si="70"/>
        <v>0</v>
      </c>
      <c r="S572" s="90">
        <f t="shared" si="71"/>
        <v>0</v>
      </c>
      <c r="T572" s="93">
        <f t="shared" si="72"/>
        <v>0</v>
      </c>
    </row>
    <row r="573" spans="1:20" hidden="1" x14ac:dyDescent="0.2">
      <c r="A573" s="83">
        <v>61.749999999999801</v>
      </c>
      <c r="B573" s="84">
        <f t="shared" si="73"/>
        <v>41.833333333333336</v>
      </c>
      <c r="C573" s="85">
        <f t="shared" si="73"/>
        <v>75.25</v>
      </c>
      <c r="D573" s="91">
        <f t="shared" si="73"/>
        <v>150.75</v>
      </c>
      <c r="F573" s="83">
        <f>MAX(IF('Fee Calculator'!D$41*100&lt;$A573,0,IF('Fee Calculator'!D$41*100&gt;$A574,$A574-$A573-SUM(G573:$H573),'Fee Calculator'!D$41*100-$A573-SUM(G573:$H573))),0)</f>
        <v>0</v>
      </c>
      <c r="G573" s="85">
        <f>MAX(IF('Fee Calculator'!E$41*100&lt;$A573,0,IF('Fee Calculator'!E$41*100&gt;$A574,$A574-$A573-SUM(H573:$H573),'Fee Calculator'!E$41*100-$A573-SUM(H573:$H573))),0)</f>
        <v>0</v>
      </c>
      <c r="H573" s="91">
        <f>IF('Fee Calculator'!F$41*100&lt;$A573,0,IF('Fee Calculator'!F$41*100&gt;$A574,$A574-$A573,'Fee Calculator'!F$41*100-$A573))</f>
        <v>0</v>
      </c>
      <c r="J573" s="87">
        <f>F573*'Fee Calculator'!$D$11/100</f>
        <v>0</v>
      </c>
      <c r="K573" s="88">
        <f>G573*'Fee Calculator'!$D$11/100</f>
        <v>0</v>
      </c>
      <c r="L573" s="92">
        <f>H573*'Fee Calculator'!$D$11/100</f>
        <v>0</v>
      </c>
      <c r="N573" s="89">
        <f t="shared" si="67"/>
        <v>0</v>
      </c>
      <c r="O573" s="90">
        <f t="shared" si="68"/>
        <v>0</v>
      </c>
      <c r="P573" s="93">
        <f t="shared" si="69"/>
        <v>0</v>
      </c>
      <c r="R573" s="89">
        <f t="shared" si="70"/>
        <v>0</v>
      </c>
      <c r="S573" s="90">
        <f t="shared" si="71"/>
        <v>0</v>
      </c>
      <c r="T573" s="93">
        <f t="shared" si="72"/>
        <v>0</v>
      </c>
    </row>
    <row r="574" spans="1:20" hidden="1" x14ac:dyDescent="0.2">
      <c r="A574" s="83">
        <v>61.849999999999802</v>
      </c>
      <c r="B574" s="84">
        <f t="shared" si="73"/>
        <v>41.833333333333336</v>
      </c>
      <c r="C574" s="85">
        <f t="shared" si="73"/>
        <v>75.25</v>
      </c>
      <c r="D574" s="91">
        <f t="shared" si="73"/>
        <v>150.75</v>
      </c>
      <c r="F574" s="83">
        <f>MAX(IF('Fee Calculator'!D$41*100&lt;$A574,0,IF('Fee Calculator'!D$41*100&gt;$A575,$A575-$A574-SUM(G574:$H574),'Fee Calculator'!D$41*100-$A574-SUM(G574:$H574))),0)</f>
        <v>0</v>
      </c>
      <c r="G574" s="85">
        <f>MAX(IF('Fee Calculator'!E$41*100&lt;$A574,0,IF('Fee Calculator'!E$41*100&gt;$A575,$A575-$A574-SUM(H574:$H574),'Fee Calculator'!E$41*100-$A574-SUM(H574:$H574))),0)</f>
        <v>0</v>
      </c>
      <c r="H574" s="91">
        <f>IF('Fee Calculator'!F$41*100&lt;$A574,0,IF('Fee Calculator'!F$41*100&gt;$A575,$A575-$A574,'Fee Calculator'!F$41*100-$A574))</f>
        <v>0</v>
      </c>
      <c r="J574" s="87">
        <f>F574*'Fee Calculator'!$D$11/100</f>
        <v>0</v>
      </c>
      <c r="K574" s="88">
        <f>G574*'Fee Calculator'!$D$11/100</f>
        <v>0</v>
      </c>
      <c r="L574" s="92">
        <f>H574*'Fee Calculator'!$D$11/100</f>
        <v>0</v>
      </c>
      <c r="N574" s="89">
        <f t="shared" si="67"/>
        <v>0</v>
      </c>
      <c r="O574" s="90">
        <f t="shared" si="68"/>
        <v>0</v>
      </c>
      <c r="P574" s="93">
        <f t="shared" si="69"/>
        <v>0</v>
      </c>
      <c r="R574" s="89">
        <f t="shared" si="70"/>
        <v>0</v>
      </c>
      <c r="S574" s="90">
        <f t="shared" si="71"/>
        <v>0</v>
      </c>
      <c r="T574" s="93">
        <f t="shared" si="72"/>
        <v>0</v>
      </c>
    </row>
    <row r="575" spans="1:20" hidden="1" x14ac:dyDescent="0.2">
      <c r="A575" s="83">
        <v>61.949999999999797</v>
      </c>
      <c r="B575" s="84">
        <f t="shared" si="73"/>
        <v>41.833333333333336</v>
      </c>
      <c r="C575" s="85">
        <f t="shared" si="73"/>
        <v>75.25</v>
      </c>
      <c r="D575" s="91">
        <f t="shared" si="73"/>
        <v>150.75</v>
      </c>
      <c r="F575" s="83">
        <f>MAX(IF('Fee Calculator'!D$41*100&lt;$A575,0,IF('Fee Calculator'!D$41*100&gt;$A576,$A576-$A575-SUM(G575:$H575),'Fee Calculator'!D$41*100-$A575-SUM(G575:$H575))),0)</f>
        <v>0</v>
      </c>
      <c r="G575" s="85">
        <f>MAX(IF('Fee Calculator'!E$41*100&lt;$A575,0,IF('Fee Calculator'!E$41*100&gt;$A576,$A576-$A575-SUM(H575:$H575),'Fee Calculator'!E$41*100-$A575-SUM(H575:$H575))),0)</f>
        <v>0</v>
      </c>
      <c r="H575" s="91">
        <f>IF('Fee Calculator'!F$41*100&lt;$A575,0,IF('Fee Calculator'!F$41*100&gt;$A576,$A576-$A575,'Fee Calculator'!F$41*100-$A575))</f>
        <v>0</v>
      </c>
      <c r="J575" s="87">
        <f>F575*'Fee Calculator'!$D$11/100</f>
        <v>0</v>
      </c>
      <c r="K575" s="88">
        <f>G575*'Fee Calculator'!$D$11/100</f>
        <v>0</v>
      </c>
      <c r="L575" s="92">
        <f>H575*'Fee Calculator'!$D$11/100</f>
        <v>0</v>
      </c>
      <c r="N575" s="89">
        <f t="shared" si="67"/>
        <v>0</v>
      </c>
      <c r="O575" s="90">
        <f t="shared" si="68"/>
        <v>0</v>
      </c>
      <c r="P575" s="93">
        <f t="shared" si="69"/>
        <v>0</v>
      </c>
      <c r="R575" s="89">
        <f t="shared" si="70"/>
        <v>0</v>
      </c>
      <c r="S575" s="90">
        <f t="shared" si="71"/>
        <v>0</v>
      </c>
      <c r="T575" s="93">
        <f t="shared" si="72"/>
        <v>0</v>
      </c>
    </row>
    <row r="576" spans="1:20" hidden="1" x14ac:dyDescent="0.2">
      <c r="A576" s="83">
        <v>62.049999999999798</v>
      </c>
      <c r="B576" s="84">
        <f t="shared" si="73"/>
        <v>41.833333333333336</v>
      </c>
      <c r="C576" s="85">
        <f t="shared" si="73"/>
        <v>75.25</v>
      </c>
      <c r="D576" s="91">
        <f t="shared" si="73"/>
        <v>150.75</v>
      </c>
      <c r="F576" s="83">
        <f>MAX(IF('Fee Calculator'!D$41*100&lt;$A576,0,IF('Fee Calculator'!D$41*100&gt;$A577,$A577-$A576-SUM(G576:$H576),'Fee Calculator'!D$41*100-$A576-SUM(G576:$H576))),0)</f>
        <v>0</v>
      </c>
      <c r="G576" s="85">
        <f>MAX(IF('Fee Calculator'!E$41*100&lt;$A576,0,IF('Fee Calculator'!E$41*100&gt;$A577,$A577-$A576-SUM(H576:$H576),'Fee Calculator'!E$41*100-$A576-SUM(H576:$H576))),0)</f>
        <v>0</v>
      </c>
      <c r="H576" s="91">
        <f>IF('Fee Calculator'!F$41*100&lt;$A576,0,IF('Fee Calculator'!F$41*100&gt;$A577,$A577-$A576,'Fee Calculator'!F$41*100-$A576))</f>
        <v>0</v>
      </c>
      <c r="J576" s="87">
        <f>F576*'Fee Calculator'!$D$11/100</f>
        <v>0</v>
      </c>
      <c r="K576" s="88">
        <f>G576*'Fee Calculator'!$D$11/100</f>
        <v>0</v>
      </c>
      <c r="L576" s="92">
        <f>H576*'Fee Calculator'!$D$11/100</f>
        <v>0</v>
      </c>
      <c r="N576" s="89">
        <f t="shared" si="67"/>
        <v>0</v>
      </c>
      <c r="O576" s="90">
        <f t="shared" si="68"/>
        <v>0</v>
      </c>
      <c r="P576" s="93">
        <f t="shared" si="69"/>
        <v>0</v>
      </c>
      <c r="R576" s="89">
        <f t="shared" si="70"/>
        <v>0</v>
      </c>
      <c r="S576" s="90">
        <f t="shared" si="71"/>
        <v>0</v>
      </c>
      <c r="T576" s="93">
        <f t="shared" si="72"/>
        <v>0</v>
      </c>
    </row>
    <row r="577" spans="1:20" hidden="1" x14ac:dyDescent="0.2">
      <c r="A577" s="83">
        <v>62.1499999999998</v>
      </c>
      <c r="B577" s="84">
        <f t="shared" si="73"/>
        <v>41.833333333333336</v>
      </c>
      <c r="C577" s="85">
        <f t="shared" si="73"/>
        <v>75.25</v>
      </c>
      <c r="D577" s="91">
        <f t="shared" si="73"/>
        <v>150.75</v>
      </c>
      <c r="F577" s="83">
        <f>MAX(IF('Fee Calculator'!D$41*100&lt;$A577,0,IF('Fee Calculator'!D$41*100&gt;$A578,$A578-$A577-SUM(G577:$H577),'Fee Calculator'!D$41*100-$A577-SUM(G577:$H577))),0)</f>
        <v>0</v>
      </c>
      <c r="G577" s="85">
        <f>MAX(IF('Fee Calculator'!E$41*100&lt;$A577,0,IF('Fee Calculator'!E$41*100&gt;$A578,$A578-$A577-SUM(H577:$H577),'Fee Calculator'!E$41*100-$A577-SUM(H577:$H577))),0)</f>
        <v>0</v>
      </c>
      <c r="H577" s="91">
        <f>IF('Fee Calculator'!F$41*100&lt;$A577,0,IF('Fee Calculator'!F$41*100&gt;$A578,$A578-$A577,'Fee Calculator'!F$41*100-$A577))</f>
        <v>0</v>
      </c>
      <c r="J577" s="87">
        <f>F577*'Fee Calculator'!$D$11/100</f>
        <v>0</v>
      </c>
      <c r="K577" s="88">
        <f>G577*'Fee Calculator'!$D$11/100</f>
        <v>0</v>
      </c>
      <c r="L577" s="92">
        <f>H577*'Fee Calculator'!$D$11/100</f>
        <v>0</v>
      </c>
      <c r="N577" s="89">
        <f t="shared" si="67"/>
        <v>0</v>
      </c>
      <c r="O577" s="90">
        <f t="shared" si="68"/>
        <v>0</v>
      </c>
      <c r="P577" s="93">
        <f t="shared" si="69"/>
        <v>0</v>
      </c>
      <c r="R577" s="89">
        <f t="shared" si="70"/>
        <v>0</v>
      </c>
      <c r="S577" s="90">
        <f t="shared" si="71"/>
        <v>0</v>
      </c>
      <c r="T577" s="93">
        <f t="shared" si="72"/>
        <v>0</v>
      </c>
    </row>
    <row r="578" spans="1:20" hidden="1" x14ac:dyDescent="0.2">
      <c r="A578" s="83">
        <v>62.249999999999801</v>
      </c>
      <c r="B578" s="84">
        <f t="shared" si="73"/>
        <v>41.833333333333336</v>
      </c>
      <c r="C578" s="85">
        <f t="shared" si="73"/>
        <v>75.25</v>
      </c>
      <c r="D578" s="91">
        <f t="shared" si="73"/>
        <v>150.75</v>
      </c>
      <c r="F578" s="83">
        <f>MAX(IF('Fee Calculator'!D$41*100&lt;$A578,0,IF('Fee Calculator'!D$41*100&gt;$A579,$A579-$A578-SUM(G578:$H578),'Fee Calculator'!D$41*100-$A578-SUM(G578:$H578))),0)</f>
        <v>0</v>
      </c>
      <c r="G578" s="85">
        <f>MAX(IF('Fee Calculator'!E$41*100&lt;$A578,0,IF('Fee Calculator'!E$41*100&gt;$A579,$A579-$A578-SUM(H578:$H578),'Fee Calculator'!E$41*100-$A578-SUM(H578:$H578))),0)</f>
        <v>0</v>
      </c>
      <c r="H578" s="91">
        <f>IF('Fee Calculator'!F$41*100&lt;$A578,0,IF('Fee Calculator'!F$41*100&gt;$A579,$A579-$A578,'Fee Calculator'!F$41*100-$A578))</f>
        <v>0</v>
      </c>
      <c r="J578" s="87">
        <f>F578*'Fee Calculator'!$D$11/100</f>
        <v>0</v>
      </c>
      <c r="K578" s="88">
        <f>G578*'Fee Calculator'!$D$11/100</f>
        <v>0</v>
      </c>
      <c r="L578" s="92">
        <f>H578*'Fee Calculator'!$D$11/100</f>
        <v>0</v>
      </c>
      <c r="N578" s="89">
        <f t="shared" si="67"/>
        <v>0</v>
      </c>
      <c r="O578" s="90">
        <f t="shared" si="68"/>
        <v>0</v>
      </c>
      <c r="P578" s="93">
        <f t="shared" si="69"/>
        <v>0</v>
      </c>
      <c r="R578" s="89">
        <f t="shared" si="70"/>
        <v>0</v>
      </c>
      <c r="S578" s="90">
        <f t="shared" si="71"/>
        <v>0</v>
      </c>
      <c r="T578" s="93">
        <f t="shared" si="72"/>
        <v>0</v>
      </c>
    </row>
    <row r="579" spans="1:20" hidden="1" x14ac:dyDescent="0.2">
      <c r="A579" s="83">
        <v>62.349999999999802</v>
      </c>
      <c r="B579" s="84">
        <f t="shared" si="73"/>
        <v>41.833333333333336</v>
      </c>
      <c r="C579" s="85">
        <f t="shared" si="73"/>
        <v>75.25</v>
      </c>
      <c r="D579" s="91">
        <f t="shared" si="73"/>
        <v>150.75</v>
      </c>
      <c r="F579" s="83">
        <f>MAX(IF('Fee Calculator'!D$41*100&lt;$A579,0,IF('Fee Calculator'!D$41*100&gt;$A580,$A580-$A579-SUM(G579:$H579),'Fee Calculator'!D$41*100-$A579-SUM(G579:$H579))),0)</f>
        <v>0</v>
      </c>
      <c r="G579" s="85">
        <f>MAX(IF('Fee Calculator'!E$41*100&lt;$A579,0,IF('Fee Calculator'!E$41*100&gt;$A580,$A580-$A579-SUM(H579:$H579),'Fee Calculator'!E$41*100-$A579-SUM(H579:$H579))),0)</f>
        <v>0</v>
      </c>
      <c r="H579" s="91">
        <f>IF('Fee Calculator'!F$41*100&lt;$A579,0,IF('Fee Calculator'!F$41*100&gt;$A580,$A580-$A579,'Fee Calculator'!F$41*100-$A579))</f>
        <v>0</v>
      </c>
      <c r="J579" s="87">
        <f>F579*'Fee Calculator'!$D$11/100</f>
        <v>0</v>
      </c>
      <c r="K579" s="88">
        <f>G579*'Fee Calculator'!$D$11/100</f>
        <v>0</v>
      </c>
      <c r="L579" s="92">
        <f>H579*'Fee Calculator'!$D$11/100</f>
        <v>0</v>
      </c>
      <c r="N579" s="89">
        <f t="shared" si="67"/>
        <v>0</v>
      </c>
      <c r="O579" s="90">
        <f t="shared" si="68"/>
        <v>0</v>
      </c>
      <c r="P579" s="93">
        <f t="shared" si="69"/>
        <v>0</v>
      </c>
      <c r="R579" s="89">
        <f t="shared" si="70"/>
        <v>0</v>
      </c>
      <c r="S579" s="90">
        <f t="shared" si="71"/>
        <v>0</v>
      </c>
      <c r="T579" s="93">
        <f t="shared" si="72"/>
        <v>0</v>
      </c>
    </row>
    <row r="580" spans="1:20" hidden="1" x14ac:dyDescent="0.2">
      <c r="A580" s="83">
        <v>62.449999999999797</v>
      </c>
      <c r="B580" s="84">
        <f t="shared" si="73"/>
        <v>41.833333333333336</v>
      </c>
      <c r="C580" s="85">
        <f t="shared" si="73"/>
        <v>75.25</v>
      </c>
      <c r="D580" s="91">
        <f t="shared" si="73"/>
        <v>150.75</v>
      </c>
      <c r="F580" s="83">
        <f>MAX(IF('Fee Calculator'!D$41*100&lt;$A580,0,IF('Fee Calculator'!D$41*100&gt;$A581,$A581-$A580-SUM(G580:$H580),'Fee Calculator'!D$41*100-$A580-SUM(G580:$H580))),0)</f>
        <v>0</v>
      </c>
      <c r="G580" s="85">
        <f>MAX(IF('Fee Calculator'!E$41*100&lt;$A580,0,IF('Fee Calculator'!E$41*100&gt;$A581,$A581-$A580-SUM(H580:$H580),'Fee Calculator'!E$41*100-$A580-SUM(H580:$H580))),0)</f>
        <v>0</v>
      </c>
      <c r="H580" s="91">
        <f>IF('Fee Calculator'!F$41*100&lt;$A580,0,IF('Fee Calculator'!F$41*100&gt;$A581,$A581-$A580,'Fee Calculator'!F$41*100-$A580))</f>
        <v>0</v>
      </c>
      <c r="J580" s="87">
        <f>F580*'Fee Calculator'!$D$11/100</f>
        <v>0</v>
      </c>
      <c r="K580" s="88">
        <f>G580*'Fee Calculator'!$D$11/100</f>
        <v>0</v>
      </c>
      <c r="L580" s="92">
        <f>H580*'Fee Calculator'!$D$11/100</f>
        <v>0</v>
      </c>
      <c r="N580" s="89">
        <f t="shared" si="67"/>
        <v>0</v>
      </c>
      <c r="O580" s="90">
        <f t="shared" si="68"/>
        <v>0</v>
      </c>
      <c r="P580" s="93">
        <f t="shared" si="69"/>
        <v>0</v>
      </c>
      <c r="R580" s="89">
        <f t="shared" si="70"/>
        <v>0</v>
      </c>
      <c r="S580" s="90">
        <f t="shared" si="71"/>
        <v>0</v>
      </c>
      <c r="T580" s="93">
        <f t="shared" si="72"/>
        <v>0</v>
      </c>
    </row>
    <row r="581" spans="1:20" hidden="1" x14ac:dyDescent="0.2">
      <c r="A581" s="83">
        <v>62.549999999999798</v>
      </c>
      <c r="B581" s="84">
        <f t="shared" si="73"/>
        <v>41.833333333333336</v>
      </c>
      <c r="C581" s="85">
        <f t="shared" si="73"/>
        <v>75.25</v>
      </c>
      <c r="D581" s="91">
        <f t="shared" si="73"/>
        <v>150.75</v>
      </c>
      <c r="F581" s="83">
        <f>MAX(IF('Fee Calculator'!D$41*100&lt;$A581,0,IF('Fee Calculator'!D$41*100&gt;$A582,$A582-$A581-SUM(G581:$H581),'Fee Calculator'!D$41*100-$A581-SUM(G581:$H581))),0)</f>
        <v>0</v>
      </c>
      <c r="G581" s="85">
        <f>MAX(IF('Fee Calculator'!E$41*100&lt;$A581,0,IF('Fee Calculator'!E$41*100&gt;$A582,$A582-$A581-SUM(H581:$H581),'Fee Calculator'!E$41*100-$A581-SUM(H581:$H581))),0)</f>
        <v>0</v>
      </c>
      <c r="H581" s="91">
        <f>IF('Fee Calculator'!F$41*100&lt;$A581,0,IF('Fee Calculator'!F$41*100&gt;$A582,$A582-$A581,'Fee Calculator'!F$41*100-$A581))</f>
        <v>0</v>
      </c>
      <c r="J581" s="87">
        <f>F581*'Fee Calculator'!$D$11/100</f>
        <v>0</v>
      </c>
      <c r="K581" s="88">
        <f>G581*'Fee Calculator'!$D$11/100</f>
        <v>0</v>
      </c>
      <c r="L581" s="92">
        <f>H581*'Fee Calculator'!$D$11/100</f>
        <v>0</v>
      </c>
      <c r="N581" s="89">
        <f t="shared" si="67"/>
        <v>0</v>
      </c>
      <c r="O581" s="90">
        <f t="shared" si="68"/>
        <v>0</v>
      </c>
      <c r="P581" s="93">
        <f t="shared" si="69"/>
        <v>0</v>
      </c>
      <c r="R581" s="89">
        <f t="shared" si="70"/>
        <v>0</v>
      </c>
      <c r="S581" s="90">
        <f t="shared" si="71"/>
        <v>0</v>
      </c>
      <c r="T581" s="93">
        <f t="shared" si="72"/>
        <v>0</v>
      </c>
    </row>
    <row r="582" spans="1:20" hidden="1" x14ac:dyDescent="0.2">
      <c r="A582" s="83">
        <v>62.6499999999998</v>
      </c>
      <c r="B582" s="84">
        <f t="shared" si="73"/>
        <v>41.833333333333336</v>
      </c>
      <c r="C582" s="85">
        <f t="shared" si="73"/>
        <v>75.25</v>
      </c>
      <c r="D582" s="91">
        <f t="shared" si="73"/>
        <v>150.75</v>
      </c>
      <c r="F582" s="83">
        <f>MAX(IF('Fee Calculator'!D$41*100&lt;$A582,0,IF('Fee Calculator'!D$41*100&gt;$A583,$A583-$A582-SUM(G582:$H582),'Fee Calculator'!D$41*100-$A582-SUM(G582:$H582))),0)</f>
        <v>0</v>
      </c>
      <c r="G582" s="85">
        <f>MAX(IF('Fee Calculator'!E$41*100&lt;$A582,0,IF('Fee Calculator'!E$41*100&gt;$A583,$A583-$A582-SUM(H582:$H582),'Fee Calculator'!E$41*100-$A582-SUM(H582:$H582))),0)</f>
        <v>0</v>
      </c>
      <c r="H582" s="91">
        <f>IF('Fee Calculator'!F$41*100&lt;$A582,0,IF('Fee Calculator'!F$41*100&gt;$A583,$A583-$A582,'Fee Calculator'!F$41*100-$A582))</f>
        <v>0</v>
      </c>
      <c r="J582" s="87">
        <f>F582*'Fee Calculator'!$D$11/100</f>
        <v>0</v>
      </c>
      <c r="K582" s="88">
        <f>G582*'Fee Calculator'!$D$11/100</f>
        <v>0</v>
      </c>
      <c r="L582" s="92">
        <f>H582*'Fee Calculator'!$D$11/100</f>
        <v>0</v>
      </c>
      <c r="N582" s="89">
        <f t="shared" si="67"/>
        <v>0</v>
      </c>
      <c r="O582" s="90">
        <f t="shared" si="68"/>
        <v>0</v>
      </c>
      <c r="P582" s="93">
        <f t="shared" si="69"/>
        <v>0</v>
      </c>
      <c r="R582" s="89">
        <f t="shared" si="70"/>
        <v>0</v>
      </c>
      <c r="S582" s="90">
        <f t="shared" si="71"/>
        <v>0</v>
      </c>
      <c r="T582" s="93">
        <f t="shared" si="72"/>
        <v>0</v>
      </c>
    </row>
    <row r="583" spans="1:20" hidden="1" x14ac:dyDescent="0.2">
      <c r="A583" s="83">
        <v>62.749999999999801</v>
      </c>
      <c r="B583" s="84">
        <f t="shared" si="73"/>
        <v>41.833333333333336</v>
      </c>
      <c r="C583" s="85">
        <f t="shared" si="73"/>
        <v>75.25</v>
      </c>
      <c r="D583" s="91">
        <f t="shared" si="73"/>
        <v>150.75</v>
      </c>
      <c r="F583" s="83">
        <f>MAX(IF('Fee Calculator'!D$41*100&lt;$A583,0,IF('Fee Calculator'!D$41*100&gt;$A584,$A584-$A583-SUM(G583:$H583),'Fee Calculator'!D$41*100-$A583-SUM(G583:$H583))),0)</f>
        <v>0</v>
      </c>
      <c r="G583" s="85">
        <f>MAX(IF('Fee Calculator'!E$41*100&lt;$A583,0,IF('Fee Calculator'!E$41*100&gt;$A584,$A584-$A583-SUM(H583:$H583),'Fee Calculator'!E$41*100-$A583-SUM(H583:$H583))),0)</f>
        <v>0</v>
      </c>
      <c r="H583" s="91">
        <f>IF('Fee Calculator'!F$41*100&lt;$A583,0,IF('Fee Calculator'!F$41*100&gt;$A584,$A584-$A583,'Fee Calculator'!F$41*100-$A583))</f>
        <v>0</v>
      </c>
      <c r="J583" s="87">
        <f>F583*'Fee Calculator'!$D$11/100</f>
        <v>0</v>
      </c>
      <c r="K583" s="88">
        <f>G583*'Fee Calculator'!$D$11/100</f>
        <v>0</v>
      </c>
      <c r="L583" s="92">
        <f>H583*'Fee Calculator'!$D$11/100</f>
        <v>0</v>
      </c>
      <c r="N583" s="89">
        <f t="shared" si="67"/>
        <v>0</v>
      </c>
      <c r="O583" s="90">
        <f t="shared" si="68"/>
        <v>0</v>
      </c>
      <c r="P583" s="93">
        <f t="shared" si="69"/>
        <v>0</v>
      </c>
      <c r="R583" s="89">
        <f t="shared" si="70"/>
        <v>0</v>
      </c>
      <c r="S583" s="90">
        <f t="shared" si="71"/>
        <v>0</v>
      </c>
      <c r="T583" s="93">
        <f t="shared" si="72"/>
        <v>0</v>
      </c>
    </row>
    <row r="584" spans="1:20" hidden="1" x14ac:dyDescent="0.2">
      <c r="A584" s="83">
        <v>62.849999999999703</v>
      </c>
      <c r="B584" s="84">
        <f t="shared" si="73"/>
        <v>41.833333333333336</v>
      </c>
      <c r="C584" s="85">
        <f t="shared" si="73"/>
        <v>75.25</v>
      </c>
      <c r="D584" s="91">
        <f t="shared" si="73"/>
        <v>150.75</v>
      </c>
      <c r="F584" s="83">
        <f>MAX(IF('Fee Calculator'!D$41*100&lt;$A584,0,IF('Fee Calculator'!D$41*100&gt;$A585,$A585-$A584-SUM(G584:$H584),'Fee Calculator'!D$41*100-$A584-SUM(G584:$H584))),0)</f>
        <v>0</v>
      </c>
      <c r="G584" s="85">
        <f>MAX(IF('Fee Calculator'!E$41*100&lt;$A584,0,IF('Fee Calculator'!E$41*100&gt;$A585,$A585-$A584-SUM(H584:$H584),'Fee Calculator'!E$41*100-$A584-SUM(H584:$H584))),0)</f>
        <v>0</v>
      </c>
      <c r="H584" s="91">
        <f>IF('Fee Calculator'!F$41*100&lt;$A584,0,IF('Fee Calculator'!F$41*100&gt;$A585,$A585-$A584,'Fee Calculator'!F$41*100-$A584))</f>
        <v>0</v>
      </c>
      <c r="J584" s="87">
        <f>F584*'Fee Calculator'!$D$11/100</f>
        <v>0</v>
      </c>
      <c r="K584" s="88">
        <f>G584*'Fee Calculator'!$D$11/100</f>
        <v>0</v>
      </c>
      <c r="L584" s="92">
        <f>H584*'Fee Calculator'!$D$11/100</f>
        <v>0</v>
      </c>
      <c r="N584" s="89">
        <f t="shared" si="67"/>
        <v>0</v>
      </c>
      <c r="O584" s="90">
        <f t="shared" si="68"/>
        <v>0</v>
      </c>
      <c r="P584" s="93">
        <f t="shared" si="69"/>
        <v>0</v>
      </c>
      <c r="R584" s="89">
        <f t="shared" si="70"/>
        <v>0</v>
      </c>
      <c r="S584" s="90">
        <f t="shared" si="71"/>
        <v>0</v>
      </c>
      <c r="T584" s="93">
        <f t="shared" si="72"/>
        <v>0</v>
      </c>
    </row>
    <row r="585" spans="1:20" hidden="1" x14ac:dyDescent="0.2">
      <c r="A585" s="83">
        <v>62.949999999999697</v>
      </c>
      <c r="B585" s="84">
        <f t="shared" si="73"/>
        <v>41.833333333333336</v>
      </c>
      <c r="C585" s="85">
        <f t="shared" si="73"/>
        <v>75.25</v>
      </c>
      <c r="D585" s="91">
        <f t="shared" si="73"/>
        <v>150.75</v>
      </c>
      <c r="F585" s="83">
        <f>MAX(IF('Fee Calculator'!D$41*100&lt;$A585,0,IF('Fee Calculator'!D$41*100&gt;$A586,$A586-$A585-SUM(G585:$H585),'Fee Calculator'!D$41*100-$A585-SUM(G585:$H585))),0)</f>
        <v>0</v>
      </c>
      <c r="G585" s="85">
        <f>MAX(IF('Fee Calculator'!E$41*100&lt;$A585,0,IF('Fee Calculator'!E$41*100&gt;$A586,$A586-$A585-SUM(H585:$H585),'Fee Calculator'!E$41*100-$A585-SUM(H585:$H585))),0)</f>
        <v>0</v>
      </c>
      <c r="H585" s="91">
        <f>IF('Fee Calculator'!F$41*100&lt;$A585,0,IF('Fee Calculator'!F$41*100&gt;$A586,$A586-$A585,'Fee Calculator'!F$41*100-$A585))</f>
        <v>0</v>
      </c>
      <c r="J585" s="87">
        <f>F585*'Fee Calculator'!$D$11/100</f>
        <v>0</v>
      </c>
      <c r="K585" s="88">
        <f>G585*'Fee Calculator'!$D$11/100</f>
        <v>0</v>
      </c>
      <c r="L585" s="92">
        <f>H585*'Fee Calculator'!$D$11/100</f>
        <v>0</v>
      </c>
      <c r="N585" s="89">
        <f t="shared" si="67"/>
        <v>0</v>
      </c>
      <c r="O585" s="90">
        <f t="shared" si="68"/>
        <v>0</v>
      </c>
      <c r="P585" s="93">
        <f t="shared" si="69"/>
        <v>0</v>
      </c>
      <c r="R585" s="89">
        <f t="shared" si="70"/>
        <v>0</v>
      </c>
      <c r="S585" s="90">
        <f t="shared" si="71"/>
        <v>0</v>
      </c>
      <c r="T585" s="93">
        <f t="shared" si="72"/>
        <v>0</v>
      </c>
    </row>
    <row r="586" spans="1:20" hidden="1" x14ac:dyDescent="0.2">
      <c r="A586" s="83">
        <v>63.049999999999699</v>
      </c>
      <c r="B586" s="84">
        <f t="shared" si="73"/>
        <v>41.833333333333336</v>
      </c>
      <c r="C586" s="85">
        <f t="shared" si="73"/>
        <v>75.25</v>
      </c>
      <c r="D586" s="91">
        <f t="shared" si="73"/>
        <v>150.75</v>
      </c>
      <c r="F586" s="83">
        <f>MAX(IF('Fee Calculator'!D$41*100&lt;$A586,0,IF('Fee Calculator'!D$41*100&gt;$A587,$A587-$A586-SUM(G586:$H586),'Fee Calculator'!D$41*100-$A586-SUM(G586:$H586))),0)</f>
        <v>0</v>
      </c>
      <c r="G586" s="85">
        <f>MAX(IF('Fee Calculator'!E$41*100&lt;$A586,0,IF('Fee Calculator'!E$41*100&gt;$A587,$A587-$A586-SUM(H586:$H586),'Fee Calculator'!E$41*100-$A586-SUM(H586:$H586))),0)</f>
        <v>0</v>
      </c>
      <c r="H586" s="91">
        <f>IF('Fee Calculator'!F$41*100&lt;$A586,0,IF('Fee Calculator'!F$41*100&gt;$A587,$A587-$A586,'Fee Calculator'!F$41*100-$A586))</f>
        <v>0</v>
      </c>
      <c r="J586" s="87">
        <f>F586*'Fee Calculator'!$D$11/100</f>
        <v>0</v>
      </c>
      <c r="K586" s="88">
        <f>G586*'Fee Calculator'!$D$11/100</f>
        <v>0</v>
      </c>
      <c r="L586" s="92">
        <f>H586*'Fee Calculator'!$D$11/100</f>
        <v>0</v>
      </c>
      <c r="N586" s="89">
        <f t="shared" si="67"/>
        <v>0</v>
      </c>
      <c r="O586" s="90">
        <f t="shared" si="68"/>
        <v>0</v>
      </c>
      <c r="P586" s="93">
        <f t="shared" si="69"/>
        <v>0</v>
      </c>
      <c r="R586" s="89">
        <f t="shared" si="70"/>
        <v>0</v>
      </c>
      <c r="S586" s="90">
        <f t="shared" si="71"/>
        <v>0</v>
      </c>
      <c r="T586" s="93">
        <f t="shared" si="72"/>
        <v>0</v>
      </c>
    </row>
    <row r="587" spans="1:20" hidden="1" x14ac:dyDescent="0.2">
      <c r="A587" s="83">
        <v>63.1499999999997</v>
      </c>
      <c r="B587" s="84">
        <f t="shared" si="73"/>
        <v>41.833333333333336</v>
      </c>
      <c r="C587" s="85">
        <f t="shared" si="73"/>
        <v>75.25</v>
      </c>
      <c r="D587" s="91">
        <f t="shared" si="73"/>
        <v>150.75</v>
      </c>
      <c r="F587" s="83">
        <f>MAX(IF('Fee Calculator'!D$41*100&lt;$A587,0,IF('Fee Calculator'!D$41*100&gt;$A588,$A588-$A587-SUM(G587:$H587),'Fee Calculator'!D$41*100-$A587-SUM(G587:$H587))),0)</f>
        <v>0</v>
      </c>
      <c r="G587" s="85">
        <f>MAX(IF('Fee Calculator'!E$41*100&lt;$A587,0,IF('Fee Calculator'!E$41*100&gt;$A588,$A588-$A587-SUM(H587:$H587),'Fee Calculator'!E$41*100-$A587-SUM(H587:$H587))),0)</f>
        <v>0</v>
      </c>
      <c r="H587" s="91">
        <f>IF('Fee Calculator'!F$41*100&lt;$A587,0,IF('Fee Calculator'!F$41*100&gt;$A588,$A588-$A587,'Fee Calculator'!F$41*100-$A587))</f>
        <v>0</v>
      </c>
      <c r="J587" s="87">
        <f>F587*'Fee Calculator'!$D$11/100</f>
        <v>0</v>
      </c>
      <c r="K587" s="88">
        <f>G587*'Fee Calculator'!$D$11/100</f>
        <v>0</v>
      </c>
      <c r="L587" s="92">
        <f>H587*'Fee Calculator'!$D$11/100</f>
        <v>0</v>
      </c>
      <c r="N587" s="89">
        <f t="shared" si="67"/>
        <v>0</v>
      </c>
      <c r="O587" s="90">
        <f t="shared" si="68"/>
        <v>0</v>
      </c>
      <c r="P587" s="93">
        <f t="shared" si="69"/>
        <v>0</v>
      </c>
      <c r="R587" s="89">
        <f t="shared" si="70"/>
        <v>0</v>
      </c>
      <c r="S587" s="90">
        <f t="shared" si="71"/>
        <v>0</v>
      </c>
      <c r="T587" s="93">
        <f t="shared" si="72"/>
        <v>0</v>
      </c>
    </row>
    <row r="588" spans="1:20" hidden="1" x14ac:dyDescent="0.2">
      <c r="A588" s="83">
        <v>63.249999999999702</v>
      </c>
      <c r="B588" s="84">
        <f t="shared" si="73"/>
        <v>41.833333333333336</v>
      </c>
      <c r="C588" s="85">
        <f t="shared" si="73"/>
        <v>75.25</v>
      </c>
      <c r="D588" s="91">
        <f t="shared" si="73"/>
        <v>150.75</v>
      </c>
      <c r="F588" s="83">
        <f>MAX(IF('Fee Calculator'!D$41*100&lt;$A588,0,IF('Fee Calculator'!D$41*100&gt;$A589,$A589-$A588-SUM(G588:$H588),'Fee Calculator'!D$41*100-$A588-SUM(G588:$H588))),0)</f>
        <v>0</v>
      </c>
      <c r="G588" s="85">
        <f>MAX(IF('Fee Calculator'!E$41*100&lt;$A588,0,IF('Fee Calculator'!E$41*100&gt;$A589,$A589-$A588-SUM(H588:$H588),'Fee Calculator'!E$41*100-$A588-SUM(H588:$H588))),0)</f>
        <v>0</v>
      </c>
      <c r="H588" s="91">
        <f>IF('Fee Calculator'!F$41*100&lt;$A588,0,IF('Fee Calculator'!F$41*100&gt;$A589,$A589-$A588,'Fee Calculator'!F$41*100-$A588))</f>
        <v>0</v>
      </c>
      <c r="J588" s="87">
        <f>F588*'Fee Calculator'!$D$11/100</f>
        <v>0</v>
      </c>
      <c r="K588" s="88">
        <f>G588*'Fee Calculator'!$D$11/100</f>
        <v>0</v>
      </c>
      <c r="L588" s="92">
        <f>H588*'Fee Calculator'!$D$11/100</f>
        <v>0</v>
      </c>
      <c r="N588" s="89">
        <f t="shared" si="67"/>
        <v>0</v>
      </c>
      <c r="O588" s="90">
        <f t="shared" si="68"/>
        <v>0</v>
      </c>
      <c r="P588" s="93">
        <f t="shared" si="69"/>
        <v>0</v>
      </c>
      <c r="R588" s="89">
        <f t="shared" si="70"/>
        <v>0</v>
      </c>
      <c r="S588" s="90">
        <f t="shared" si="71"/>
        <v>0</v>
      </c>
      <c r="T588" s="93">
        <f t="shared" si="72"/>
        <v>0</v>
      </c>
    </row>
    <row r="589" spans="1:20" hidden="1" x14ac:dyDescent="0.2">
      <c r="A589" s="83">
        <v>63.349999999999703</v>
      </c>
      <c r="B589" s="84">
        <f t="shared" si="73"/>
        <v>41.833333333333336</v>
      </c>
      <c r="C589" s="85">
        <f t="shared" si="73"/>
        <v>75.25</v>
      </c>
      <c r="D589" s="91">
        <f t="shared" si="73"/>
        <v>150.75</v>
      </c>
      <c r="F589" s="83">
        <f>MAX(IF('Fee Calculator'!D$41*100&lt;$A589,0,IF('Fee Calculator'!D$41*100&gt;$A590,$A590-$A589-SUM(G589:$H589),'Fee Calculator'!D$41*100-$A589-SUM(G589:$H589))),0)</f>
        <v>0</v>
      </c>
      <c r="G589" s="85">
        <f>MAX(IF('Fee Calculator'!E$41*100&lt;$A589,0,IF('Fee Calculator'!E$41*100&gt;$A590,$A590-$A589-SUM(H589:$H589),'Fee Calculator'!E$41*100-$A589-SUM(H589:$H589))),0)</f>
        <v>0</v>
      </c>
      <c r="H589" s="91">
        <f>IF('Fee Calculator'!F$41*100&lt;$A589,0,IF('Fee Calculator'!F$41*100&gt;$A590,$A590-$A589,'Fee Calculator'!F$41*100-$A589))</f>
        <v>0</v>
      </c>
      <c r="J589" s="87">
        <f>F589*'Fee Calculator'!$D$11/100</f>
        <v>0</v>
      </c>
      <c r="K589" s="88">
        <f>G589*'Fee Calculator'!$D$11/100</f>
        <v>0</v>
      </c>
      <c r="L589" s="92">
        <f>H589*'Fee Calculator'!$D$11/100</f>
        <v>0</v>
      </c>
      <c r="N589" s="89">
        <f t="shared" si="67"/>
        <v>0</v>
      </c>
      <c r="O589" s="90">
        <f t="shared" si="68"/>
        <v>0</v>
      </c>
      <c r="P589" s="93">
        <f t="shared" si="69"/>
        <v>0</v>
      </c>
      <c r="R589" s="89">
        <f t="shared" si="70"/>
        <v>0</v>
      </c>
      <c r="S589" s="90">
        <f t="shared" si="71"/>
        <v>0</v>
      </c>
      <c r="T589" s="93">
        <f t="shared" si="72"/>
        <v>0</v>
      </c>
    </row>
    <row r="590" spans="1:20" hidden="1" x14ac:dyDescent="0.2">
      <c r="A590" s="83">
        <v>63.449999999999697</v>
      </c>
      <c r="B590" s="84">
        <f t="shared" si="73"/>
        <v>41.833333333333336</v>
      </c>
      <c r="C590" s="85">
        <f t="shared" si="73"/>
        <v>75.25</v>
      </c>
      <c r="D590" s="91">
        <f t="shared" si="73"/>
        <v>150.75</v>
      </c>
      <c r="F590" s="83">
        <f>MAX(IF('Fee Calculator'!D$41*100&lt;$A590,0,IF('Fee Calculator'!D$41*100&gt;$A591,$A591-$A590-SUM(G590:$H590),'Fee Calculator'!D$41*100-$A590-SUM(G590:$H590))),0)</f>
        <v>0</v>
      </c>
      <c r="G590" s="85">
        <f>MAX(IF('Fee Calculator'!E$41*100&lt;$A590,0,IF('Fee Calculator'!E$41*100&gt;$A591,$A591-$A590-SUM(H590:$H590),'Fee Calculator'!E$41*100-$A590-SUM(H590:$H590))),0)</f>
        <v>0</v>
      </c>
      <c r="H590" s="91">
        <f>IF('Fee Calculator'!F$41*100&lt;$A590,0,IF('Fee Calculator'!F$41*100&gt;$A591,$A591-$A590,'Fee Calculator'!F$41*100-$A590))</f>
        <v>0</v>
      </c>
      <c r="J590" s="87">
        <f>F590*'Fee Calculator'!$D$11/100</f>
        <v>0</v>
      </c>
      <c r="K590" s="88">
        <f>G590*'Fee Calculator'!$D$11/100</f>
        <v>0</v>
      </c>
      <c r="L590" s="92">
        <f>H590*'Fee Calculator'!$D$11/100</f>
        <v>0</v>
      </c>
      <c r="N590" s="89">
        <f t="shared" si="67"/>
        <v>0</v>
      </c>
      <c r="O590" s="90">
        <f t="shared" si="68"/>
        <v>0</v>
      </c>
      <c r="P590" s="93">
        <f t="shared" si="69"/>
        <v>0</v>
      </c>
      <c r="R590" s="89">
        <f t="shared" si="70"/>
        <v>0</v>
      </c>
      <c r="S590" s="90">
        <f t="shared" si="71"/>
        <v>0</v>
      </c>
      <c r="T590" s="93">
        <f t="shared" si="72"/>
        <v>0</v>
      </c>
    </row>
    <row r="591" spans="1:20" hidden="1" x14ac:dyDescent="0.2">
      <c r="A591" s="83">
        <v>63.549999999999699</v>
      </c>
      <c r="B591" s="84">
        <f t="shared" si="73"/>
        <v>41.833333333333336</v>
      </c>
      <c r="C591" s="85">
        <f t="shared" si="73"/>
        <v>75.25</v>
      </c>
      <c r="D591" s="91">
        <f t="shared" si="73"/>
        <v>150.75</v>
      </c>
      <c r="F591" s="83">
        <f>MAX(IF('Fee Calculator'!D$41*100&lt;$A591,0,IF('Fee Calculator'!D$41*100&gt;$A592,$A592-$A591-SUM(G591:$H591),'Fee Calculator'!D$41*100-$A591-SUM(G591:$H591))),0)</f>
        <v>0</v>
      </c>
      <c r="G591" s="85">
        <f>MAX(IF('Fee Calculator'!E$41*100&lt;$A591,0,IF('Fee Calculator'!E$41*100&gt;$A592,$A592-$A591-SUM(H591:$H591),'Fee Calculator'!E$41*100-$A591-SUM(H591:$H591))),0)</f>
        <v>0</v>
      </c>
      <c r="H591" s="91">
        <f>IF('Fee Calculator'!F$41*100&lt;$A591,0,IF('Fee Calculator'!F$41*100&gt;$A592,$A592-$A591,'Fee Calculator'!F$41*100-$A591))</f>
        <v>0</v>
      </c>
      <c r="J591" s="87">
        <f>F591*'Fee Calculator'!$D$11/100</f>
        <v>0</v>
      </c>
      <c r="K591" s="88">
        <f>G591*'Fee Calculator'!$D$11/100</f>
        <v>0</v>
      </c>
      <c r="L591" s="92">
        <f>H591*'Fee Calculator'!$D$11/100</f>
        <v>0</v>
      </c>
      <c r="N591" s="89">
        <f t="shared" si="67"/>
        <v>0</v>
      </c>
      <c r="O591" s="90">
        <f t="shared" si="68"/>
        <v>0</v>
      </c>
      <c r="P591" s="93">
        <f t="shared" si="69"/>
        <v>0</v>
      </c>
      <c r="R591" s="89">
        <f t="shared" si="70"/>
        <v>0</v>
      </c>
      <c r="S591" s="90">
        <f t="shared" si="71"/>
        <v>0</v>
      </c>
      <c r="T591" s="93">
        <f t="shared" si="72"/>
        <v>0</v>
      </c>
    </row>
    <row r="592" spans="1:20" hidden="1" x14ac:dyDescent="0.2">
      <c r="A592" s="83">
        <v>63.6499999999997</v>
      </c>
      <c r="B592" s="84">
        <f t="shared" si="73"/>
        <v>41.833333333333336</v>
      </c>
      <c r="C592" s="85">
        <f t="shared" si="73"/>
        <v>75.25</v>
      </c>
      <c r="D592" s="91">
        <f t="shared" si="73"/>
        <v>150.75</v>
      </c>
      <c r="F592" s="83">
        <f>MAX(IF('Fee Calculator'!D$41*100&lt;$A592,0,IF('Fee Calculator'!D$41*100&gt;$A593,$A593-$A592-SUM(G592:$H592),'Fee Calculator'!D$41*100-$A592-SUM(G592:$H592))),0)</f>
        <v>0</v>
      </c>
      <c r="G592" s="85">
        <f>MAX(IF('Fee Calculator'!E$41*100&lt;$A592,0,IF('Fee Calculator'!E$41*100&gt;$A593,$A593-$A592-SUM(H592:$H592),'Fee Calculator'!E$41*100-$A592-SUM(H592:$H592))),0)</f>
        <v>0</v>
      </c>
      <c r="H592" s="91">
        <f>IF('Fee Calculator'!F$41*100&lt;$A592,0,IF('Fee Calculator'!F$41*100&gt;$A593,$A593-$A592,'Fee Calculator'!F$41*100-$A592))</f>
        <v>0</v>
      </c>
      <c r="J592" s="87">
        <f>F592*'Fee Calculator'!$D$11/100</f>
        <v>0</v>
      </c>
      <c r="K592" s="88">
        <f>G592*'Fee Calculator'!$D$11/100</f>
        <v>0</v>
      </c>
      <c r="L592" s="92">
        <f>H592*'Fee Calculator'!$D$11/100</f>
        <v>0</v>
      </c>
      <c r="N592" s="89">
        <f t="shared" si="67"/>
        <v>0</v>
      </c>
      <c r="O592" s="90">
        <f t="shared" si="68"/>
        <v>0</v>
      </c>
      <c r="P592" s="93">
        <f t="shared" si="69"/>
        <v>0</v>
      </c>
      <c r="R592" s="89">
        <f t="shared" si="70"/>
        <v>0</v>
      </c>
      <c r="S592" s="90">
        <f t="shared" si="71"/>
        <v>0</v>
      </c>
      <c r="T592" s="93">
        <f t="shared" si="72"/>
        <v>0</v>
      </c>
    </row>
    <row r="593" spans="1:20" hidden="1" x14ac:dyDescent="0.2">
      <c r="A593" s="83">
        <v>63.749999999999702</v>
      </c>
      <c r="B593" s="84">
        <f t="shared" si="73"/>
        <v>41.833333333333336</v>
      </c>
      <c r="C593" s="85">
        <f t="shared" si="73"/>
        <v>75.25</v>
      </c>
      <c r="D593" s="91">
        <f t="shared" si="73"/>
        <v>150.75</v>
      </c>
      <c r="F593" s="83">
        <f>MAX(IF('Fee Calculator'!D$41*100&lt;$A593,0,IF('Fee Calculator'!D$41*100&gt;$A594,$A594-$A593-SUM(G593:$H593),'Fee Calculator'!D$41*100-$A593-SUM(G593:$H593))),0)</f>
        <v>0</v>
      </c>
      <c r="G593" s="85">
        <f>MAX(IF('Fee Calculator'!E$41*100&lt;$A593,0,IF('Fee Calculator'!E$41*100&gt;$A594,$A594-$A593-SUM(H593:$H593),'Fee Calculator'!E$41*100-$A593-SUM(H593:$H593))),0)</f>
        <v>0</v>
      </c>
      <c r="H593" s="91">
        <f>IF('Fee Calculator'!F$41*100&lt;$A593,0,IF('Fee Calculator'!F$41*100&gt;$A594,$A594-$A593,'Fee Calculator'!F$41*100-$A593))</f>
        <v>0</v>
      </c>
      <c r="J593" s="87">
        <f>F593*'Fee Calculator'!$D$11/100</f>
        <v>0</v>
      </c>
      <c r="K593" s="88">
        <f>G593*'Fee Calculator'!$D$11/100</f>
        <v>0</v>
      </c>
      <c r="L593" s="92">
        <f>H593*'Fee Calculator'!$D$11/100</f>
        <v>0</v>
      </c>
      <c r="N593" s="89">
        <f t="shared" si="67"/>
        <v>0</v>
      </c>
      <c r="O593" s="90">
        <f t="shared" si="68"/>
        <v>0</v>
      </c>
      <c r="P593" s="93">
        <f t="shared" si="69"/>
        <v>0</v>
      </c>
      <c r="R593" s="89">
        <f t="shared" si="70"/>
        <v>0</v>
      </c>
      <c r="S593" s="90">
        <f t="shared" si="71"/>
        <v>0</v>
      </c>
      <c r="T593" s="93">
        <f t="shared" si="72"/>
        <v>0</v>
      </c>
    </row>
    <row r="594" spans="1:20" hidden="1" x14ac:dyDescent="0.2">
      <c r="A594" s="83">
        <v>63.849999999999703</v>
      </c>
      <c r="B594" s="84">
        <f t="shared" si="73"/>
        <v>41.833333333333336</v>
      </c>
      <c r="C594" s="85">
        <f t="shared" si="73"/>
        <v>75.25</v>
      </c>
      <c r="D594" s="91">
        <f t="shared" si="73"/>
        <v>150.75</v>
      </c>
      <c r="F594" s="83">
        <f>MAX(IF('Fee Calculator'!D$41*100&lt;$A594,0,IF('Fee Calculator'!D$41*100&gt;$A595,$A595-$A594-SUM(G594:$H594),'Fee Calculator'!D$41*100-$A594-SUM(G594:$H594))),0)</f>
        <v>0</v>
      </c>
      <c r="G594" s="85">
        <f>MAX(IF('Fee Calculator'!E$41*100&lt;$A594,0,IF('Fee Calculator'!E$41*100&gt;$A595,$A595-$A594-SUM(H594:$H594),'Fee Calculator'!E$41*100-$A594-SUM(H594:$H594))),0)</f>
        <v>0</v>
      </c>
      <c r="H594" s="91">
        <f>IF('Fee Calculator'!F$41*100&lt;$A594,0,IF('Fee Calculator'!F$41*100&gt;$A595,$A595-$A594,'Fee Calculator'!F$41*100-$A594))</f>
        <v>0</v>
      </c>
      <c r="J594" s="87">
        <f>F594*'Fee Calculator'!$D$11/100</f>
        <v>0</v>
      </c>
      <c r="K594" s="88">
        <f>G594*'Fee Calculator'!$D$11/100</f>
        <v>0</v>
      </c>
      <c r="L594" s="92">
        <f>H594*'Fee Calculator'!$D$11/100</f>
        <v>0</v>
      </c>
      <c r="N594" s="89">
        <f t="shared" si="67"/>
        <v>0</v>
      </c>
      <c r="O594" s="90">
        <f t="shared" si="68"/>
        <v>0</v>
      </c>
      <c r="P594" s="93">
        <f t="shared" si="69"/>
        <v>0</v>
      </c>
      <c r="R594" s="89">
        <f t="shared" si="70"/>
        <v>0</v>
      </c>
      <c r="S594" s="90">
        <f t="shared" si="71"/>
        <v>0</v>
      </c>
      <c r="T594" s="93">
        <f t="shared" si="72"/>
        <v>0</v>
      </c>
    </row>
    <row r="595" spans="1:20" hidden="1" x14ac:dyDescent="0.2">
      <c r="A595" s="83">
        <v>63.949999999999697</v>
      </c>
      <c r="B595" s="84">
        <f t="shared" si="73"/>
        <v>41.833333333333336</v>
      </c>
      <c r="C595" s="85">
        <f t="shared" si="73"/>
        <v>75.25</v>
      </c>
      <c r="D595" s="91">
        <f t="shared" si="73"/>
        <v>150.75</v>
      </c>
      <c r="F595" s="83">
        <f>MAX(IF('Fee Calculator'!D$41*100&lt;$A595,0,IF('Fee Calculator'!D$41*100&gt;$A596,$A596-$A595-SUM(G595:$H595),'Fee Calculator'!D$41*100-$A595-SUM(G595:$H595))),0)</f>
        <v>0</v>
      </c>
      <c r="G595" s="85">
        <f>MAX(IF('Fee Calculator'!E$41*100&lt;$A595,0,IF('Fee Calculator'!E$41*100&gt;$A596,$A596-$A595-SUM(H595:$H595),'Fee Calculator'!E$41*100-$A595-SUM(H595:$H595))),0)</f>
        <v>0</v>
      </c>
      <c r="H595" s="91">
        <f>IF('Fee Calculator'!F$41*100&lt;$A595,0,IF('Fee Calculator'!F$41*100&gt;$A596,$A596-$A595,'Fee Calculator'!F$41*100-$A595))</f>
        <v>0</v>
      </c>
      <c r="J595" s="87">
        <f>F595*'Fee Calculator'!$D$11/100</f>
        <v>0</v>
      </c>
      <c r="K595" s="88">
        <f>G595*'Fee Calculator'!$D$11/100</f>
        <v>0</v>
      </c>
      <c r="L595" s="92">
        <f>H595*'Fee Calculator'!$D$11/100</f>
        <v>0</v>
      </c>
      <c r="N595" s="89">
        <f t="shared" si="67"/>
        <v>0</v>
      </c>
      <c r="O595" s="90">
        <f t="shared" si="68"/>
        <v>0</v>
      </c>
      <c r="P595" s="93">
        <f t="shared" si="69"/>
        <v>0</v>
      </c>
      <c r="R595" s="89">
        <f t="shared" si="70"/>
        <v>0</v>
      </c>
      <c r="S595" s="90">
        <f t="shared" si="71"/>
        <v>0</v>
      </c>
      <c r="T595" s="93">
        <f t="shared" si="72"/>
        <v>0</v>
      </c>
    </row>
    <row r="596" spans="1:20" hidden="1" x14ac:dyDescent="0.2">
      <c r="A596" s="83">
        <v>64.049999999999699</v>
      </c>
      <c r="B596" s="84">
        <f t="shared" si="73"/>
        <v>41.833333333333336</v>
      </c>
      <c r="C596" s="85">
        <f t="shared" si="73"/>
        <v>75.25</v>
      </c>
      <c r="D596" s="91">
        <f t="shared" si="73"/>
        <v>150.75</v>
      </c>
      <c r="F596" s="83">
        <f>MAX(IF('Fee Calculator'!D$41*100&lt;$A596,0,IF('Fee Calculator'!D$41*100&gt;$A597,$A597-$A596-SUM(G596:$H596),'Fee Calculator'!D$41*100-$A596-SUM(G596:$H596))),0)</f>
        <v>0</v>
      </c>
      <c r="G596" s="85">
        <f>MAX(IF('Fee Calculator'!E$41*100&lt;$A596,0,IF('Fee Calculator'!E$41*100&gt;$A597,$A597-$A596-SUM(H596:$H596),'Fee Calculator'!E$41*100-$A596-SUM(H596:$H596))),0)</f>
        <v>0</v>
      </c>
      <c r="H596" s="91">
        <f>IF('Fee Calculator'!F$41*100&lt;$A596,0,IF('Fee Calculator'!F$41*100&gt;$A597,$A597-$A596,'Fee Calculator'!F$41*100-$A596))</f>
        <v>0</v>
      </c>
      <c r="J596" s="87">
        <f>F596*'Fee Calculator'!$D$11/100</f>
        <v>0</v>
      </c>
      <c r="K596" s="88">
        <f>G596*'Fee Calculator'!$D$11/100</f>
        <v>0</v>
      </c>
      <c r="L596" s="92">
        <f>H596*'Fee Calculator'!$D$11/100</f>
        <v>0</v>
      </c>
      <c r="N596" s="89">
        <f t="shared" si="67"/>
        <v>0</v>
      </c>
      <c r="O596" s="90">
        <f t="shared" si="68"/>
        <v>0</v>
      </c>
      <c r="P596" s="93">
        <f t="shared" si="69"/>
        <v>0</v>
      </c>
      <c r="R596" s="89">
        <f t="shared" si="70"/>
        <v>0</v>
      </c>
      <c r="S596" s="90">
        <f t="shared" si="71"/>
        <v>0</v>
      </c>
      <c r="T596" s="93">
        <f t="shared" si="72"/>
        <v>0</v>
      </c>
    </row>
    <row r="597" spans="1:20" hidden="1" x14ac:dyDescent="0.2">
      <c r="A597" s="83">
        <v>64.149999999999693</v>
      </c>
      <c r="B597" s="84">
        <f t="shared" si="73"/>
        <v>41.833333333333336</v>
      </c>
      <c r="C597" s="85">
        <f t="shared" si="73"/>
        <v>75.25</v>
      </c>
      <c r="D597" s="91">
        <f t="shared" si="73"/>
        <v>150.75</v>
      </c>
      <c r="F597" s="83">
        <f>MAX(IF('Fee Calculator'!D$41*100&lt;$A597,0,IF('Fee Calculator'!D$41*100&gt;$A598,$A598-$A597-SUM(G597:$H597),'Fee Calculator'!D$41*100-$A597-SUM(G597:$H597))),0)</f>
        <v>0</v>
      </c>
      <c r="G597" s="85">
        <f>MAX(IF('Fee Calculator'!E$41*100&lt;$A597,0,IF('Fee Calculator'!E$41*100&gt;$A598,$A598-$A597-SUM(H597:$H597),'Fee Calculator'!E$41*100-$A597-SUM(H597:$H597))),0)</f>
        <v>0</v>
      </c>
      <c r="H597" s="91">
        <f>IF('Fee Calculator'!F$41*100&lt;$A597,0,IF('Fee Calculator'!F$41*100&gt;$A598,$A598-$A597,'Fee Calculator'!F$41*100-$A597))</f>
        <v>0</v>
      </c>
      <c r="J597" s="87">
        <f>F597*'Fee Calculator'!$D$11/100</f>
        <v>0</v>
      </c>
      <c r="K597" s="88">
        <f>G597*'Fee Calculator'!$D$11/100</f>
        <v>0</v>
      </c>
      <c r="L597" s="92">
        <f>H597*'Fee Calculator'!$D$11/100</f>
        <v>0</v>
      </c>
      <c r="N597" s="89">
        <f t="shared" si="67"/>
        <v>0</v>
      </c>
      <c r="O597" s="90">
        <f t="shared" si="68"/>
        <v>0</v>
      </c>
      <c r="P597" s="93">
        <f t="shared" si="69"/>
        <v>0</v>
      </c>
      <c r="R597" s="89">
        <f t="shared" si="70"/>
        <v>0</v>
      </c>
      <c r="S597" s="90">
        <f t="shared" si="71"/>
        <v>0</v>
      </c>
      <c r="T597" s="93">
        <f t="shared" si="72"/>
        <v>0</v>
      </c>
    </row>
    <row r="598" spans="1:20" hidden="1" x14ac:dyDescent="0.2">
      <c r="A598" s="83">
        <v>64.249999999999702</v>
      </c>
      <c r="B598" s="84">
        <f t="shared" si="73"/>
        <v>41.833333333333336</v>
      </c>
      <c r="C598" s="85">
        <f t="shared" si="73"/>
        <v>75.25</v>
      </c>
      <c r="D598" s="91">
        <f t="shared" si="73"/>
        <v>150.75</v>
      </c>
      <c r="F598" s="83">
        <f>MAX(IF('Fee Calculator'!D$41*100&lt;$A598,0,IF('Fee Calculator'!D$41*100&gt;$A599,$A599-$A598-SUM(G598:$H598),'Fee Calculator'!D$41*100-$A598-SUM(G598:$H598))),0)</f>
        <v>0</v>
      </c>
      <c r="G598" s="85">
        <f>MAX(IF('Fee Calculator'!E$41*100&lt;$A598,0,IF('Fee Calculator'!E$41*100&gt;$A599,$A599-$A598-SUM(H598:$H598),'Fee Calculator'!E$41*100-$A598-SUM(H598:$H598))),0)</f>
        <v>0</v>
      </c>
      <c r="H598" s="91">
        <f>IF('Fee Calculator'!F$41*100&lt;$A598,0,IF('Fee Calculator'!F$41*100&gt;$A599,$A599-$A598,'Fee Calculator'!F$41*100-$A598))</f>
        <v>0</v>
      </c>
      <c r="J598" s="87">
        <f>F598*'Fee Calculator'!$D$11/100</f>
        <v>0</v>
      </c>
      <c r="K598" s="88">
        <f>G598*'Fee Calculator'!$D$11/100</f>
        <v>0</v>
      </c>
      <c r="L598" s="92">
        <f>H598*'Fee Calculator'!$D$11/100</f>
        <v>0</v>
      </c>
      <c r="N598" s="89">
        <f t="shared" si="67"/>
        <v>0</v>
      </c>
      <c r="O598" s="90">
        <f t="shared" si="68"/>
        <v>0</v>
      </c>
      <c r="P598" s="93">
        <f t="shared" si="69"/>
        <v>0</v>
      </c>
      <c r="R598" s="89">
        <f t="shared" si="70"/>
        <v>0</v>
      </c>
      <c r="S598" s="90">
        <f t="shared" si="71"/>
        <v>0</v>
      </c>
      <c r="T598" s="93">
        <f t="shared" si="72"/>
        <v>0</v>
      </c>
    </row>
    <row r="599" spans="1:20" hidden="1" x14ac:dyDescent="0.2">
      <c r="A599" s="83">
        <v>64.349999999999696</v>
      </c>
      <c r="B599" s="84">
        <f t="shared" si="73"/>
        <v>41.833333333333336</v>
      </c>
      <c r="C599" s="85">
        <f t="shared" si="73"/>
        <v>75.25</v>
      </c>
      <c r="D599" s="91">
        <f t="shared" si="73"/>
        <v>150.75</v>
      </c>
      <c r="F599" s="83">
        <f>MAX(IF('Fee Calculator'!D$41*100&lt;$A599,0,IF('Fee Calculator'!D$41*100&gt;$A600,$A600-$A599-SUM(G599:$H599),'Fee Calculator'!D$41*100-$A599-SUM(G599:$H599))),0)</f>
        <v>0</v>
      </c>
      <c r="G599" s="85">
        <f>MAX(IF('Fee Calculator'!E$41*100&lt;$A599,0,IF('Fee Calculator'!E$41*100&gt;$A600,$A600-$A599-SUM(H599:$H599),'Fee Calculator'!E$41*100-$A599-SUM(H599:$H599))),0)</f>
        <v>0</v>
      </c>
      <c r="H599" s="91">
        <f>IF('Fee Calculator'!F$41*100&lt;$A599,0,IF('Fee Calculator'!F$41*100&gt;$A600,$A600-$A599,'Fee Calculator'!F$41*100-$A599))</f>
        <v>0</v>
      </c>
      <c r="J599" s="87">
        <f>F599*'Fee Calculator'!$D$11/100</f>
        <v>0</v>
      </c>
      <c r="K599" s="88">
        <f>G599*'Fee Calculator'!$D$11/100</f>
        <v>0</v>
      </c>
      <c r="L599" s="92">
        <f>H599*'Fee Calculator'!$D$11/100</f>
        <v>0</v>
      </c>
      <c r="N599" s="89">
        <f t="shared" si="67"/>
        <v>0</v>
      </c>
      <c r="O599" s="90">
        <f t="shared" si="68"/>
        <v>0</v>
      </c>
      <c r="P599" s="93">
        <f t="shared" si="69"/>
        <v>0</v>
      </c>
      <c r="R599" s="89">
        <f t="shared" si="70"/>
        <v>0</v>
      </c>
      <c r="S599" s="90">
        <f t="shared" si="71"/>
        <v>0</v>
      </c>
      <c r="T599" s="93">
        <f t="shared" si="72"/>
        <v>0</v>
      </c>
    </row>
    <row r="600" spans="1:20" hidden="1" x14ac:dyDescent="0.2">
      <c r="A600" s="83">
        <v>64.449999999999605</v>
      </c>
      <c r="B600" s="84">
        <f t="shared" si="73"/>
        <v>41.833333333333336</v>
      </c>
      <c r="C600" s="85">
        <f t="shared" si="73"/>
        <v>75.25</v>
      </c>
      <c r="D600" s="91">
        <f t="shared" si="73"/>
        <v>150.75</v>
      </c>
      <c r="F600" s="83">
        <f>MAX(IF('Fee Calculator'!D$41*100&lt;$A600,0,IF('Fee Calculator'!D$41*100&gt;$A601,$A601-$A600-SUM(G600:$H600),'Fee Calculator'!D$41*100-$A600-SUM(G600:$H600))),0)</f>
        <v>0</v>
      </c>
      <c r="G600" s="85">
        <f>MAX(IF('Fee Calculator'!E$41*100&lt;$A600,0,IF('Fee Calculator'!E$41*100&gt;$A601,$A601-$A600-SUM(H600:$H600),'Fee Calculator'!E$41*100-$A600-SUM(H600:$H600))),0)</f>
        <v>0</v>
      </c>
      <c r="H600" s="91">
        <f>IF('Fee Calculator'!F$41*100&lt;$A600,0,IF('Fee Calculator'!F$41*100&gt;$A601,$A601-$A600,'Fee Calculator'!F$41*100-$A600))</f>
        <v>0</v>
      </c>
      <c r="J600" s="87">
        <f>F600*'Fee Calculator'!$D$11/100</f>
        <v>0</v>
      </c>
      <c r="K600" s="88">
        <f>G600*'Fee Calculator'!$D$11/100</f>
        <v>0</v>
      </c>
      <c r="L600" s="92">
        <f>H600*'Fee Calculator'!$D$11/100</f>
        <v>0</v>
      </c>
      <c r="N600" s="89">
        <f t="shared" si="67"/>
        <v>0</v>
      </c>
      <c r="O600" s="90">
        <f t="shared" si="68"/>
        <v>0</v>
      </c>
      <c r="P600" s="93">
        <f t="shared" si="69"/>
        <v>0</v>
      </c>
      <c r="R600" s="89">
        <f t="shared" si="70"/>
        <v>0</v>
      </c>
      <c r="S600" s="90">
        <f t="shared" si="71"/>
        <v>0</v>
      </c>
      <c r="T600" s="93">
        <f t="shared" si="72"/>
        <v>0</v>
      </c>
    </row>
    <row r="601" spans="1:20" hidden="1" x14ac:dyDescent="0.2">
      <c r="A601" s="83">
        <v>64.549999999999699</v>
      </c>
      <c r="B601" s="84">
        <f t="shared" si="73"/>
        <v>41.833333333333336</v>
      </c>
      <c r="C601" s="85">
        <f t="shared" si="73"/>
        <v>75.25</v>
      </c>
      <c r="D601" s="91">
        <f t="shared" si="73"/>
        <v>150.75</v>
      </c>
      <c r="F601" s="83">
        <f>MAX(IF('Fee Calculator'!D$41*100&lt;$A601,0,IF('Fee Calculator'!D$41*100&gt;$A602,$A602-$A601-SUM(G601:$H601),'Fee Calculator'!D$41*100-$A601-SUM(G601:$H601))),0)</f>
        <v>0</v>
      </c>
      <c r="G601" s="85">
        <f>MAX(IF('Fee Calculator'!E$41*100&lt;$A601,0,IF('Fee Calculator'!E$41*100&gt;$A602,$A602-$A601-SUM(H601:$H601),'Fee Calculator'!E$41*100-$A601-SUM(H601:$H601))),0)</f>
        <v>0</v>
      </c>
      <c r="H601" s="91">
        <f>IF('Fee Calculator'!F$41*100&lt;$A601,0,IF('Fee Calculator'!F$41*100&gt;$A602,$A602-$A601,'Fee Calculator'!F$41*100-$A601))</f>
        <v>0</v>
      </c>
      <c r="J601" s="87">
        <f>F601*'Fee Calculator'!$D$11/100</f>
        <v>0</v>
      </c>
      <c r="K601" s="88">
        <f>G601*'Fee Calculator'!$D$11/100</f>
        <v>0</v>
      </c>
      <c r="L601" s="92">
        <f>H601*'Fee Calculator'!$D$11/100</f>
        <v>0</v>
      </c>
      <c r="N601" s="89">
        <f t="shared" si="67"/>
        <v>0</v>
      </c>
      <c r="O601" s="90">
        <f t="shared" si="68"/>
        <v>0</v>
      </c>
      <c r="P601" s="93">
        <f t="shared" si="69"/>
        <v>0</v>
      </c>
      <c r="R601" s="89">
        <f t="shared" si="70"/>
        <v>0</v>
      </c>
      <c r="S601" s="90">
        <f t="shared" si="71"/>
        <v>0</v>
      </c>
      <c r="T601" s="93">
        <f t="shared" si="72"/>
        <v>0</v>
      </c>
    </row>
    <row r="602" spans="1:20" hidden="1" x14ac:dyDescent="0.2">
      <c r="A602" s="83">
        <v>64.649999999999594</v>
      </c>
      <c r="B602" s="84">
        <f t="shared" si="73"/>
        <v>41.833333333333336</v>
      </c>
      <c r="C602" s="85">
        <f t="shared" si="73"/>
        <v>75.25</v>
      </c>
      <c r="D602" s="91">
        <f t="shared" si="73"/>
        <v>150.75</v>
      </c>
      <c r="F602" s="83">
        <f>MAX(IF('Fee Calculator'!D$41*100&lt;$A602,0,IF('Fee Calculator'!D$41*100&gt;$A603,$A603-$A602-SUM(G602:$H602),'Fee Calculator'!D$41*100-$A602-SUM(G602:$H602))),0)</f>
        <v>0</v>
      </c>
      <c r="G602" s="85">
        <f>MAX(IF('Fee Calculator'!E$41*100&lt;$A602,0,IF('Fee Calculator'!E$41*100&gt;$A603,$A603-$A602-SUM(H602:$H602),'Fee Calculator'!E$41*100-$A602-SUM(H602:$H602))),0)</f>
        <v>0</v>
      </c>
      <c r="H602" s="91">
        <f>IF('Fee Calculator'!F$41*100&lt;$A602,0,IF('Fee Calculator'!F$41*100&gt;$A603,$A603-$A602,'Fee Calculator'!F$41*100-$A602))</f>
        <v>0</v>
      </c>
      <c r="J602" s="87">
        <f>F602*'Fee Calculator'!$D$11/100</f>
        <v>0</v>
      </c>
      <c r="K602" s="88">
        <f>G602*'Fee Calculator'!$D$11/100</f>
        <v>0</v>
      </c>
      <c r="L602" s="92">
        <f>H602*'Fee Calculator'!$D$11/100</f>
        <v>0</v>
      </c>
      <c r="N602" s="89">
        <f t="shared" si="67"/>
        <v>0</v>
      </c>
      <c r="O602" s="90">
        <f t="shared" si="68"/>
        <v>0</v>
      </c>
      <c r="P602" s="93">
        <f t="shared" si="69"/>
        <v>0</v>
      </c>
      <c r="R602" s="89">
        <f t="shared" si="70"/>
        <v>0</v>
      </c>
      <c r="S602" s="90">
        <f t="shared" si="71"/>
        <v>0</v>
      </c>
      <c r="T602" s="93">
        <f t="shared" si="72"/>
        <v>0</v>
      </c>
    </row>
    <row r="603" spans="1:20" hidden="1" x14ac:dyDescent="0.2">
      <c r="A603" s="83">
        <v>64.749999999999602</v>
      </c>
      <c r="B603" s="84">
        <f t="shared" si="73"/>
        <v>41.833333333333336</v>
      </c>
      <c r="C603" s="85">
        <f t="shared" si="73"/>
        <v>75.25</v>
      </c>
      <c r="D603" s="91">
        <f t="shared" si="73"/>
        <v>150.75</v>
      </c>
      <c r="F603" s="83">
        <f>MAX(IF('Fee Calculator'!D$41*100&lt;$A603,0,IF('Fee Calculator'!D$41*100&gt;$A604,$A604-$A603-SUM(G603:$H603),'Fee Calculator'!D$41*100-$A603-SUM(G603:$H603))),0)</f>
        <v>0</v>
      </c>
      <c r="G603" s="85">
        <f>MAX(IF('Fee Calculator'!E$41*100&lt;$A603,0,IF('Fee Calculator'!E$41*100&gt;$A604,$A604-$A603-SUM(H603:$H603),'Fee Calculator'!E$41*100-$A603-SUM(H603:$H603))),0)</f>
        <v>0</v>
      </c>
      <c r="H603" s="91">
        <f>IF('Fee Calculator'!F$41*100&lt;$A603,0,IF('Fee Calculator'!F$41*100&gt;$A604,$A604-$A603,'Fee Calculator'!F$41*100-$A603))</f>
        <v>0</v>
      </c>
      <c r="J603" s="87">
        <f>F603*'Fee Calculator'!$D$11/100</f>
        <v>0</v>
      </c>
      <c r="K603" s="88">
        <f>G603*'Fee Calculator'!$D$11/100</f>
        <v>0</v>
      </c>
      <c r="L603" s="92">
        <f>H603*'Fee Calculator'!$D$11/100</f>
        <v>0</v>
      </c>
      <c r="N603" s="89">
        <f t="shared" si="67"/>
        <v>0</v>
      </c>
      <c r="O603" s="90">
        <f t="shared" si="68"/>
        <v>0</v>
      </c>
      <c r="P603" s="93">
        <f t="shared" si="69"/>
        <v>0</v>
      </c>
      <c r="R603" s="89">
        <f t="shared" si="70"/>
        <v>0</v>
      </c>
      <c r="S603" s="90">
        <f t="shared" si="71"/>
        <v>0</v>
      </c>
      <c r="T603" s="93">
        <f t="shared" si="72"/>
        <v>0</v>
      </c>
    </row>
    <row r="604" spans="1:20" hidden="1" x14ac:dyDescent="0.2">
      <c r="A604" s="83">
        <v>64.849999999999596</v>
      </c>
      <c r="B604" s="84">
        <f t="shared" si="73"/>
        <v>41.833333333333336</v>
      </c>
      <c r="C604" s="85">
        <f t="shared" si="73"/>
        <v>75.25</v>
      </c>
      <c r="D604" s="91">
        <f t="shared" si="73"/>
        <v>150.75</v>
      </c>
      <c r="F604" s="83">
        <f>MAX(IF('Fee Calculator'!D$41*100&lt;$A604,0,IF('Fee Calculator'!D$41*100&gt;$A605,$A605-$A604-SUM(G604:$H604),'Fee Calculator'!D$41*100-$A604-SUM(G604:$H604))),0)</f>
        <v>0</v>
      </c>
      <c r="G604" s="85">
        <f>MAX(IF('Fee Calculator'!E$41*100&lt;$A604,0,IF('Fee Calculator'!E$41*100&gt;$A605,$A605-$A604-SUM(H604:$H604),'Fee Calculator'!E$41*100-$A604-SUM(H604:$H604))),0)</f>
        <v>0</v>
      </c>
      <c r="H604" s="91">
        <f>IF('Fee Calculator'!F$41*100&lt;$A604,0,IF('Fee Calculator'!F$41*100&gt;$A605,$A605-$A604,'Fee Calculator'!F$41*100-$A604))</f>
        <v>0</v>
      </c>
      <c r="J604" s="87">
        <f>F604*'Fee Calculator'!$D$11/100</f>
        <v>0</v>
      </c>
      <c r="K604" s="88">
        <f>G604*'Fee Calculator'!$D$11/100</f>
        <v>0</v>
      </c>
      <c r="L604" s="92">
        <f>H604*'Fee Calculator'!$D$11/100</f>
        <v>0</v>
      </c>
      <c r="N604" s="89">
        <f t="shared" si="67"/>
        <v>0</v>
      </c>
      <c r="O604" s="90">
        <f t="shared" si="68"/>
        <v>0</v>
      </c>
      <c r="P604" s="93">
        <f t="shared" si="69"/>
        <v>0</v>
      </c>
      <c r="R604" s="89">
        <f t="shared" si="70"/>
        <v>0</v>
      </c>
      <c r="S604" s="90">
        <f t="shared" si="71"/>
        <v>0</v>
      </c>
      <c r="T604" s="93">
        <f t="shared" si="72"/>
        <v>0</v>
      </c>
    </row>
    <row r="605" spans="1:20" hidden="1" x14ac:dyDescent="0.2">
      <c r="A605" s="83">
        <v>64.949999999999605</v>
      </c>
      <c r="B605" s="84">
        <f t="shared" si="73"/>
        <v>41.833333333333336</v>
      </c>
      <c r="C605" s="85">
        <f t="shared" si="73"/>
        <v>75.25</v>
      </c>
      <c r="D605" s="91">
        <f t="shared" si="73"/>
        <v>150.75</v>
      </c>
      <c r="F605" s="83">
        <f>MAX(IF('Fee Calculator'!D$41*100&lt;$A605,0,IF('Fee Calculator'!D$41*100&gt;$A606,$A606-$A605-SUM(G605:$H605),'Fee Calculator'!D$41*100-$A605-SUM(G605:$H605))),0)</f>
        <v>0</v>
      </c>
      <c r="G605" s="85">
        <f>MAX(IF('Fee Calculator'!E$41*100&lt;$A605,0,IF('Fee Calculator'!E$41*100&gt;$A606,$A606-$A605-SUM(H605:$H605),'Fee Calculator'!E$41*100-$A605-SUM(H605:$H605))),0)</f>
        <v>0</v>
      </c>
      <c r="H605" s="91">
        <f>IF('Fee Calculator'!F$41*100&lt;$A605,0,IF('Fee Calculator'!F$41*100&gt;$A606,$A606-$A605,'Fee Calculator'!F$41*100-$A605))</f>
        <v>0</v>
      </c>
      <c r="J605" s="87">
        <f>F605*'Fee Calculator'!$D$11/100</f>
        <v>0</v>
      </c>
      <c r="K605" s="88">
        <f>G605*'Fee Calculator'!$D$11/100</f>
        <v>0</v>
      </c>
      <c r="L605" s="92">
        <f>H605*'Fee Calculator'!$D$11/100</f>
        <v>0</v>
      </c>
      <c r="N605" s="89">
        <f t="shared" si="67"/>
        <v>0</v>
      </c>
      <c r="O605" s="90">
        <f t="shared" si="68"/>
        <v>0</v>
      </c>
      <c r="P605" s="93">
        <f t="shared" si="69"/>
        <v>0</v>
      </c>
      <c r="R605" s="89">
        <f t="shared" si="70"/>
        <v>0</v>
      </c>
      <c r="S605" s="90">
        <f t="shared" si="71"/>
        <v>0</v>
      </c>
      <c r="T605" s="93">
        <f t="shared" si="72"/>
        <v>0</v>
      </c>
    </row>
    <row r="606" spans="1:20" hidden="1" x14ac:dyDescent="0.2">
      <c r="A606" s="83">
        <v>65.049999999999599</v>
      </c>
      <c r="B606" s="84">
        <f t="shared" si="73"/>
        <v>41.833333333333336</v>
      </c>
      <c r="C606" s="85">
        <f t="shared" si="73"/>
        <v>75.25</v>
      </c>
      <c r="D606" s="91">
        <f t="shared" si="73"/>
        <v>150.75</v>
      </c>
      <c r="F606" s="83">
        <f>MAX(IF('Fee Calculator'!D$41*100&lt;$A606,0,IF('Fee Calculator'!D$41*100&gt;$A607,$A607-$A606-SUM(G606:$H606),'Fee Calculator'!D$41*100-$A606-SUM(G606:$H606))),0)</f>
        <v>0</v>
      </c>
      <c r="G606" s="85">
        <f>MAX(IF('Fee Calculator'!E$41*100&lt;$A606,0,IF('Fee Calculator'!E$41*100&gt;$A607,$A607-$A606-SUM(H606:$H606),'Fee Calculator'!E$41*100-$A606-SUM(H606:$H606))),0)</f>
        <v>0</v>
      </c>
      <c r="H606" s="91">
        <f>IF('Fee Calculator'!F$41*100&lt;$A606,0,IF('Fee Calculator'!F$41*100&gt;$A607,$A607-$A606,'Fee Calculator'!F$41*100-$A606))</f>
        <v>0</v>
      </c>
      <c r="J606" s="87">
        <f>F606*'Fee Calculator'!$D$11/100</f>
        <v>0</v>
      </c>
      <c r="K606" s="88">
        <f>G606*'Fee Calculator'!$D$11/100</f>
        <v>0</v>
      </c>
      <c r="L606" s="92">
        <f>H606*'Fee Calculator'!$D$11/100</f>
        <v>0</v>
      </c>
      <c r="N606" s="89">
        <f t="shared" si="67"/>
        <v>0</v>
      </c>
      <c r="O606" s="90">
        <f t="shared" si="68"/>
        <v>0</v>
      </c>
      <c r="P606" s="93">
        <f t="shared" si="69"/>
        <v>0</v>
      </c>
      <c r="R606" s="89">
        <f t="shared" si="70"/>
        <v>0</v>
      </c>
      <c r="S606" s="90">
        <f t="shared" si="71"/>
        <v>0</v>
      </c>
      <c r="T606" s="93">
        <f t="shared" si="72"/>
        <v>0</v>
      </c>
    </row>
    <row r="607" spans="1:20" hidden="1" x14ac:dyDescent="0.2">
      <c r="A607" s="83">
        <v>65.149999999999594</v>
      </c>
      <c r="B607" s="84">
        <f t="shared" si="73"/>
        <v>41.833333333333336</v>
      </c>
      <c r="C607" s="85">
        <f t="shared" si="73"/>
        <v>75.25</v>
      </c>
      <c r="D607" s="91">
        <f t="shared" si="73"/>
        <v>150.75</v>
      </c>
      <c r="F607" s="83">
        <f>MAX(IF('Fee Calculator'!D$41*100&lt;$A607,0,IF('Fee Calculator'!D$41*100&gt;$A608,$A608-$A607-SUM(G607:$H607),'Fee Calculator'!D$41*100-$A607-SUM(G607:$H607))),0)</f>
        <v>0</v>
      </c>
      <c r="G607" s="85">
        <f>MAX(IF('Fee Calculator'!E$41*100&lt;$A607,0,IF('Fee Calculator'!E$41*100&gt;$A608,$A608-$A607-SUM(H607:$H607),'Fee Calculator'!E$41*100-$A607-SUM(H607:$H607))),0)</f>
        <v>0</v>
      </c>
      <c r="H607" s="91">
        <f>IF('Fee Calculator'!F$41*100&lt;$A607,0,IF('Fee Calculator'!F$41*100&gt;$A608,$A608-$A607,'Fee Calculator'!F$41*100-$A607))</f>
        <v>0</v>
      </c>
      <c r="J607" s="87">
        <f>F607*'Fee Calculator'!$D$11/100</f>
        <v>0</v>
      </c>
      <c r="K607" s="88">
        <f>G607*'Fee Calculator'!$D$11/100</f>
        <v>0</v>
      </c>
      <c r="L607" s="92">
        <f>H607*'Fee Calculator'!$D$11/100</f>
        <v>0</v>
      </c>
      <c r="N607" s="89">
        <f t="shared" si="67"/>
        <v>0</v>
      </c>
      <c r="O607" s="90">
        <f t="shared" si="68"/>
        <v>0</v>
      </c>
      <c r="P607" s="93">
        <f t="shared" si="69"/>
        <v>0</v>
      </c>
      <c r="R607" s="89">
        <f t="shared" si="70"/>
        <v>0</v>
      </c>
      <c r="S607" s="90">
        <f t="shared" si="71"/>
        <v>0</v>
      </c>
      <c r="T607" s="93">
        <f t="shared" si="72"/>
        <v>0</v>
      </c>
    </row>
    <row r="608" spans="1:20" hidden="1" x14ac:dyDescent="0.2">
      <c r="A608" s="83">
        <v>65.249999999999602</v>
      </c>
      <c r="B608" s="84">
        <f t="shared" si="73"/>
        <v>41.833333333333336</v>
      </c>
      <c r="C608" s="85">
        <f t="shared" si="73"/>
        <v>75.25</v>
      </c>
      <c r="D608" s="91">
        <f t="shared" si="73"/>
        <v>150.75</v>
      </c>
      <c r="F608" s="83">
        <f>MAX(IF('Fee Calculator'!D$41*100&lt;$A608,0,IF('Fee Calculator'!D$41*100&gt;$A609,$A609-$A608-SUM(G608:$H608),'Fee Calculator'!D$41*100-$A608-SUM(G608:$H608))),0)</f>
        <v>0</v>
      </c>
      <c r="G608" s="85">
        <f>MAX(IF('Fee Calculator'!E$41*100&lt;$A608,0,IF('Fee Calculator'!E$41*100&gt;$A609,$A609-$A608-SUM(H608:$H608),'Fee Calculator'!E$41*100-$A608-SUM(H608:$H608))),0)</f>
        <v>0</v>
      </c>
      <c r="H608" s="91">
        <f>IF('Fee Calculator'!F$41*100&lt;$A608,0,IF('Fee Calculator'!F$41*100&gt;$A609,$A609-$A608,'Fee Calculator'!F$41*100-$A608))</f>
        <v>0</v>
      </c>
      <c r="J608" s="87">
        <f>F608*'Fee Calculator'!$D$11/100</f>
        <v>0</v>
      </c>
      <c r="K608" s="88">
        <f>G608*'Fee Calculator'!$D$11/100</f>
        <v>0</v>
      </c>
      <c r="L608" s="92">
        <f>H608*'Fee Calculator'!$D$11/100</f>
        <v>0</v>
      </c>
      <c r="N608" s="89">
        <f t="shared" si="67"/>
        <v>0</v>
      </c>
      <c r="O608" s="90">
        <f t="shared" si="68"/>
        <v>0</v>
      </c>
      <c r="P608" s="93">
        <f t="shared" si="69"/>
        <v>0</v>
      </c>
      <c r="R608" s="89">
        <f t="shared" si="70"/>
        <v>0</v>
      </c>
      <c r="S608" s="90">
        <f t="shared" si="71"/>
        <v>0</v>
      </c>
      <c r="T608" s="93">
        <f t="shared" si="72"/>
        <v>0</v>
      </c>
    </row>
    <row r="609" spans="1:20" hidden="1" x14ac:dyDescent="0.2">
      <c r="A609" s="83">
        <v>65.349999999999596</v>
      </c>
      <c r="B609" s="84">
        <f t="shared" si="73"/>
        <v>41.833333333333336</v>
      </c>
      <c r="C609" s="85">
        <f t="shared" si="73"/>
        <v>75.25</v>
      </c>
      <c r="D609" s="91">
        <f t="shared" si="73"/>
        <v>150.75</v>
      </c>
      <c r="F609" s="83">
        <f>MAX(IF('Fee Calculator'!D$41*100&lt;$A609,0,IF('Fee Calculator'!D$41*100&gt;$A610,$A610-$A609-SUM(G609:$H609),'Fee Calculator'!D$41*100-$A609-SUM(G609:$H609))),0)</f>
        <v>0</v>
      </c>
      <c r="G609" s="85">
        <f>MAX(IF('Fee Calculator'!E$41*100&lt;$A609,0,IF('Fee Calculator'!E$41*100&gt;$A610,$A610-$A609-SUM(H609:$H609),'Fee Calculator'!E$41*100-$A609-SUM(H609:$H609))),0)</f>
        <v>0</v>
      </c>
      <c r="H609" s="91">
        <f>IF('Fee Calculator'!F$41*100&lt;$A609,0,IF('Fee Calculator'!F$41*100&gt;$A610,$A610-$A609,'Fee Calculator'!F$41*100-$A609))</f>
        <v>0</v>
      </c>
      <c r="J609" s="87">
        <f>F609*'Fee Calculator'!$D$11/100</f>
        <v>0</v>
      </c>
      <c r="K609" s="88">
        <f>G609*'Fee Calculator'!$D$11/100</f>
        <v>0</v>
      </c>
      <c r="L609" s="92">
        <f>H609*'Fee Calculator'!$D$11/100</f>
        <v>0</v>
      </c>
      <c r="N609" s="89">
        <f t="shared" si="67"/>
        <v>0</v>
      </c>
      <c r="O609" s="90">
        <f t="shared" si="68"/>
        <v>0</v>
      </c>
      <c r="P609" s="93">
        <f t="shared" si="69"/>
        <v>0</v>
      </c>
      <c r="R609" s="89">
        <f t="shared" si="70"/>
        <v>0</v>
      </c>
      <c r="S609" s="90">
        <f t="shared" si="71"/>
        <v>0</v>
      </c>
      <c r="T609" s="93">
        <f t="shared" si="72"/>
        <v>0</v>
      </c>
    </row>
    <row r="610" spans="1:20" hidden="1" x14ac:dyDescent="0.2">
      <c r="A610" s="83">
        <v>65.449999999999605</v>
      </c>
      <c r="B610" s="84">
        <f t="shared" si="73"/>
        <v>41.833333333333336</v>
      </c>
      <c r="C610" s="85">
        <f t="shared" si="73"/>
        <v>75.25</v>
      </c>
      <c r="D610" s="91">
        <f t="shared" si="73"/>
        <v>150.75</v>
      </c>
      <c r="F610" s="83">
        <f>MAX(IF('Fee Calculator'!D$41*100&lt;$A610,0,IF('Fee Calculator'!D$41*100&gt;$A611,$A611-$A610-SUM(G610:$H610),'Fee Calculator'!D$41*100-$A610-SUM(G610:$H610))),0)</f>
        <v>0</v>
      </c>
      <c r="G610" s="85">
        <f>MAX(IF('Fee Calculator'!E$41*100&lt;$A610,0,IF('Fee Calculator'!E$41*100&gt;$A611,$A611-$A610-SUM(H610:$H610),'Fee Calculator'!E$41*100-$A610-SUM(H610:$H610))),0)</f>
        <v>0</v>
      </c>
      <c r="H610" s="91">
        <f>IF('Fee Calculator'!F$41*100&lt;$A610,0,IF('Fee Calculator'!F$41*100&gt;$A611,$A611-$A610,'Fee Calculator'!F$41*100-$A610))</f>
        <v>0</v>
      </c>
      <c r="J610" s="87">
        <f>F610*'Fee Calculator'!$D$11/100</f>
        <v>0</v>
      </c>
      <c r="K610" s="88">
        <f>G610*'Fee Calculator'!$D$11/100</f>
        <v>0</v>
      </c>
      <c r="L610" s="92">
        <f>H610*'Fee Calculator'!$D$11/100</f>
        <v>0</v>
      </c>
      <c r="N610" s="89">
        <f t="shared" si="67"/>
        <v>0</v>
      </c>
      <c r="O610" s="90">
        <f t="shared" si="68"/>
        <v>0</v>
      </c>
      <c r="P610" s="93">
        <f t="shared" si="69"/>
        <v>0</v>
      </c>
      <c r="R610" s="89">
        <f t="shared" si="70"/>
        <v>0</v>
      </c>
      <c r="S610" s="90">
        <f t="shared" si="71"/>
        <v>0</v>
      </c>
      <c r="T610" s="93">
        <f t="shared" si="72"/>
        <v>0</v>
      </c>
    </row>
    <row r="611" spans="1:20" hidden="1" x14ac:dyDescent="0.2">
      <c r="A611" s="83">
        <v>65.549999999999599</v>
      </c>
      <c r="B611" s="84">
        <f t="shared" si="73"/>
        <v>41.833333333333336</v>
      </c>
      <c r="C611" s="85">
        <f t="shared" si="73"/>
        <v>75.25</v>
      </c>
      <c r="D611" s="91">
        <f t="shared" si="73"/>
        <v>150.75</v>
      </c>
      <c r="F611" s="83">
        <f>MAX(IF('Fee Calculator'!D$41*100&lt;$A611,0,IF('Fee Calculator'!D$41*100&gt;$A612,$A612-$A611-SUM(G611:$H611),'Fee Calculator'!D$41*100-$A611-SUM(G611:$H611))),0)</f>
        <v>0</v>
      </c>
      <c r="G611" s="85">
        <f>MAX(IF('Fee Calculator'!E$41*100&lt;$A611,0,IF('Fee Calculator'!E$41*100&gt;$A612,$A612-$A611-SUM(H611:$H611),'Fee Calculator'!E$41*100-$A611-SUM(H611:$H611))),0)</f>
        <v>0</v>
      </c>
      <c r="H611" s="91">
        <f>IF('Fee Calculator'!F$41*100&lt;$A611,0,IF('Fee Calculator'!F$41*100&gt;$A612,$A612-$A611,'Fee Calculator'!F$41*100-$A611))</f>
        <v>0</v>
      </c>
      <c r="J611" s="87">
        <f>F611*'Fee Calculator'!$D$11/100</f>
        <v>0</v>
      </c>
      <c r="K611" s="88">
        <f>G611*'Fee Calculator'!$D$11/100</f>
        <v>0</v>
      </c>
      <c r="L611" s="92">
        <f>H611*'Fee Calculator'!$D$11/100</f>
        <v>0</v>
      </c>
      <c r="N611" s="89">
        <f t="shared" si="67"/>
        <v>0</v>
      </c>
      <c r="O611" s="90">
        <f t="shared" si="68"/>
        <v>0</v>
      </c>
      <c r="P611" s="93">
        <f t="shared" si="69"/>
        <v>0</v>
      </c>
      <c r="R611" s="89">
        <f t="shared" si="70"/>
        <v>0</v>
      </c>
      <c r="S611" s="90">
        <f t="shared" si="71"/>
        <v>0</v>
      </c>
      <c r="T611" s="93">
        <f t="shared" si="72"/>
        <v>0</v>
      </c>
    </row>
    <row r="612" spans="1:20" hidden="1" x14ac:dyDescent="0.2">
      <c r="A612" s="83">
        <v>65.649999999999594</v>
      </c>
      <c r="B612" s="84">
        <f t="shared" si="73"/>
        <v>41.833333333333336</v>
      </c>
      <c r="C612" s="85">
        <f t="shared" si="73"/>
        <v>75.25</v>
      </c>
      <c r="D612" s="91">
        <f t="shared" si="73"/>
        <v>150.75</v>
      </c>
      <c r="F612" s="83">
        <f>MAX(IF('Fee Calculator'!D$41*100&lt;$A612,0,IF('Fee Calculator'!D$41*100&gt;$A613,$A613-$A612-SUM(G612:$H612),'Fee Calculator'!D$41*100-$A612-SUM(G612:$H612))),0)</f>
        <v>0</v>
      </c>
      <c r="G612" s="85">
        <f>MAX(IF('Fee Calculator'!E$41*100&lt;$A612,0,IF('Fee Calculator'!E$41*100&gt;$A613,$A613-$A612-SUM(H612:$H612),'Fee Calculator'!E$41*100-$A612-SUM(H612:$H612))),0)</f>
        <v>0</v>
      </c>
      <c r="H612" s="91">
        <f>IF('Fee Calculator'!F$41*100&lt;$A612,0,IF('Fee Calculator'!F$41*100&gt;$A613,$A613-$A612,'Fee Calculator'!F$41*100-$A612))</f>
        <v>0</v>
      </c>
      <c r="J612" s="87">
        <f>F612*'Fee Calculator'!$D$11/100</f>
        <v>0</v>
      </c>
      <c r="K612" s="88">
        <f>G612*'Fee Calculator'!$D$11/100</f>
        <v>0</v>
      </c>
      <c r="L612" s="92">
        <f>H612*'Fee Calculator'!$D$11/100</f>
        <v>0</v>
      </c>
      <c r="N612" s="89">
        <f t="shared" si="67"/>
        <v>0</v>
      </c>
      <c r="O612" s="90">
        <f t="shared" si="68"/>
        <v>0</v>
      </c>
      <c r="P612" s="93">
        <f t="shared" si="69"/>
        <v>0</v>
      </c>
      <c r="R612" s="89">
        <f t="shared" si="70"/>
        <v>0</v>
      </c>
      <c r="S612" s="90">
        <f t="shared" si="71"/>
        <v>0</v>
      </c>
      <c r="T612" s="93">
        <f t="shared" si="72"/>
        <v>0</v>
      </c>
    </row>
    <row r="613" spans="1:20" hidden="1" x14ac:dyDescent="0.2">
      <c r="A613" s="83">
        <v>65.749999999999602</v>
      </c>
      <c r="B613" s="84">
        <f t="shared" si="73"/>
        <v>41.833333333333336</v>
      </c>
      <c r="C613" s="85">
        <f t="shared" si="73"/>
        <v>75.25</v>
      </c>
      <c r="D613" s="91">
        <f t="shared" si="73"/>
        <v>150.75</v>
      </c>
      <c r="F613" s="83">
        <f>MAX(IF('Fee Calculator'!D$41*100&lt;$A613,0,IF('Fee Calculator'!D$41*100&gt;$A614,$A614-$A613-SUM(G613:$H613),'Fee Calculator'!D$41*100-$A613-SUM(G613:$H613))),0)</f>
        <v>0</v>
      </c>
      <c r="G613" s="85">
        <f>MAX(IF('Fee Calculator'!E$41*100&lt;$A613,0,IF('Fee Calculator'!E$41*100&gt;$A614,$A614-$A613-SUM(H613:$H613),'Fee Calculator'!E$41*100-$A613-SUM(H613:$H613))),0)</f>
        <v>0</v>
      </c>
      <c r="H613" s="91">
        <f>IF('Fee Calculator'!F$41*100&lt;$A613,0,IF('Fee Calculator'!F$41*100&gt;$A614,$A614-$A613,'Fee Calculator'!F$41*100-$A613))</f>
        <v>0</v>
      </c>
      <c r="J613" s="87">
        <f>F613*'Fee Calculator'!$D$11/100</f>
        <v>0</v>
      </c>
      <c r="K613" s="88">
        <f>G613*'Fee Calculator'!$D$11/100</f>
        <v>0</v>
      </c>
      <c r="L613" s="92">
        <f>H613*'Fee Calculator'!$D$11/100</f>
        <v>0</v>
      </c>
      <c r="N613" s="89">
        <f t="shared" si="67"/>
        <v>0</v>
      </c>
      <c r="O613" s="90">
        <f t="shared" si="68"/>
        <v>0</v>
      </c>
      <c r="P613" s="93">
        <f t="shared" si="69"/>
        <v>0</v>
      </c>
      <c r="R613" s="89">
        <f t="shared" si="70"/>
        <v>0</v>
      </c>
      <c r="S613" s="90">
        <f t="shared" si="71"/>
        <v>0</v>
      </c>
      <c r="T613" s="93">
        <f t="shared" si="72"/>
        <v>0</v>
      </c>
    </row>
    <row r="614" spans="1:20" hidden="1" x14ac:dyDescent="0.2">
      <c r="A614" s="83">
        <v>65.849999999999596</v>
      </c>
      <c r="B614" s="84">
        <f t="shared" si="73"/>
        <v>41.833333333333336</v>
      </c>
      <c r="C614" s="85">
        <f t="shared" si="73"/>
        <v>75.25</v>
      </c>
      <c r="D614" s="91">
        <f t="shared" si="73"/>
        <v>150.75</v>
      </c>
      <c r="F614" s="83">
        <f>MAX(IF('Fee Calculator'!D$41*100&lt;$A614,0,IF('Fee Calculator'!D$41*100&gt;$A615,$A615-$A614-SUM(G614:$H614),'Fee Calculator'!D$41*100-$A614-SUM(G614:$H614))),0)</f>
        <v>0</v>
      </c>
      <c r="G614" s="85">
        <f>MAX(IF('Fee Calculator'!E$41*100&lt;$A614,0,IF('Fee Calculator'!E$41*100&gt;$A615,$A615-$A614-SUM(H614:$H614),'Fee Calculator'!E$41*100-$A614-SUM(H614:$H614))),0)</f>
        <v>0</v>
      </c>
      <c r="H614" s="91">
        <f>IF('Fee Calculator'!F$41*100&lt;$A614,0,IF('Fee Calculator'!F$41*100&gt;$A615,$A615-$A614,'Fee Calculator'!F$41*100-$A614))</f>
        <v>0</v>
      </c>
      <c r="J614" s="87">
        <f>F614*'Fee Calculator'!$D$11/100</f>
        <v>0</v>
      </c>
      <c r="K614" s="88">
        <f>G614*'Fee Calculator'!$D$11/100</f>
        <v>0</v>
      </c>
      <c r="L614" s="92">
        <f>H614*'Fee Calculator'!$D$11/100</f>
        <v>0</v>
      </c>
      <c r="N614" s="89">
        <f t="shared" si="67"/>
        <v>0</v>
      </c>
      <c r="O614" s="90">
        <f t="shared" si="68"/>
        <v>0</v>
      </c>
      <c r="P614" s="93">
        <f t="shared" si="69"/>
        <v>0</v>
      </c>
      <c r="R614" s="89">
        <f t="shared" si="70"/>
        <v>0</v>
      </c>
      <c r="S614" s="90">
        <f t="shared" si="71"/>
        <v>0</v>
      </c>
      <c r="T614" s="93">
        <f t="shared" si="72"/>
        <v>0</v>
      </c>
    </row>
    <row r="615" spans="1:20" hidden="1" x14ac:dyDescent="0.2">
      <c r="A615" s="83">
        <v>65.949999999999605</v>
      </c>
      <c r="B615" s="84">
        <f t="shared" si="73"/>
        <v>41.833333333333336</v>
      </c>
      <c r="C615" s="85">
        <f t="shared" si="73"/>
        <v>75.25</v>
      </c>
      <c r="D615" s="91">
        <f t="shared" si="73"/>
        <v>150.75</v>
      </c>
      <c r="F615" s="83">
        <f>MAX(IF('Fee Calculator'!D$41*100&lt;$A615,0,IF('Fee Calculator'!D$41*100&gt;$A616,$A616-$A615-SUM(G615:$H615),'Fee Calculator'!D$41*100-$A615-SUM(G615:$H615))),0)</f>
        <v>0</v>
      </c>
      <c r="G615" s="85">
        <f>MAX(IF('Fee Calculator'!E$41*100&lt;$A615,0,IF('Fee Calculator'!E$41*100&gt;$A616,$A616-$A615-SUM(H615:$H615),'Fee Calculator'!E$41*100-$A615-SUM(H615:$H615))),0)</f>
        <v>0</v>
      </c>
      <c r="H615" s="91">
        <f>IF('Fee Calculator'!F$41*100&lt;$A615,0,IF('Fee Calculator'!F$41*100&gt;$A616,$A616-$A615,'Fee Calculator'!F$41*100-$A615))</f>
        <v>0</v>
      </c>
      <c r="J615" s="87">
        <f>F615*'Fee Calculator'!$D$11/100</f>
        <v>0</v>
      </c>
      <c r="K615" s="88">
        <f>G615*'Fee Calculator'!$D$11/100</f>
        <v>0</v>
      </c>
      <c r="L615" s="92">
        <f>H615*'Fee Calculator'!$D$11/100</f>
        <v>0</v>
      </c>
      <c r="N615" s="89">
        <f t="shared" si="67"/>
        <v>0</v>
      </c>
      <c r="O615" s="90">
        <f t="shared" si="68"/>
        <v>0</v>
      </c>
      <c r="P615" s="93">
        <f t="shared" si="69"/>
        <v>0</v>
      </c>
      <c r="R615" s="89">
        <f t="shared" si="70"/>
        <v>0</v>
      </c>
      <c r="S615" s="90">
        <f t="shared" si="71"/>
        <v>0</v>
      </c>
      <c r="T615" s="93">
        <f t="shared" si="72"/>
        <v>0</v>
      </c>
    </row>
    <row r="616" spans="1:20" hidden="1" x14ac:dyDescent="0.2">
      <c r="A616" s="83">
        <v>66.049999999999599</v>
      </c>
      <c r="B616" s="84">
        <f t="shared" si="73"/>
        <v>41.833333333333336</v>
      </c>
      <c r="C616" s="85">
        <f t="shared" si="73"/>
        <v>75.25</v>
      </c>
      <c r="D616" s="91">
        <f t="shared" si="73"/>
        <v>150.75</v>
      </c>
      <c r="F616" s="83">
        <f>MAX(IF('Fee Calculator'!D$41*100&lt;$A616,0,IF('Fee Calculator'!D$41*100&gt;$A617,$A617-$A616-SUM(G616:$H616),'Fee Calculator'!D$41*100-$A616-SUM(G616:$H616))),0)</f>
        <v>0</v>
      </c>
      <c r="G616" s="85">
        <f>MAX(IF('Fee Calculator'!E$41*100&lt;$A616,0,IF('Fee Calculator'!E$41*100&gt;$A617,$A617-$A616-SUM(H616:$H616),'Fee Calculator'!E$41*100-$A616-SUM(H616:$H616))),0)</f>
        <v>0</v>
      </c>
      <c r="H616" s="91">
        <f>IF('Fee Calculator'!F$41*100&lt;$A616,0,IF('Fee Calculator'!F$41*100&gt;$A617,$A617-$A616,'Fee Calculator'!F$41*100-$A616))</f>
        <v>0</v>
      </c>
      <c r="J616" s="87">
        <f>F616*'Fee Calculator'!$D$11/100</f>
        <v>0</v>
      </c>
      <c r="K616" s="88">
        <f>G616*'Fee Calculator'!$D$11/100</f>
        <v>0</v>
      </c>
      <c r="L616" s="92">
        <f>H616*'Fee Calculator'!$D$11/100</f>
        <v>0</v>
      </c>
      <c r="N616" s="89">
        <f t="shared" si="67"/>
        <v>0</v>
      </c>
      <c r="O616" s="90">
        <f t="shared" si="68"/>
        <v>0</v>
      </c>
      <c r="P616" s="93">
        <f t="shared" si="69"/>
        <v>0</v>
      </c>
      <c r="R616" s="89">
        <f t="shared" si="70"/>
        <v>0</v>
      </c>
      <c r="S616" s="90">
        <f t="shared" si="71"/>
        <v>0</v>
      </c>
      <c r="T616" s="93">
        <f t="shared" si="72"/>
        <v>0</v>
      </c>
    </row>
    <row r="617" spans="1:20" hidden="1" x14ac:dyDescent="0.2">
      <c r="A617" s="83">
        <v>66.149999999999594</v>
      </c>
      <c r="B617" s="84">
        <f t="shared" si="73"/>
        <v>41.833333333333336</v>
      </c>
      <c r="C617" s="85">
        <f t="shared" si="73"/>
        <v>75.25</v>
      </c>
      <c r="D617" s="91">
        <f t="shared" si="73"/>
        <v>150.75</v>
      </c>
      <c r="F617" s="83">
        <f>MAX(IF('Fee Calculator'!D$41*100&lt;$A617,0,IF('Fee Calculator'!D$41*100&gt;$A618,$A618-$A617-SUM(G617:$H617),'Fee Calculator'!D$41*100-$A617-SUM(G617:$H617))),0)</f>
        <v>0</v>
      </c>
      <c r="G617" s="85">
        <f>MAX(IF('Fee Calculator'!E$41*100&lt;$A617,0,IF('Fee Calculator'!E$41*100&gt;$A618,$A618-$A617-SUM(H617:$H617),'Fee Calculator'!E$41*100-$A617-SUM(H617:$H617))),0)</f>
        <v>0</v>
      </c>
      <c r="H617" s="91">
        <f>IF('Fee Calculator'!F$41*100&lt;$A617,0,IF('Fee Calculator'!F$41*100&gt;$A618,$A618-$A617,'Fee Calculator'!F$41*100-$A617))</f>
        <v>0</v>
      </c>
      <c r="J617" s="87">
        <f>F617*'Fee Calculator'!$D$11/100</f>
        <v>0</v>
      </c>
      <c r="K617" s="88">
        <f>G617*'Fee Calculator'!$D$11/100</f>
        <v>0</v>
      </c>
      <c r="L617" s="92">
        <f>H617*'Fee Calculator'!$D$11/100</f>
        <v>0</v>
      </c>
      <c r="N617" s="89">
        <f t="shared" si="67"/>
        <v>0</v>
      </c>
      <c r="O617" s="90">
        <f t="shared" si="68"/>
        <v>0</v>
      </c>
      <c r="P617" s="93">
        <f t="shared" si="69"/>
        <v>0</v>
      </c>
      <c r="R617" s="89">
        <f t="shared" si="70"/>
        <v>0</v>
      </c>
      <c r="S617" s="90">
        <f t="shared" si="71"/>
        <v>0</v>
      </c>
      <c r="T617" s="93">
        <f t="shared" si="72"/>
        <v>0</v>
      </c>
    </row>
    <row r="618" spans="1:20" hidden="1" x14ac:dyDescent="0.2">
      <c r="A618" s="83">
        <v>66.249999999999503</v>
      </c>
      <c r="B618" s="84">
        <f t="shared" si="73"/>
        <v>41.833333333333336</v>
      </c>
      <c r="C618" s="85">
        <f t="shared" si="73"/>
        <v>75.25</v>
      </c>
      <c r="D618" s="91">
        <f t="shared" si="73"/>
        <v>150.75</v>
      </c>
      <c r="F618" s="83">
        <f>MAX(IF('Fee Calculator'!D$41*100&lt;$A618,0,IF('Fee Calculator'!D$41*100&gt;$A619,$A619-$A618-SUM(G618:$H618),'Fee Calculator'!D$41*100-$A618-SUM(G618:$H618))),0)</f>
        <v>0</v>
      </c>
      <c r="G618" s="85">
        <f>MAX(IF('Fee Calculator'!E$41*100&lt;$A618,0,IF('Fee Calculator'!E$41*100&gt;$A619,$A619-$A618-SUM(H618:$H618),'Fee Calculator'!E$41*100-$A618-SUM(H618:$H618))),0)</f>
        <v>0</v>
      </c>
      <c r="H618" s="91">
        <f>IF('Fee Calculator'!F$41*100&lt;$A618,0,IF('Fee Calculator'!F$41*100&gt;$A619,$A619-$A618,'Fee Calculator'!F$41*100-$A618))</f>
        <v>0</v>
      </c>
      <c r="J618" s="87">
        <f>F618*'Fee Calculator'!$D$11/100</f>
        <v>0</v>
      </c>
      <c r="K618" s="88">
        <f>G618*'Fee Calculator'!$D$11/100</f>
        <v>0</v>
      </c>
      <c r="L618" s="92">
        <f>H618*'Fee Calculator'!$D$11/100</f>
        <v>0</v>
      </c>
      <c r="N618" s="89">
        <f t="shared" ref="N618:N681" si="74">ROUND(J618*B618/365/100/100*1,2)</f>
        <v>0</v>
      </c>
      <c r="O618" s="90">
        <f t="shared" ref="O618:O681" si="75">ROUND(K618*C618/365/100/100*1,2)</f>
        <v>0</v>
      </c>
      <c r="P618" s="93">
        <f t="shared" ref="P618:P681" si="76">ROUND(L618*D618/365/100/100*1,2)</f>
        <v>0</v>
      </c>
      <c r="R618" s="89">
        <f t="shared" ref="R618:R681" si="77">J618*B618/365/100/100*1</f>
        <v>0</v>
      </c>
      <c r="S618" s="90">
        <f t="shared" ref="S618:S681" si="78">K618*C618/365/100/100*1</f>
        <v>0</v>
      </c>
      <c r="T618" s="93">
        <f t="shared" ref="T618:T681" si="79">L618*D618/365/100/100*1</f>
        <v>0</v>
      </c>
    </row>
    <row r="619" spans="1:20" hidden="1" x14ac:dyDescent="0.2">
      <c r="A619" s="83">
        <v>66.349999999999497</v>
      </c>
      <c r="B619" s="84">
        <f t="shared" si="73"/>
        <v>41.833333333333336</v>
      </c>
      <c r="C619" s="85">
        <f t="shared" si="73"/>
        <v>75.25</v>
      </c>
      <c r="D619" s="91">
        <f t="shared" si="73"/>
        <v>150.75</v>
      </c>
      <c r="F619" s="83">
        <f>MAX(IF('Fee Calculator'!D$41*100&lt;$A619,0,IF('Fee Calculator'!D$41*100&gt;$A620,$A620-$A619-SUM(G619:$H619),'Fee Calculator'!D$41*100-$A619-SUM(G619:$H619))),0)</f>
        <v>0</v>
      </c>
      <c r="G619" s="85">
        <f>MAX(IF('Fee Calculator'!E$41*100&lt;$A619,0,IF('Fee Calculator'!E$41*100&gt;$A620,$A620-$A619-SUM(H619:$H619),'Fee Calculator'!E$41*100-$A619-SUM(H619:$H619))),0)</f>
        <v>0</v>
      </c>
      <c r="H619" s="91">
        <f>IF('Fee Calculator'!F$41*100&lt;$A619,0,IF('Fee Calculator'!F$41*100&gt;$A620,$A620-$A619,'Fee Calculator'!F$41*100-$A619))</f>
        <v>0</v>
      </c>
      <c r="J619" s="87">
        <f>F619*'Fee Calculator'!$D$11/100</f>
        <v>0</v>
      </c>
      <c r="K619" s="88">
        <f>G619*'Fee Calculator'!$D$11/100</f>
        <v>0</v>
      </c>
      <c r="L619" s="92">
        <f>H619*'Fee Calculator'!$D$11/100</f>
        <v>0</v>
      </c>
      <c r="N619" s="89">
        <f t="shared" si="74"/>
        <v>0</v>
      </c>
      <c r="O619" s="90">
        <f t="shared" si="75"/>
        <v>0</v>
      </c>
      <c r="P619" s="93">
        <f t="shared" si="76"/>
        <v>0</v>
      </c>
      <c r="R619" s="89">
        <f t="shared" si="77"/>
        <v>0</v>
      </c>
      <c r="S619" s="90">
        <f t="shared" si="78"/>
        <v>0</v>
      </c>
      <c r="T619" s="93">
        <f t="shared" si="79"/>
        <v>0</v>
      </c>
    </row>
    <row r="620" spans="1:20" hidden="1" x14ac:dyDescent="0.2">
      <c r="A620" s="83">
        <v>66.449999999999505</v>
      </c>
      <c r="B620" s="84">
        <f t="shared" si="73"/>
        <v>41.833333333333336</v>
      </c>
      <c r="C620" s="85">
        <f t="shared" si="73"/>
        <v>75.25</v>
      </c>
      <c r="D620" s="91">
        <f t="shared" si="73"/>
        <v>150.75</v>
      </c>
      <c r="F620" s="83">
        <f>MAX(IF('Fee Calculator'!D$41*100&lt;$A620,0,IF('Fee Calculator'!D$41*100&gt;$A621,$A621-$A620-SUM(G620:$H620),'Fee Calculator'!D$41*100-$A620-SUM(G620:$H620))),0)</f>
        <v>0</v>
      </c>
      <c r="G620" s="85">
        <f>MAX(IF('Fee Calculator'!E$41*100&lt;$A620,0,IF('Fee Calculator'!E$41*100&gt;$A621,$A621-$A620-SUM(H620:$H620),'Fee Calculator'!E$41*100-$A620-SUM(H620:$H620))),0)</f>
        <v>0</v>
      </c>
      <c r="H620" s="91">
        <f>IF('Fee Calculator'!F$41*100&lt;$A620,0,IF('Fee Calculator'!F$41*100&gt;$A621,$A621-$A620,'Fee Calculator'!F$41*100-$A620))</f>
        <v>0</v>
      </c>
      <c r="J620" s="87">
        <f>F620*'Fee Calculator'!$D$11/100</f>
        <v>0</v>
      </c>
      <c r="K620" s="88">
        <f>G620*'Fee Calculator'!$D$11/100</f>
        <v>0</v>
      </c>
      <c r="L620" s="92">
        <f>H620*'Fee Calculator'!$D$11/100</f>
        <v>0</v>
      </c>
      <c r="N620" s="89">
        <f t="shared" si="74"/>
        <v>0</v>
      </c>
      <c r="O620" s="90">
        <f t="shared" si="75"/>
        <v>0</v>
      </c>
      <c r="P620" s="93">
        <f t="shared" si="76"/>
        <v>0</v>
      </c>
      <c r="R620" s="89">
        <f t="shared" si="77"/>
        <v>0</v>
      </c>
      <c r="S620" s="90">
        <f t="shared" si="78"/>
        <v>0</v>
      </c>
      <c r="T620" s="93">
        <f t="shared" si="79"/>
        <v>0</v>
      </c>
    </row>
    <row r="621" spans="1:20" hidden="1" x14ac:dyDescent="0.2">
      <c r="A621" s="83">
        <v>66.5499999999995</v>
      </c>
      <c r="B621" s="84">
        <f t="shared" si="73"/>
        <v>41.833333333333336</v>
      </c>
      <c r="C621" s="85">
        <f t="shared" si="73"/>
        <v>75.25</v>
      </c>
      <c r="D621" s="91">
        <f t="shared" si="73"/>
        <v>150.75</v>
      </c>
      <c r="F621" s="83">
        <f>MAX(IF('Fee Calculator'!D$41*100&lt;$A621,0,IF('Fee Calculator'!D$41*100&gt;$A622,$A622-$A621-SUM(G621:$H621),'Fee Calculator'!D$41*100-$A621-SUM(G621:$H621))),0)</f>
        <v>0</v>
      </c>
      <c r="G621" s="85">
        <f>MAX(IF('Fee Calculator'!E$41*100&lt;$A621,0,IF('Fee Calculator'!E$41*100&gt;$A622,$A622-$A621-SUM(H621:$H621),'Fee Calculator'!E$41*100-$A621-SUM(H621:$H621))),0)</f>
        <v>0</v>
      </c>
      <c r="H621" s="91">
        <f>IF('Fee Calculator'!F$41*100&lt;$A621,0,IF('Fee Calculator'!F$41*100&gt;$A622,$A622-$A621,'Fee Calculator'!F$41*100-$A621))</f>
        <v>0</v>
      </c>
      <c r="J621" s="87">
        <f>F621*'Fee Calculator'!$D$11/100</f>
        <v>0</v>
      </c>
      <c r="K621" s="88">
        <f>G621*'Fee Calculator'!$D$11/100</f>
        <v>0</v>
      </c>
      <c r="L621" s="92">
        <f>H621*'Fee Calculator'!$D$11/100</f>
        <v>0</v>
      </c>
      <c r="N621" s="89">
        <f t="shared" si="74"/>
        <v>0</v>
      </c>
      <c r="O621" s="90">
        <f t="shared" si="75"/>
        <v>0</v>
      </c>
      <c r="P621" s="93">
        <f t="shared" si="76"/>
        <v>0</v>
      </c>
      <c r="R621" s="89">
        <f t="shared" si="77"/>
        <v>0</v>
      </c>
      <c r="S621" s="90">
        <f t="shared" si="78"/>
        <v>0</v>
      </c>
      <c r="T621" s="93">
        <f t="shared" si="79"/>
        <v>0</v>
      </c>
    </row>
    <row r="622" spans="1:20" hidden="1" x14ac:dyDescent="0.2">
      <c r="A622" s="83">
        <v>66.649999999999494</v>
      </c>
      <c r="B622" s="84">
        <f t="shared" si="73"/>
        <v>41.833333333333336</v>
      </c>
      <c r="C622" s="85">
        <f t="shared" si="73"/>
        <v>75.25</v>
      </c>
      <c r="D622" s="91">
        <f t="shared" si="73"/>
        <v>150.75</v>
      </c>
      <c r="F622" s="83">
        <f>MAX(IF('Fee Calculator'!D$41*100&lt;$A622,0,IF('Fee Calculator'!D$41*100&gt;$A623,$A623-$A622-SUM(G622:$H622),'Fee Calculator'!D$41*100-$A622-SUM(G622:$H622))),0)</f>
        <v>0</v>
      </c>
      <c r="G622" s="85">
        <f>MAX(IF('Fee Calculator'!E$41*100&lt;$A622,0,IF('Fee Calculator'!E$41*100&gt;$A623,$A623-$A622-SUM(H622:$H622),'Fee Calculator'!E$41*100-$A622-SUM(H622:$H622))),0)</f>
        <v>0</v>
      </c>
      <c r="H622" s="91">
        <f>IF('Fee Calculator'!F$41*100&lt;$A622,0,IF('Fee Calculator'!F$41*100&gt;$A623,$A623-$A622,'Fee Calculator'!F$41*100-$A622))</f>
        <v>0</v>
      </c>
      <c r="J622" s="87">
        <f>F622*'Fee Calculator'!$D$11/100</f>
        <v>0</v>
      </c>
      <c r="K622" s="88">
        <f>G622*'Fee Calculator'!$D$11/100</f>
        <v>0</v>
      </c>
      <c r="L622" s="92">
        <f>H622*'Fee Calculator'!$D$11/100</f>
        <v>0</v>
      </c>
      <c r="N622" s="89">
        <f t="shared" si="74"/>
        <v>0</v>
      </c>
      <c r="O622" s="90">
        <f t="shared" si="75"/>
        <v>0</v>
      </c>
      <c r="P622" s="93">
        <f t="shared" si="76"/>
        <v>0</v>
      </c>
      <c r="R622" s="89">
        <f t="shared" si="77"/>
        <v>0</v>
      </c>
      <c r="S622" s="90">
        <f t="shared" si="78"/>
        <v>0</v>
      </c>
      <c r="T622" s="93">
        <f t="shared" si="79"/>
        <v>0</v>
      </c>
    </row>
    <row r="623" spans="1:20" hidden="1" x14ac:dyDescent="0.2">
      <c r="A623" s="83">
        <v>66.749999999999503</v>
      </c>
      <c r="B623" s="84">
        <f t="shared" si="73"/>
        <v>41.833333333333336</v>
      </c>
      <c r="C623" s="85">
        <f t="shared" si="73"/>
        <v>75.25</v>
      </c>
      <c r="D623" s="91">
        <f t="shared" si="73"/>
        <v>150.75</v>
      </c>
      <c r="F623" s="83">
        <f>MAX(IF('Fee Calculator'!D$41*100&lt;$A623,0,IF('Fee Calculator'!D$41*100&gt;$A624,$A624-$A623-SUM(G623:$H623),'Fee Calculator'!D$41*100-$A623-SUM(G623:$H623))),0)</f>
        <v>0</v>
      </c>
      <c r="G623" s="85">
        <f>MAX(IF('Fee Calculator'!E$41*100&lt;$A623,0,IF('Fee Calculator'!E$41*100&gt;$A624,$A624-$A623-SUM(H623:$H623),'Fee Calculator'!E$41*100-$A623-SUM(H623:$H623))),0)</f>
        <v>0</v>
      </c>
      <c r="H623" s="91">
        <f>IF('Fee Calculator'!F$41*100&lt;$A623,0,IF('Fee Calculator'!F$41*100&gt;$A624,$A624-$A623,'Fee Calculator'!F$41*100-$A623))</f>
        <v>0</v>
      </c>
      <c r="J623" s="87">
        <f>F623*'Fee Calculator'!$D$11/100</f>
        <v>0</v>
      </c>
      <c r="K623" s="88">
        <f>G623*'Fee Calculator'!$D$11/100</f>
        <v>0</v>
      </c>
      <c r="L623" s="92">
        <f>H623*'Fee Calculator'!$D$11/100</f>
        <v>0</v>
      </c>
      <c r="N623" s="89">
        <f t="shared" si="74"/>
        <v>0</v>
      </c>
      <c r="O623" s="90">
        <f t="shared" si="75"/>
        <v>0</v>
      </c>
      <c r="P623" s="93">
        <f t="shared" si="76"/>
        <v>0</v>
      </c>
      <c r="R623" s="89">
        <f t="shared" si="77"/>
        <v>0</v>
      </c>
      <c r="S623" s="90">
        <f t="shared" si="78"/>
        <v>0</v>
      </c>
      <c r="T623" s="93">
        <f t="shared" si="79"/>
        <v>0</v>
      </c>
    </row>
    <row r="624" spans="1:20" hidden="1" x14ac:dyDescent="0.2">
      <c r="A624" s="83">
        <v>66.849999999999497</v>
      </c>
      <c r="B624" s="84">
        <f t="shared" si="73"/>
        <v>41.833333333333336</v>
      </c>
      <c r="C624" s="85">
        <f t="shared" si="73"/>
        <v>75.25</v>
      </c>
      <c r="D624" s="91">
        <f t="shared" si="73"/>
        <v>150.75</v>
      </c>
      <c r="F624" s="83">
        <f>MAX(IF('Fee Calculator'!D$41*100&lt;$A624,0,IF('Fee Calculator'!D$41*100&gt;$A625,$A625-$A624-SUM(G624:$H624),'Fee Calculator'!D$41*100-$A624-SUM(G624:$H624))),0)</f>
        <v>0</v>
      </c>
      <c r="G624" s="85">
        <f>MAX(IF('Fee Calculator'!E$41*100&lt;$A624,0,IF('Fee Calculator'!E$41*100&gt;$A625,$A625-$A624-SUM(H624:$H624),'Fee Calculator'!E$41*100-$A624-SUM(H624:$H624))),0)</f>
        <v>0</v>
      </c>
      <c r="H624" s="91">
        <f>IF('Fee Calculator'!F$41*100&lt;$A624,0,IF('Fee Calculator'!F$41*100&gt;$A625,$A625-$A624,'Fee Calculator'!F$41*100-$A624))</f>
        <v>0</v>
      </c>
      <c r="J624" s="87">
        <f>F624*'Fee Calculator'!$D$11/100</f>
        <v>0</v>
      </c>
      <c r="K624" s="88">
        <f>G624*'Fee Calculator'!$D$11/100</f>
        <v>0</v>
      </c>
      <c r="L624" s="92">
        <f>H624*'Fee Calculator'!$D$11/100</f>
        <v>0</v>
      </c>
      <c r="N624" s="89">
        <f t="shared" si="74"/>
        <v>0</v>
      </c>
      <c r="O624" s="90">
        <f t="shared" si="75"/>
        <v>0</v>
      </c>
      <c r="P624" s="93">
        <f t="shared" si="76"/>
        <v>0</v>
      </c>
      <c r="R624" s="89">
        <f t="shared" si="77"/>
        <v>0</v>
      </c>
      <c r="S624" s="90">
        <f t="shared" si="78"/>
        <v>0</v>
      </c>
      <c r="T624" s="93">
        <f t="shared" si="79"/>
        <v>0</v>
      </c>
    </row>
    <row r="625" spans="1:20" hidden="1" x14ac:dyDescent="0.2">
      <c r="A625" s="83">
        <v>66.949999999999505</v>
      </c>
      <c r="B625" s="84">
        <f t="shared" si="73"/>
        <v>41.833333333333336</v>
      </c>
      <c r="C625" s="85">
        <f t="shared" si="73"/>
        <v>75.25</v>
      </c>
      <c r="D625" s="91">
        <f t="shared" si="73"/>
        <v>150.75</v>
      </c>
      <c r="F625" s="83">
        <f>MAX(IF('Fee Calculator'!D$41*100&lt;$A625,0,IF('Fee Calculator'!D$41*100&gt;$A626,$A626-$A625-SUM(G625:$H625),'Fee Calculator'!D$41*100-$A625-SUM(G625:$H625))),0)</f>
        <v>0</v>
      </c>
      <c r="G625" s="85">
        <f>MAX(IF('Fee Calculator'!E$41*100&lt;$A625,0,IF('Fee Calculator'!E$41*100&gt;$A626,$A626-$A625-SUM(H625:$H625),'Fee Calculator'!E$41*100-$A625-SUM(H625:$H625))),0)</f>
        <v>0</v>
      </c>
      <c r="H625" s="91">
        <f>IF('Fee Calculator'!F$41*100&lt;$A625,0,IF('Fee Calculator'!F$41*100&gt;$A626,$A626-$A625,'Fee Calculator'!F$41*100-$A625))</f>
        <v>0</v>
      </c>
      <c r="J625" s="87">
        <f>F625*'Fee Calculator'!$D$11/100</f>
        <v>0</v>
      </c>
      <c r="K625" s="88">
        <f>G625*'Fee Calculator'!$D$11/100</f>
        <v>0</v>
      </c>
      <c r="L625" s="92">
        <f>H625*'Fee Calculator'!$D$11/100</f>
        <v>0</v>
      </c>
      <c r="N625" s="89">
        <f t="shared" si="74"/>
        <v>0</v>
      </c>
      <c r="O625" s="90">
        <f t="shared" si="75"/>
        <v>0</v>
      </c>
      <c r="P625" s="93">
        <f t="shared" si="76"/>
        <v>0</v>
      </c>
      <c r="R625" s="89">
        <f t="shared" si="77"/>
        <v>0</v>
      </c>
      <c r="S625" s="90">
        <f t="shared" si="78"/>
        <v>0</v>
      </c>
      <c r="T625" s="93">
        <f t="shared" si="79"/>
        <v>0</v>
      </c>
    </row>
    <row r="626" spans="1:20" hidden="1" x14ac:dyDescent="0.2">
      <c r="A626" s="83">
        <v>67.0499999999995</v>
      </c>
      <c r="B626" s="84">
        <f t="shared" si="73"/>
        <v>41.833333333333336</v>
      </c>
      <c r="C626" s="85">
        <f t="shared" si="73"/>
        <v>75.25</v>
      </c>
      <c r="D626" s="91">
        <f t="shared" si="73"/>
        <v>150.75</v>
      </c>
      <c r="F626" s="83">
        <f>MAX(IF('Fee Calculator'!D$41*100&lt;$A626,0,IF('Fee Calculator'!D$41*100&gt;$A627,$A627-$A626-SUM(G626:$H626),'Fee Calculator'!D$41*100-$A626-SUM(G626:$H626))),0)</f>
        <v>0</v>
      </c>
      <c r="G626" s="85">
        <f>MAX(IF('Fee Calculator'!E$41*100&lt;$A626,0,IF('Fee Calculator'!E$41*100&gt;$A627,$A627-$A626-SUM(H626:$H626),'Fee Calculator'!E$41*100-$A626-SUM(H626:$H626))),0)</f>
        <v>0</v>
      </c>
      <c r="H626" s="91">
        <f>IF('Fee Calculator'!F$41*100&lt;$A626,0,IF('Fee Calculator'!F$41*100&gt;$A627,$A627-$A626,'Fee Calculator'!F$41*100-$A626))</f>
        <v>0</v>
      </c>
      <c r="J626" s="87">
        <f>F626*'Fee Calculator'!$D$11/100</f>
        <v>0</v>
      </c>
      <c r="K626" s="88">
        <f>G626*'Fee Calculator'!$D$11/100</f>
        <v>0</v>
      </c>
      <c r="L626" s="92">
        <f>H626*'Fee Calculator'!$D$11/100</f>
        <v>0</v>
      </c>
      <c r="N626" s="89">
        <f t="shared" si="74"/>
        <v>0</v>
      </c>
      <c r="O626" s="90">
        <f t="shared" si="75"/>
        <v>0</v>
      </c>
      <c r="P626" s="93">
        <f t="shared" si="76"/>
        <v>0</v>
      </c>
      <c r="R626" s="89">
        <f t="shared" si="77"/>
        <v>0</v>
      </c>
      <c r="S626" s="90">
        <f t="shared" si="78"/>
        <v>0</v>
      </c>
      <c r="T626" s="93">
        <f t="shared" si="79"/>
        <v>0</v>
      </c>
    </row>
    <row r="627" spans="1:20" hidden="1" x14ac:dyDescent="0.2">
      <c r="A627" s="83">
        <v>67.149999999999494</v>
      </c>
      <c r="B627" s="84">
        <f t="shared" si="73"/>
        <v>41.833333333333336</v>
      </c>
      <c r="C627" s="85">
        <f t="shared" si="73"/>
        <v>75.25</v>
      </c>
      <c r="D627" s="91">
        <f t="shared" si="73"/>
        <v>150.75</v>
      </c>
      <c r="F627" s="83">
        <f>MAX(IF('Fee Calculator'!D$41*100&lt;$A627,0,IF('Fee Calculator'!D$41*100&gt;$A628,$A628-$A627-SUM(G627:$H627),'Fee Calculator'!D$41*100-$A627-SUM(G627:$H627))),0)</f>
        <v>0</v>
      </c>
      <c r="G627" s="85">
        <f>MAX(IF('Fee Calculator'!E$41*100&lt;$A627,0,IF('Fee Calculator'!E$41*100&gt;$A628,$A628-$A627-SUM(H627:$H627),'Fee Calculator'!E$41*100-$A627-SUM(H627:$H627))),0)</f>
        <v>0</v>
      </c>
      <c r="H627" s="91">
        <f>IF('Fee Calculator'!F$41*100&lt;$A627,0,IF('Fee Calculator'!F$41*100&gt;$A628,$A628-$A627,'Fee Calculator'!F$41*100-$A627))</f>
        <v>0</v>
      </c>
      <c r="J627" s="87">
        <f>F627*'Fee Calculator'!$D$11/100</f>
        <v>0</v>
      </c>
      <c r="K627" s="88">
        <f>G627*'Fee Calculator'!$D$11/100</f>
        <v>0</v>
      </c>
      <c r="L627" s="92">
        <f>H627*'Fee Calculator'!$D$11/100</f>
        <v>0</v>
      </c>
      <c r="N627" s="89">
        <f t="shared" si="74"/>
        <v>0</v>
      </c>
      <c r="O627" s="90">
        <f t="shared" si="75"/>
        <v>0</v>
      </c>
      <c r="P627" s="93">
        <f t="shared" si="76"/>
        <v>0</v>
      </c>
      <c r="R627" s="89">
        <f t="shared" si="77"/>
        <v>0</v>
      </c>
      <c r="S627" s="90">
        <f t="shared" si="78"/>
        <v>0</v>
      </c>
      <c r="T627" s="93">
        <f t="shared" si="79"/>
        <v>0</v>
      </c>
    </row>
    <row r="628" spans="1:20" hidden="1" x14ac:dyDescent="0.2">
      <c r="A628" s="83">
        <v>67.249999999999503</v>
      </c>
      <c r="B628" s="84">
        <f t="shared" si="73"/>
        <v>41.833333333333336</v>
      </c>
      <c r="C628" s="85">
        <f t="shared" si="73"/>
        <v>75.25</v>
      </c>
      <c r="D628" s="91">
        <f t="shared" si="73"/>
        <v>150.75</v>
      </c>
      <c r="F628" s="83">
        <f>MAX(IF('Fee Calculator'!D$41*100&lt;$A628,0,IF('Fee Calculator'!D$41*100&gt;$A629,$A629-$A628-SUM(G628:$H628),'Fee Calculator'!D$41*100-$A628-SUM(G628:$H628))),0)</f>
        <v>0</v>
      </c>
      <c r="G628" s="85">
        <f>MAX(IF('Fee Calculator'!E$41*100&lt;$A628,0,IF('Fee Calculator'!E$41*100&gt;$A629,$A629-$A628-SUM(H628:$H628),'Fee Calculator'!E$41*100-$A628-SUM(H628:$H628))),0)</f>
        <v>0</v>
      </c>
      <c r="H628" s="91">
        <f>IF('Fee Calculator'!F$41*100&lt;$A628,0,IF('Fee Calculator'!F$41*100&gt;$A629,$A629-$A628,'Fee Calculator'!F$41*100-$A628))</f>
        <v>0</v>
      </c>
      <c r="J628" s="87">
        <f>F628*'Fee Calculator'!$D$11/100</f>
        <v>0</v>
      </c>
      <c r="K628" s="88">
        <f>G628*'Fee Calculator'!$D$11/100</f>
        <v>0</v>
      </c>
      <c r="L628" s="92">
        <f>H628*'Fee Calculator'!$D$11/100</f>
        <v>0</v>
      </c>
      <c r="N628" s="89">
        <f t="shared" si="74"/>
        <v>0</v>
      </c>
      <c r="O628" s="90">
        <f t="shared" si="75"/>
        <v>0</v>
      </c>
      <c r="P628" s="93">
        <f t="shared" si="76"/>
        <v>0</v>
      </c>
      <c r="R628" s="89">
        <f t="shared" si="77"/>
        <v>0</v>
      </c>
      <c r="S628" s="90">
        <f t="shared" si="78"/>
        <v>0</v>
      </c>
      <c r="T628" s="93">
        <f t="shared" si="79"/>
        <v>0</v>
      </c>
    </row>
    <row r="629" spans="1:20" hidden="1" x14ac:dyDescent="0.2">
      <c r="A629" s="83">
        <v>67.349999999999497</v>
      </c>
      <c r="B629" s="84">
        <f t="shared" si="73"/>
        <v>41.833333333333336</v>
      </c>
      <c r="C629" s="85">
        <f t="shared" si="73"/>
        <v>75.25</v>
      </c>
      <c r="D629" s="91">
        <f t="shared" si="73"/>
        <v>150.75</v>
      </c>
      <c r="F629" s="83">
        <f>MAX(IF('Fee Calculator'!D$41*100&lt;$A629,0,IF('Fee Calculator'!D$41*100&gt;$A630,$A630-$A629-SUM(G629:$H629),'Fee Calculator'!D$41*100-$A629-SUM(G629:$H629))),0)</f>
        <v>0</v>
      </c>
      <c r="G629" s="85">
        <f>MAX(IF('Fee Calculator'!E$41*100&lt;$A629,0,IF('Fee Calculator'!E$41*100&gt;$A630,$A630-$A629-SUM(H629:$H629),'Fee Calculator'!E$41*100-$A629-SUM(H629:$H629))),0)</f>
        <v>0</v>
      </c>
      <c r="H629" s="91">
        <f>IF('Fee Calculator'!F$41*100&lt;$A629,0,IF('Fee Calculator'!F$41*100&gt;$A630,$A630-$A629,'Fee Calculator'!F$41*100-$A629))</f>
        <v>0</v>
      </c>
      <c r="J629" s="87">
        <f>F629*'Fee Calculator'!$D$11/100</f>
        <v>0</v>
      </c>
      <c r="K629" s="88">
        <f>G629*'Fee Calculator'!$D$11/100</f>
        <v>0</v>
      </c>
      <c r="L629" s="92">
        <f>H629*'Fee Calculator'!$D$11/100</f>
        <v>0</v>
      </c>
      <c r="N629" s="89">
        <f t="shared" si="74"/>
        <v>0</v>
      </c>
      <c r="O629" s="90">
        <f t="shared" si="75"/>
        <v>0</v>
      </c>
      <c r="P629" s="93">
        <f t="shared" si="76"/>
        <v>0</v>
      </c>
      <c r="R629" s="89">
        <f t="shared" si="77"/>
        <v>0</v>
      </c>
      <c r="S629" s="90">
        <f t="shared" si="78"/>
        <v>0</v>
      </c>
      <c r="T629" s="93">
        <f t="shared" si="79"/>
        <v>0</v>
      </c>
    </row>
    <row r="630" spans="1:20" hidden="1" x14ac:dyDescent="0.2">
      <c r="A630" s="83">
        <v>67.449999999999505</v>
      </c>
      <c r="B630" s="84">
        <f t="shared" si="73"/>
        <v>41.833333333333336</v>
      </c>
      <c r="C630" s="85">
        <f t="shared" si="73"/>
        <v>75.25</v>
      </c>
      <c r="D630" s="91">
        <f t="shared" si="73"/>
        <v>150.75</v>
      </c>
      <c r="F630" s="83">
        <f>MAX(IF('Fee Calculator'!D$41*100&lt;$A630,0,IF('Fee Calculator'!D$41*100&gt;$A631,$A631-$A630-SUM(G630:$H630),'Fee Calculator'!D$41*100-$A630-SUM(G630:$H630))),0)</f>
        <v>0</v>
      </c>
      <c r="G630" s="85">
        <f>MAX(IF('Fee Calculator'!E$41*100&lt;$A630,0,IF('Fee Calculator'!E$41*100&gt;$A631,$A631-$A630-SUM(H630:$H630),'Fee Calculator'!E$41*100-$A630-SUM(H630:$H630))),0)</f>
        <v>0</v>
      </c>
      <c r="H630" s="91">
        <f>IF('Fee Calculator'!F$41*100&lt;$A630,0,IF('Fee Calculator'!F$41*100&gt;$A631,$A631-$A630,'Fee Calculator'!F$41*100-$A630))</f>
        <v>0</v>
      </c>
      <c r="J630" s="87">
        <f>F630*'Fee Calculator'!$D$11/100</f>
        <v>0</v>
      </c>
      <c r="K630" s="88">
        <f>G630*'Fee Calculator'!$D$11/100</f>
        <v>0</v>
      </c>
      <c r="L630" s="92">
        <f>H630*'Fee Calculator'!$D$11/100</f>
        <v>0</v>
      </c>
      <c r="N630" s="89">
        <f t="shared" si="74"/>
        <v>0</v>
      </c>
      <c r="O630" s="90">
        <f t="shared" si="75"/>
        <v>0</v>
      </c>
      <c r="P630" s="93">
        <f t="shared" si="76"/>
        <v>0</v>
      </c>
      <c r="R630" s="89">
        <f t="shared" si="77"/>
        <v>0</v>
      </c>
      <c r="S630" s="90">
        <f t="shared" si="78"/>
        <v>0</v>
      </c>
      <c r="T630" s="93">
        <f t="shared" si="79"/>
        <v>0</v>
      </c>
    </row>
    <row r="631" spans="1:20" hidden="1" x14ac:dyDescent="0.2">
      <c r="A631" s="83">
        <v>67.5499999999995</v>
      </c>
      <c r="B631" s="84">
        <f t="shared" si="73"/>
        <v>41.833333333333336</v>
      </c>
      <c r="C631" s="85">
        <f t="shared" si="73"/>
        <v>75.25</v>
      </c>
      <c r="D631" s="91">
        <f t="shared" si="73"/>
        <v>150.75</v>
      </c>
      <c r="F631" s="83">
        <f>MAX(IF('Fee Calculator'!D$41*100&lt;$A631,0,IF('Fee Calculator'!D$41*100&gt;$A632,$A632-$A631-SUM(G631:$H631),'Fee Calculator'!D$41*100-$A631-SUM(G631:$H631))),0)</f>
        <v>0</v>
      </c>
      <c r="G631" s="85">
        <f>MAX(IF('Fee Calculator'!E$41*100&lt;$A631,0,IF('Fee Calculator'!E$41*100&gt;$A632,$A632-$A631-SUM(H631:$H631),'Fee Calculator'!E$41*100-$A631-SUM(H631:$H631))),0)</f>
        <v>0</v>
      </c>
      <c r="H631" s="91">
        <f>IF('Fee Calculator'!F$41*100&lt;$A631,0,IF('Fee Calculator'!F$41*100&gt;$A632,$A632-$A631,'Fee Calculator'!F$41*100-$A631))</f>
        <v>0</v>
      </c>
      <c r="J631" s="87">
        <f>F631*'Fee Calculator'!$D$11/100</f>
        <v>0</v>
      </c>
      <c r="K631" s="88">
        <f>G631*'Fee Calculator'!$D$11/100</f>
        <v>0</v>
      </c>
      <c r="L631" s="92">
        <f>H631*'Fee Calculator'!$D$11/100</f>
        <v>0</v>
      </c>
      <c r="N631" s="89">
        <f t="shared" si="74"/>
        <v>0</v>
      </c>
      <c r="O631" s="90">
        <f t="shared" si="75"/>
        <v>0</v>
      </c>
      <c r="P631" s="93">
        <f t="shared" si="76"/>
        <v>0</v>
      </c>
      <c r="R631" s="89">
        <f t="shared" si="77"/>
        <v>0</v>
      </c>
      <c r="S631" s="90">
        <f t="shared" si="78"/>
        <v>0</v>
      </c>
      <c r="T631" s="93">
        <f t="shared" si="79"/>
        <v>0</v>
      </c>
    </row>
    <row r="632" spans="1:20" hidden="1" x14ac:dyDescent="0.2">
      <c r="A632" s="83">
        <v>67.649999999999494</v>
      </c>
      <c r="B632" s="84">
        <f t="shared" si="73"/>
        <v>41.833333333333336</v>
      </c>
      <c r="C632" s="85">
        <f t="shared" si="73"/>
        <v>75.25</v>
      </c>
      <c r="D632" s="91">
        <f t="shared" si="73"/>
        <v>150.75</v>
      </c>
      <c r="F632" s="83">
        <f>MAX(IF('Fee Calculator'!D$41*100&lt;$A632,0,IF('Fee Calculator'!D$41*100&gt;$A633,$A633-$A632-SUM(G632:$H632),'Fee Calculator'!D$41*100-$A632-SUM(G632:$H632))),0)</f>
        <v>0</v>
      </c>
      <c r="G632" s="85">
        <f>MAX(IF('Fee Calculator'!E$41*100&lt;$A632,0,IF('Fee Calculator'!E$41*100&gt;$A633,$A633-$A632-SUM(H632:$H632),'Fee Calculator'!E$41*100-$A632-SUM(H632:$H632))),0)</f>
        <v>0</v>
      </c>
      <c r="H632" s="91">
        <f>IF('Fee Calculator'!F$41*100&lt;$A632,0,IF('Fee Calculator'!F$41*100&gt;$A633,$A633-$A632,'Fee Calculator'!F$41*100-$A632))</f>
        <v>0</v>
      </c>
      <c r="J632" s="87">
        <f>F632*'Fee Calculator'!$D$11/100</f>
        <v>0</v>
      </c>
      <c r="K632" s="88">
        <f>G632*'Fee Calculator'!$D$11/100</f>
        <v>0</v>
      </c>
      <c r="L632" s="92">
        <f>H632*'Fee Calculator'!$D$11/100</f>
        <v>0</v>
      </c>
      <c r="N632" s="89">
        <f t="shared" si="74"/>
        <v>0</v>
      </c>
      <c r="O632" s="90">
        <f t="shared" si="75"/>
        <v>0</v>
      </c>
      <c r="P632" s="93">
        <f t="shared" si="76"/>
        <v>0</v>
      </c>
      <c r="R632" s="89">
        <f t="shared" si="77"/>
        <v>0</v>
      </c>
      <c r="S632" s="90">
        <f t="shared" si="78"/>
        <v>0</v>
      </c>
      <c r="T632" s="93">
        <f t="shared" si="79"/>
        <v>0</v>
      </c>
    </row>
    <row r="633" spans="1:20" hidden="1" x14ac:dyDescent="0.2">
      <c r="A633" s="83">
        <v>67.749999999999503</v>
      </c>
      <c r="B633" s="84">
        <f t="shared" si="73"/>
        <v>41.833333333333336</v>
      </c>
      <c r="C633" s="85">
        <f t="shared" si="73"/>
        <v>75.25</v>
      </c>
      <c r="D633" s="91">
        <f t="shared" si="73"/>
        <v>150.75</v>
      </c>
      <c r="F633" s="83">
        <f>MAX(IF('Fee Calculator'!D$41*100&lt;$A633,0,IF('Fee Calculator'!D$41*100&gt;$A634,$A634-$A633-SUM(G633:$H633),'Fee Calculator'!D$41*100-$A633-SUM(G633:$H633))),0)</f>
        <v>0</v>
      </c>
      <c r="G633" s="85">
        <f>MAX(IF('Fee Calculator'!E$41*100&lt;$A633,0,IF('Fee Calculator'!E$41*100&gt;$A634,$A634-$A633-SUM(H633:$H633),'Fee Calculator'!E$41*100-$A633-SUM(H633:$H633))),0)</f>
        <v>0</v>
      </c>
      <c r="H633" s="91">
        <f>IF('Fee Calculator'!F$41*100&lt;$A633,0,IF('Fee Calculator'!F$41*100&gt;$A634,$A634-$A633,'Fee Calculator'!F$41*100-$A633))</f>
        <v>0</v>
      </c>
      <c r="J633" s="87">
        <f>F633*'Fee Calculator'!$D$11/100</f>
        <v>0</v>
      </c>
      <c r="K633" s="88">
        <f>G633*'Fee Calculator'!$D$11/100</f>
        <v>0</v>
      </c>
      <c r="L633" s="92">
        <f>H633*'Fee Calculator'!$D$11/100</f>
        <v>0</v>
      </c>
      <c r="N633" s="89">
        <f t="shared" si="74"/>
        <v>0</v>
      </c>
      <c r="O633" s="90">
        <f t="shared" si="75"/>
        <v>0</v>
      </c>
      <c r="P633" s="93">
        <f t="shared" si="76"/>
        <v>0</v>
      </c>
      <c r="R633" s="89">
        <f t="shared" si="77"/>
        <v>0</v>
      </c>
      <c r="S633" s="90">
        <f t="shared" si="78"/>
        <v>0</v>
      </c>
      <c r="T633" s="93">
        <f t="shared" si="79"/>
        <v>0</v>
      </c>
    </row>
    <row r="634" spans="1:20" hidden="1" x14ac:dyDescent="0.2">
      <c r="A634" s="83">
        <v>67.849999999999497</v>
      </c>
      <c r="B634" s="84">
        <f t="shared" ref="B634:D697" si="80">(5/0.1*B$5+SUM(B$6:B$105))/(5/0.1+COUNT(B$6:B$105))</f>
        <v>41.833333333333336</v>
      </c>
      <c r="C634" s="85">
        <f t="shared" si="80"/>
        <v>75.25</v>
      </c>
      <c r="D634" s="91">
        <f t="shared" si="80"/>
        <v>150.75</v>
      </c>
      <c r="F634" s="83">
        <f>MAX(IF('Fee Calculator'!D$41*100&lt;$A634,0,IF('Fee Calculator'!D$41*100&gt;$A635,$A635-$A634-SUM(G634:$H634),'Fee Calculator'!D$41*100-$A634-SUM(G634:$H634))),0)</f>
        <v>0</v>
      </c>
      <c r="G634" s="85">
        <f>MAX(IF('Fee Calculator'!E$41*100&lt;$A634,0,IF('Fee Calculator'!E$41*100&gt;$A635,$A635-$A634-SUM(H634:$H634),'Fee Calculator'!E$41*100-$A634-SUM(H634:$H634))),0)</f>
        <v>0</v>
      </c>
      <c r="H634" s="91">
        <f>IF('Fee Calculator'!F$41*100&lt;$A634,0,IF('Fee Calculator'!F$41*100&gt;$A635,$A635-$A634,'Fee Calculator'!F$41*100-$A634))</f>
        <v>0</v>
      </c>
      <c r="J634" s="87">
        <f>F634*'Fee Calculator'!$D$11/100</f>
        <v>0</v>
      </c>
      <c r="K634" s="88">
        <f>G634*'Fee Calculator'!$D$11/100</f>
        <v>0</v>
      </c>
      <c r="L634" s="92">
        <f>H634*'Fee Calculator'!$D$11/100</f>
        <v>0</v>
      </c>
      <c r="N634" s="89">
        <f t="shared" si="74"/>
        <v>0</v>
      </c>
      <c r="O634" s="90">
        <f t="shared" si="75"/>
        <v>0</v>
      </c>
      <c r="P634" s="93">
        <f t="shared" si="76"/>
        <v>0</v>
      </c>
      <c r="R634" s="89">
        <f t="shared" si="77"/>
        <v>0</v>
      </c>
      <c r="S634" s="90">
        <f t="shared" si="78"/>
        <v>0</v>
      </c>
      <c r="T634" s="93">
        <f t="shared" si="79"/>
        <v>0</v>
      </c>
    </row>
    <row r="635" spans="1:20" hidden="1" x14ac:dyDescent="0.2">
      <c r="A635" s="83">
        <v>67.949999999999406</v>
      </c>
      <c r="B635" s="84">
        <f t="shared" si="80"/>
        <v>41.833333333333336</v>
      </c>
      <c r="C635" s="85">
        <f t="shared" si="80"/>
        <v>75.25</v>
      </c>
      <c r="D635" s="91">
        <f t="shared" si="80"/>
        <v>150.75</v>
      </c>
      <c r="F635" s="83">
        <f>MAX(IF('Fee Calculator'!D$41*100&lt;$A635,0,IF('Fee Calculator'!D$41*100&gt;$A636,$A636-$A635-SUM(G635:$H635),'Fee Calculator'!D$41*100-$A635-SUM(G635:$H635))),0)</f>
        <v>0</v>
      </c>
      <c r="G635" s="85">
        <f>MAX(IF('Fee Calculator'!E$41*100&lt;$A635,0,IF('Fee Calculator'!E$41*100&gt;$A636,$A636-$A635-SUM(H635:$H635),'Fee Calculator'!E$41*100-$A635-SUM(H635:$H635))),0)</f>
        <v>0</v>
      </c>
      <c r="H635" s="91">
        <f>IF('Fee Calculator'!F$41*100&lt;$A635,0,IF('Fee Calculator'!F$41*100&gt;$A636,$A636-$A635,'Fee Calculator'!F$41*100-$A635))</f>
        <v>0</v>
      </c>
      <c r="J635" s="87">
        <f>F635*'Fee Calculator'!$D$11/100</f>
        <v>0</v>
      </c>
      <c r="K635" s="88">
        <f>G635*'Fee Calculator'!$D$11/100</f>
        <v>0</v>
      </c>
      <c r="L635" s="92">
        <f>H635*'Fee Calculator'!$D$11/100</f>
        <v>0</v>
      </c>
      <c r="N635" s="89">
        <f t="shared" si="74"/>
        <v>0</v>
      </c>
      <c r="O635" s="90">
        <f t="shared" si="75"/>
        <v>0</v>
      </c>
      <c r="P635" s="93">
        <f t="shared" si="76"/>
        <v>0</v>
      </c>
      <c r="R635" s="89">
        <f t="shared" si="77"/>
        <v>0</v>
      </c>
      <c r="S635" s="90">
        <f t="shared" si="78"/>
        <v>0</v>
      </c>
      <c r="T635" s="93">
        <f t="shared" si="79"/>
        <v>0</v>
      </c>
    </row>
    <row r="636" spans="1:20" hidden="1" x14ac:dyDescent="0.2">
      <c r="A636" s="83">
        <v>68.0499999999995</v>
      </c>
      <c r="B636" s="84">
        <f t="shared" si="80"/>
        <v>41.833333333333336</v>
      </c>
      <c r="C636" s="85">
        <f t="shared" si="80"/>
        <v>75.25</v>
      </c>
      <c r="D636" s="91">
        <f t="shared" si="80"/>
        <v>150.75</v>
      </c>
      <c r="F636" s="83">
        <f>MAX(IF('Fee Calculator'!D$41*100&lt;$A636,0,IF('Fee Calculator'!D$41*100&gt;$A637,$A637-$A636-SUM(G636:$H636),'Fee Calculator'!D$41*100-$A636-SUM(G636:$H636))),0)</f>
        <v>0</v>
      </c>
      <c r="G636" s="85">
        <f>MAX(IF('Fee Calculator'!E$41*100&lt;$A636,0,IF('Fee Calculator'!E$41*100&gt;$A637,$A637-$A636-SUM(H636:$H636),'Fee Calculator'!E$41*100-$A636-SUM(H636:$H636))),0)</f>
        <v>0</v>
      </c>
      <c r="H636" s="91">
        <f>IF('Fee Calculator'!F$41*100&lt;$A636,0,IF('Fee Calculator'!F$41*100&gt;$A637,$A637-$A636,'Fee Calculator'!F$41*100-$A636))</f>
        <v>0</v>
      </c>
      <c r="J636" s="87">
        <f>F636*'Fee Calculator'!$D$11/100</f>
        <v>0</v>
      </c>
      <c r="K636" s="88">
        <f>G636*'Fee Calculator'!$D$11/100</f>
        <v>0</v>
      </c>
      <c r="L636" s="92">
        <f>H636*'Fee Calculator'!$D$11/100</f>
        <v>0</v>
      </c>
      <c r="N636" s="89">
        <f t="shared" si="74"/>
        <v>0</v>
      </c>
      <c r="O636" s="90">
        <f t="shared" si="75"/>
        <v>0</v>
      </c>
      <c r="P636" s="93">
        <f t="shared" si="76"/>
        <v>0</v>
      </c>
      <c r="R636" s="89">
        <f t="shared" si="77"/>
        <v>0</v>
      </c>
      <c r="S636" s="90">
        <f t="shared" si="78"/>
        <v>0</v>
      </c>
      <c r="T636" s="93">
        <f t="shared" si="79"/>
        <v>0</v>
      </c>
    </row>
    <row r="637" spans="1:20" hidden="1" x14ac:dyDescent="0.2">
      <c r="A637" s="83">
        <v>68.149999999999395</v>
      </c>
      <c r="B637" s="84">
        <f t="shared" si="80"/>
        <v>41.833333333333336</v>
      </c>
      <c r="C637" s="85">
        <f t="shared" si="80"/>
        <v>75.25</v>
      </c>
      <c r="D637" s="91">
        <f t="shared" si="80"/>
        <v>150.75</v>
      </c>
      <c r="F637" s="83">
        <f>MAX(IF('Fee Calculator'!D$41*100&lt;$A637,0,IF('Fee Calculator'!D$41*100&gt;$A638,$A638-$A637-SUM(G637:$H637),'Fee Calculator'!D$41*100-$A637-SUM(G637:$H637))),0)</f>
        <v>0</v>
      </c>
      <c r="G637" s="85">
        <f>MAX(IF('Fee Calculator'!E$41*100&lt;$A637,0,IF('Fee Calculator'!E$41*100&gt;$A638,$A638-$A637-SUM(H637:$H637),'Fee Calculator'!E$41*100-$A637-SUM(H637:$H637))),0)</f>
        <v>0</v>
      </c>
      <c r="H637" s="91">
        <f>IF('Fee Calculator'!F$41*100&lt;$A637,0,IF('Fee Calculator'!F$41*100&gt;$A638,$A638-$A637,'Fee Calculator'!F$41*100-$A637))</f>
        <v>0</v>
      </c>
      <c r="J637" s="87">
        <f>F637*'Fee Calculator'!$D$11/100</f>
        <v>0</v>
      </c>
      <c r="K637" s="88">
        <f>G637*'Fee Calculator'!$D$11/100</f>
        <v>0</v>
      </c>
      <c r="L637" s="92">
        <f>H637*'Fee Calculator'!$D$11/100</f>
        <v>0</v>
      </c>
      <c r="N637" s="89">
        <f t="shared" si="74"/>
        <v>0</v>
      </c>
      <c r="O637" s="90">
        <f t="shared" si="75"/>
        <v>0</v>
      </c>
      <c r="P637" s="93">
        <f t="shared" si="76"/>
        <v>0</v>
      </c>
      <c r="R637" s="89">
        <f t="shared" si="77"/>
        <v>0</v>
      </c>
      <c r="S637" s="90">
        <f t="shared" si="78"/>
        <v>0</v>
      </c>
      <c r="T637" s="93">
        <f t="shared" si="79"/>
        <v>0</v>
      </c>
    </row>
    <row r="638" spans="1:20" hidden="1" x14ac:dyDescent="0.2">
      <c r="A638" s="83">
        <v>68.249999999999403</v>
      </c>
      <c r="B638" s="84">
        <f t="shared" si="80"/>
        <v>41.833333333333336</v>
      </c>
      <c r="C638" s="85">
        <f t="shared" si="80"/>
        <v>75.25</v>
      </c>
      <c r="D638" s="91">
        <f t="shared" si="80"/>
        <v>150.75</v>
      </c>
      <c r="F638" s="83">
        <f>MAX(IF('Fee Calculator'!D$41*100&lt;$A638,0,IF('Fee Calculator'!D$41*100&gt;$A639,$A639-$A638-SUM(G638:$H638),'Fee Calculator'!D$41*100-$A638-SUM(G638:$H638))),0)</f>
        <v>0</v>
      </c>
      <c r="G638" s="85">
        <f>MAX(IF('Fee Calculator'!E$41*100&lt;$A638,0,IF('Fee Calculator'!E$41*100&gt;$A639,$A639-$A638-SUM(H638:$H638),'Fee Calculator'!E$41*100-$A638-SUM(H638:$H638))),0)</f>
        <v>0</v>
      </c>
      <c r="H638" s="91">
        <f>IF('Fee Calculator'!F$41*100&lt;$A638,0,IF('Fee Calculator'!F$41*100&gt;$A639,$A639-$A638,'Fee Calculator'!F$41*100-$A638))</f>
        <v>0</v>
      </c>
      <c r="J638" s="87">
        <f>F638*'Fee Calculator'!$D$11/100</f>
        <v>0</v>
      </c>
      <c r="K638" s="88">
        <f>G638*'Fee Calculator'!$D$11/100</f>
        <v>0</v>
      </c>
      <c r="L638" s="92">
        <f>H638*'Fee Calculator'!$D$11/100</f>
        <v>0</v>
      </c>
      <c r="N638" s="89">
        <f t="shared" si="74"/>
        <v>0</v>
      </c>
      <c r="O638" s="90">
        <f t="shared" si="75"/>
        <v>0</v>
      </c>
      <c r="P638" s="93">
        <f t="shared" si="76"/>
        <v>0</v>
      </c>
      <c r="R638" s="89">
        <f t="shared" si="77"/>
        <v>0</v>
      </c>
      <c r="S638" s="90">
        <f t="shared" si="78"/>
        <v>0</v>
      </c>
      <c r="T638" s="93">
        <f t="shared" si="79"/>
        <v>0</v>
      </c>
    </row>
    <row r="639" spans="1:20" hidden="1" x14ac:dyDescent="0.2">
      <c r="A639" s="83">
        <v>68.349999999999397</v>
      </c>
      <c r="B639" s="84">
        <f t="shared" si="80"/>
        <v>41.833333333333336</v>
      </c>
      <c r="C639" s="85">
        <f t="shared" si="80"/>
        <v>75.25</v>
      </c>
      <c r="D639" s="91">
        <f t="shared" si="80"/>
        <v>150.75</v>
      </c>
      <c r="F639" s="83">
        <f>MAX(IF('Fee Calculator'!D$41*100&lt;$A639,0,IF('Fee Calculator'!D$41*100&gt;$A640,$A640-$A639-SUM(G639:$H639),'Fee Calculator'!D$41*100-$A639-SUM(G639:$H639))),0)</f>
        <v>0</v>
      </c>
      <c r="G639" s="85">
        <f>MAX(IF('Fee Calculator'!E$41*100&lt;$A639,0,IF('Fee Calculator'!E$41*100&gt;$A640,$A640-$A639-SUM(H639:$H639),'Fee Calculator'!E$41*100-$A639-SUM(H639:$H639))),0)</f>
        <v>0</v>
      </c>
      <c r="H639" s="91">
        <f>IF('Fee Calculator'!F$41*100&lt;$A639,0,IF('Fee Calculator'!F$41*100&gt;$A640,$A640-$A639,'Fee Calculator'!F$41*100-$A639))</f>
        <v>0</v>
      </c>
      <c r="J639" s="87">
        <f>F639*'Fee Calculator'!$D$11/100</f>
        <v>0</v>
      </c>
      <c r="K639" s="88">
        <f>G639*'Fee Calculator'!$D$11/100</f>
        <v>0</v>
      </c>
      <c r="L639" s="92">
        <f>H639*'Fee Calculator'!$D$11/100</f>
        <v>0</v>
      </c>
      <c r="N639" s="89">
        <f t="shared" si="74"/>
        <v>0</v>
      </c>
      <c r="O639" s="90">
        <f t="shared" si="75"/>
        <v>0</v>
      </c>
      <c r="P639" s="93">
        <f t="shared" si="76"/>
        <v>0</v>
      </c>
      <c r="R639" s="89">
        <f t="shared" si="77"/>
        <v>0</v>
      </c>
      <c r="S639" s="90">
        <f t="shared" si="78"/>
        <v>0</v>
      </c>
      <c r="T639" s="93">
        <f t="shared" si="79"/>
        <v>0</v>
      </c>
    </row>
    <row r="640" spans="1:20" hidden="1" x14ac:dyDescent="0.2">
      <c r="A640" s="83">
        <v>68.449999999999406</v>
      </c>
      <c r="B640" s="84">
        <f t="shared" si="80"/>
        <v>41.833333333333336</v>
      </c>
      <c r="C640" s="85">
        <f t="shared" si="80"/>
        <v>75.25</v>
      </c>
      <c r="D640" s="91">
        <f t="shared" si="80"/>
        <v>150.75</v>
      </c>
      <c r="F640" s="83">
        <f>MAX(IF('Fee Calculator'!D$41*100&lt;$A640,0,IF('Fee Calculator'!D$41*100&gt;$A641,$A641-$A640-SUM(G640:$H640),'Fee Calculator'!D$41*100-$A640-SUM(G640:$H640))),0)</f>
        <v>0</v>
      </c>
      <c r="G640" s="85">
        <f>MAX(IF('Fee Calculator'!E$41*100&lt;$A640,0,IF('Fee Calculator'!E$41*100&gt;$A641,$A641-$A640-SUM(H640:$H640),'Fee Calculator'!E$41*100-$A640-SUM(H640:$H640))),0)</f>
        <v>0</v>
      </c>
      <c r="H640" s="91">
        <f>IF('Fee Calculator'!F$41*100&lt;$A640,0,IF('Fee Calculator'!F$41*100&gt;$A641,$A641-$A640,'Fee Calculator'!F$41*100-$A640))</f>
        <v>0</v>
      </c>
      <c r="J640" s="87">
        <f>F640*'Fee Calculator'!$D$11/100</f>
        <v>0</v>
      </c>
      <c r="K640" s="88">
        <f>G640*'Fee Calculator'!$D$11/100</f>
        <v>0</v>
      </c>
      <c r="L640" s="92">
        <f>H640*'Fee Calculator'!$D$11/100</f>
        <v>0</v>
      </c>
      <c r="N640" s="89">
        <f t="shared" si="74"/>
        <v>0</v>
      </c>
      <c r="O640" s="90">
        <f t="shared" si="75"/>
        <v>0</v>
      </c>
      <c r="P640" s="93">
        <f t="shared" si="76"/>
        <v>0</v>
      </c>
      <c r="R640" s="89">
        <f t="shared" si="77"/>
        <v>0</v>
      </c>
      <c r="S640" s="90">
        <f t="shared" si="78"/>
        <v>0</v>
      </c>
      <c r="T640" s="93">
        <f t="shared" si="79"/>
        <v>0</v>
      </c>
    </row>
    <row r="641" spans="1:20" hidden="1" x14ac:dyDescent="0.2">
      <c r="A641" s="83">
        <v>68.5499999999994</v>
      </c>
      <c r="B641" s="84">
        <f t="shared" si="80"/>
        <v>41.833333333333336</v>
      </c>
      <c r="C641" s="85">
        <f t="shared" si="80"/>
        <v>75.25</v>
      </c>
      <c r="D641" s="91">
        <f t="shared" si="80"/>
        <v>150.75</v>
      </c>
      <c r="F641" s="83">
        <f>MAX(IF('Fee Calculator'!D$41*100&lt;$A641,0,IF('Fee Calculator'!D$41*100&gt;$A642,$A642-$A641-SUM(G641:$H641),'Fee Calculator'!D$41*100-$A641-SUM(G641:$H641))),0)</f>
        <v>0</v>
      </c>
      <c r="G641" s="85">
        <f>MAX(IF('Fee Calculator'!E$41*100&lt;$A641,0,IF('Fee Calculator'!E$41*100&gt;$A642,$A642-$A641-SUM(H641:$H641),'Fee Calculator'!E$41*100-$A641-SUM(H641:$H641))),0)</f>
        <v>0</v>
      </c>
      <c r="H641" s="91">
        <f>IF('Fee Calculator'!F$41*100&lt;$A641,0,IF('Fee Calculator'!F$41*100&gt;$A642,$A642-$A641,'Fee Calculator'!F$41*100-$A641))</f>
        <v>0</v>
      </c>
      <c r="J641" s="87">
        <f>F641*'Fee Calculator'!$D$11/100</f>
        <v>0</v>
      </c>
      <c r="K641" s="88">
        <f>G641*'Fee Calculator'!$D$11/100</f>
        <v>0</v>
      </c>
      <c r="L641" s="92">
        <f>H641*'Fee Calculator'!$D$11/100</f>
        <v>0</v>
      </c>
      <c r="N641" s="89">
        <f t="shared" si="74"/>
        <v>0</v>
      </c>
      <c r="O641" s="90">
        <f t="shared" si="75"/>
        <v>0</v>
      </c>
      <c r="P641" s="93">
        <f t="shared" si="76"/>
        <v>0</v>
      </c>
      <c r="R641" s="89">
        <f t="shared" si="77"/>
        <v>0</v>
      </c>
      <c r="S641" s="90">
        <f t="shared" si="78"/>
        <v>0</v>
      </c>
      <c r="T641" s="93">
        <f t="shared" si="79"/>
        <v>0</v>
      </c>
    </row>
    <row r="642" spans="1:20" hidden="1" x14ac:dyDescent="0.2">
      <c r="A642" s="83">
        <v>68.649999999999395</v>
      </c>
      <c r="B642" s="84">
        <f t="shared" si="80"/>
        <v>41.833333333333336</v>
      </c>
      <c r="C642" s="85">
        <f t="shared" si="80"/>
        <v>75.25</v>
      </c>
      <c r="D642" s="91">
        <f t="shared" si="80"/>
        <v>150.75</v>
      </c>
      <c r="F642" s="83">
        <f>MAX(IF('Fee Calculator'!D$41*100&lt;$A642,0,IF('Fee Calculator'!D$41*100&gt;$A643,$A643-$A642-SUM(G642:$H642),'Fee Calculator'!D$41*100-$A642-SUM(G642:$H642))),0)</f>
        <v>0</v>
      </c>
      <c r="G642" s="85">
        <f>MAX(IF('Fee Calculator'!E$41*100&lt;$A642,0,IF('Fee Calculator'!E$41*100&gt;$A643,$A643-$A642-SUM(H642:$H642),'Fee Calculator'!E$41*100-$A642-SUM(H642:$H642))),0)</f>
        <v>0</v>
      </c>
      <c r="H642" s="91">
        <f>IF('Fee Calculator'!F$41*100&lt;$A642,0,IF('Fee Calculator'!F$41*100&gt;$A643,$A643-$A642,'Fee Calculator'!F$41*100-$A642))</f>
        <v>0</v>
      </c>
      <c r="J642" s="87">
        <f>F642*'Fee Calculator'!$D$11/100</f>
        <v>0</v>
      </c>
      <c r="K642" s="88">
        <f>G642*'Fee Calculator'!$D$11/100</f>
        <v>0</v>
      </c>
      <c r="L642" s="92">
        <f>H642*'Fee Calculator'!$D$11/100</f>
        <v>0</v>
      </c>
      <c r="N642" s="89">
        <f t="shared" si="74"/>
        <v>0</v>
      </c>
      <c r="O642" s="90">
        <f t="shared" si="75"/>
        <v>0</v>
      </c>
      <c r="P642" s="93">
        <f t="shared" si="76"/>
        <v>0</v>
      </c>
      <c r="R642" s="89">
        <f t="shared" si="77"/>
        <v>0</v>
      </c>
      <c r="S642" s="90">
        <f t="shared" si="78"/>
        <v>0</v>
      </c>
      <c r="T642" s="93">
        <f t="shared" si="79"/>
        <v>0</v>
      </c>
    </row>
    <row r="643" spans="1:20" hidden="1" x14ac:dyDescent="0.2">
      <c r="A643" s="83">
        <v>68.749999999999403</v>
      </c>
      <c r="B643" s="84">
        <f t="shared" si="80"/>
        <v>41.833333333333336</v>
      </c>
      <c r="C643" s="85">
        <f t="shared" si="80"/>
        <v>75.25</v>
      </c>
      <c r="D643" s="91">
        <f t="shared" si="80"/>
        <v>150.75</v>
      </c>
      <c r="F643" s="83">
        <f>MAX(IF('Fee Calculator'!D$41*100&lt;$A643,0,IF('Fee Calculator'!D$41*100&gt;$A644,$A644-$A643-SUM(G643:$H643),'Fee Calculator'!D$41*100-$A643-SUM(G643:$H643))),0)</f>
        <v>0</v>
      </c>
      <c r="G643" s="85">
        <f>MAX(IF('Fee Calculator'!E$41*100&lt;$A643,0,IF('Fee Calculator'!E$41*100&gt;$A644,$A644-$A643-SUM(H643:$H643),'Fee Calculator'!E$41*100-$A643-SUM(H643:$H643))),0)</f>
        <v>0</v>
      </c>
      <c r="H643" s="91">
        <f>IF('Fee Calculator'!F$41*100&lt;$A643,0,IF('Fee Calculator'!F$41*100&gt;$A644,$A644-$A643,'Fee Calculator'!F$41*100-$A643))</f>
        <v>0</v>
      </c>
      <c r="J643" s="87">
        <f>F643*'Fee Calculator'!$D$11/100</f>
        <v>0</v>
      </c>
      <c r="K643" s="88">
        <f>G643*'Fee Calculator'!$D$11/100</f>
        <v>0</v>
      </c>
      <c r="L643" s="92">
        <f>H643*'Fee Calculator'!$D$11/100</f>
        <v>0</v>
      </c>
      <c r="N643" s="89">
        <f t="shared" si="74"/>
        <v>0</v>
      </c>
      <c r="O643" s="90">
        <f t="shared" si="75"/>
        <v>0</v>
      </c>
      <c r="P643" s="93">
        <f t="shared" si="76"/>
        <v>0</v>
      </c>
      <c r="R643" s="89">
        <f t="shared" si="77"/>
        <v>0</v>
      </c>
      <c r="S643" s="90">
        <f t="shared" si="78"/>
        <v>0</v>
      </c>
      <c r="T643" s="93">
        <f t="shared" si="79"/>
        <v>0</v>
      </c>
    </row>
    <row r="644" spans="1:20" hidden="1" x14ac:dyDescent="0.2">
      <c r="A644" s="83">
        <v>68.849999999999397</v>
      </c>
      <c r="B644" s="84">
        <f t="shared" si="80"/>
        <v>41.833333333333336</v>
      </c>
      <c r="C644" s="85">
        <f t="shared" si="80"/>
        <v>75.25</v>
      </c>
      <c r="D644" s="91">
        <f t="shared" si="80"/>
        <v>150.75</v>
      </c>
      <c r="F644" s="83">
        <f>MAX(IF('Fee Calculator'!D$41*100&lt;$A644,0,IF('Fee Calculator'!D$41*100&gt;$A645,$A645-$A644-SUM(G644:$H644),'Fee Calculator'!D$41*100-$A644-SUM(G644:$H644))),0)</f>
        <v>0</v>
      </c>
      <c r="G644" s="85">
        <f>MAX(IF('Fee Calculator'!E$41*100&lt;$A644,0,IF('Fee Calculator'!E$41*100&gt;$A645,$A645-$A644-SUM(H644:$H644),'Fee Calculator'!E$41*100-$A644-SUM(H644:$H644))),0)</f>
        <v>0</v>
      </c>
      <c r="H644" s="91">
        <f>IF('Fee Calculator'!F$41*100&lt;$A644,0,IF('Fee Calculator'!F$41*100&gt;$A645,$A645-$A644,'Fee Calculator'!F$41*100-$A644))</f>
        <v>0</v>
      </c>
      <c r="J644" s="87">
        <f>F644*'Fee Calculator'!$D$11/100</f>
        <v>0</v>
      </c>
      <c r="K644" s="88">
        <f>G644*'Fee Calculator'!$D$11/100</f>
        <v>0</v>
      </c>
      <c r="L644" s="92">
        <f>H644*'Fee Calculator'!$D$11/100</f>
        <v>0</v>
      </c>
      <c r="N644" s="89">
        <f t="shared" si="74"/>
        <v>0</v>
      </c>
      <c r="O644" s="90">
        <f t="shared" si="75"/>
        <v>0</v>
      </c>
      <c r="P644" s="93">
        <f t="shared" si="76"/>
        <v>0</v>
      </c>
      <c r="R644" s="89">
        <f t="shared" si="77"/>
        <v>0</v>
      </c>
      <c r="S644" s="90">
        <f t="shared" si="78"/>
        <v>0</v>
      </c>
      <c r="T644" s="93">
        <f t="shared" si="79"/>
        <v>0</v>
      </c>
    </row>
    <row r="645" spans="1:20" hidden="1" x14ac:dyDescent="0.2">
      <c r="A645" s="83">
        <v>68.949999999999406</v>
      </c>
      <c r="B645" s="84">
        <f t="shared" si="80"/>
        <v>41.833333333333336</v>
      </c>
      <c r="C645" s="85">
        <f t="shared" si="80"/>
        <v>75.25</v>
      </c>
      <c r="D645" s="91">
        <f t="shared" si="80"/>
        <v>150.75</v>
      </c>
      <c r="F645" s="83">
        <f>MAX(IF('Fee Calculator'!D$41*100&lt;$A645,0,IF('Fee Calculator'!D$41*100&gt;$A646,$A646-$A645-SUM(G645:$H645),'Fee Calculator'!D$41*100-$A645-SUM(G645:$H645))),0)</f>
        <v>0</v>
      </c>
      <c r="G645" s="85">
        <f>MAX(IF('Fee Calculator'!E$41*100&lt;$A645,0,IF('Fee Calculator'!E$41*100&gt;$A646,$A646-$A645-SUM(H645:$H645),'Fee Calculator'!E$41*100-$A645-SUM(H645:$H645))),0)</f>
        <v>0</v>
      </c>
      <c r="H645" s="91">
        <f>IF('Fee Calculator'!F$41*100&lt;$A645,0,IF('Fee Calculator'!F$41*100&gt;$A646,$A646-$A645,'Fee Calculator'!F$41*100-$A645))</f>
        <v>0</v>
      </c>
      <c r="J645" s="87">
        <f>F645*'Fee Calculator'!$D$11/100</f>
        <v>0</v>
      </c>
      <c r="K645" s="88">
        <f>G645*'Fee Calculator'!$D$11/100</f>
        <v>0</v>
      </c>
      <c r="L645" s="92">
        <f>H645*'Fee Calculator'!$D$11/100</f>
        <v>0</v>
      </c>
      <c r="N645" s="89">
        <f t="shared" si="74"/>
        <v>0</v>
      </c>
      <c r="O645" s="90">
        <f t="shared" si="75"/>
        <v>0</v>
      </c>
      <c r="P645" s="93">
        <f t="shared" si="76"/>
        <v>0</v>
      </c>
      <c r="R645" s="89">
        <f t="shared" si="77"/>
        <v>0</v>
      </c>
      <c r="S645" s="90">
        <f t="shared" si="78"/>
        <v>0</v>
      </c>
      <c r="T645" s="93">
        <f t="shared" si="79"/>
        <v>0</v>
      </c>
    </row>
    <row r="646" spans="1:20" hidden="1" x14ac:dyDescent="0.2">
      <c r="A646" s="83">
        <v>69.0499999999994</v>
      </c>
      <c r="B646" s="84">
        <f t="shared" si="80"/>
        <v>41.833333333333336</v>
      </c>
      <c r="C646" s="85">
        <f t="shared" si="80"/>
        <v>75.25</v>
      </c>
      <c r="D646" s="91">
        <f t="shared" si="80"/>
        <v>150.75</v>
      </c>
      <c r="F646" s="83">
        <f>MAX(IF('Fee Calculator'!D$41*100&lt;$A646,0,IF('Fee Calculator'!D$41*100&gt;$A647,$A647-$A646-SUM(G646:$H646),'Fee Calculator'!D$41*100-$A646-SUM(G646:$H646))),0)</f>
        <v>0</v>
      </c>
      <c r="G646" s="85">
        <f>MAX(IF('Fee Calculator'!E$41*100&lt;$A646,0,IF('Fee Calculator'!E$41*100&gt;$A647,$A647-$A646-SUM(H646:$H646),'Fee Calculator'!E$41*100-$A646-SUM(H646:$H646))),0)</f>
        <v>0</v>
      </c>
      <c r="H646" s="91">
        <f>IF('Fee Calculator'!F$41*100&lt;$A646,0,IF('Fee Calculator'!F$41*100&gt;$A647,$A647-$A646,'Fee Calculator'!F$41*100-$A646))</f>
        <v>0</v>
      </c>
      <c r="J646" s="87">
        <f>F646*'Fee Calculator'!$D$11/100</f>
        <v>0</v>
      </c>
      <c r="K646" s="88">
        <f>G646*'Fee Calculator'!$D$11/100</f>
        <v>0</v>
      </c>
      <c r="L646" s="92">
        <f>H646*'Fee Calculator'!$D$11/100</f>
        <v>0</v>
      </c>
      <c r="N646" s="89">
        <f t="shared" si="74"/>
        <v>0</v>
      </c>
      <c r="O646" s="90">
        <f t="shared" si="75"/>
        <v>0</v>
      </c>
      <c r="P646" s="93">
        <f t="shared" si="76"/>
        <v>0</v>
      </c>
      <c r="R646" s="89">
        <f t="shared" si="77"/>
        <v>0</v>
      </c>
      <c r="S646" s="90">
        <f t="shared" si="78"/>
        <v>0</v>
      </c>
      <c r="T646" s="93">
        <f t="shared" si="79"/>
        <v>0</v>
      </c>
    </row>
    <row r="647" spans="1:20" hidden="1" x14ac:dyDescent="0.2">
      <c r="A647" s="83">
        <v>69.149999999999395</v>
      </c>
      <c r="B647" s="84">
        <f t="shared" si="80"/>
        <v>41.833333333333336</v>
      </c>
      <c r="C647" s="85">
        <f t="shared" si="80"/>
        <v>75.25</v>
      </c>
      <c r="D647" s="91">
        <f t="shared" si="80"/>
        <v>150.75</v>
      </c>
      <c r="F647" s="83">
        <f>MAX(IF('Fee Calculator'!D$41*100&lt;$A647,0,IF('Fee Calculator'!D$41*100&gt;$A648,$A648-$A647-SUM(G647:$H647),'Fee Calculator'!D$41*100-$A647-SUM(G647:$H647))),0)</f>
        <v>0</v>
      </c>
      <c r="G647" s="85">
        <f>MAX(IF('Fee Calculator'!E$41*100&lt;$A647,0,IF('Fee Calculator'!E$41*100&gt;$A648,$A648-$A647-SUM(H647:$H647),'Fee Calculator'!E$41*100-$A647-SUM(H647:$H647))),0)</f>
        <v>0</v>
      </c>
      <c r="H647" s="91">
        <f>IF('Fee Calculator'!F$41*100&lt;$A647,0,IF('Fee Calculator'!F$41*100&gt;$A648,$A648-$A647,'Fee Calculator'!F$41*100-$A647))</f>
        <v>0</v>
      </c>
      <c r="J647" s="87">
        <f>F647*'Fee Calculator'!$D$11/100</f>
        <v>0</v>
      </c>
      <c r="K647" s="88">
        <f>G647*'Fee Calculator'!$D$11/100</f>
        <v>0</v>
      </c>
      <c r="L647" s="92">
        <f>H647*'Fee Calculator'!$D$11/100</f>
        <v>0</v>
      </c>
      <c r="N647" s="89">
        <f t="shared" si="74"/>
        <v>0</v>
      </c>
      <c r="O647" s="90">
        <f t="shared" si="75"/>
        <v>0</v>
      </c>
      <c r="P647" s="93">
        <f t="shared" si="76"/>
        <v>0</v>
      </c>
      <c r="R647" s="89">
        <f t="shared" si="77"/>
        <v>0</v>
      </c>
      <c r="S647" s="90">
        <f t="shared" si="78"/>
        <v>0</v>
      </c>
      <c r="T647" s="93">
        <f t="shared" si="79"/>
        <v>0</v>
      </c>
    </row>
    <row r="648" spans="1:20" hidden="1" x14ac:dyDescent="0.2">
      <c r="A648" s="83">
        <v>69.249999999999403</v>
      </c>
      <c r="B648" s="84">
        <f t="shared" si="80"/>
        <v>41.833333333333336</v>
      </c>
      <c r="C648" s="85">
        <f t="shared" si="80"/>
        <v>75.25</v>
      </c>
      <c r="D648" s="91">
        <f t="shared" si="80"/>
        <v>150.75</v>
      </c>
      <c r="F648" s="83">
        <f>MAX(IF('Fee Calculator'!D$41*100&lt;$A648,0,IF('Fee Calculator'!D$41*100&gt;$A649,$A649-$A648-SUM(G648:$H648),'Fee Calculator'!D$41*100-$A648-SUM(G648:$H648))),0)</f>
        <v>0</v>
      </c>
      <c r="G648" s="85">
        <f>MAX(IF('Fee Calculator'!E$41*100&lt;$A648,0,IF('Fee Calculator'!E$41*100&gt;$A649,$A649-$A648-SUM(H648:$H648),'Fee Calculator'!E$41*100-$A648-SUM(H648:$H648))),0)</f>
        <v>0</v>
      </c>
      <c r="H648" s="91">
        <f>IF('Fee Calculator'!F$41*100&lt;$A648,0,IF('Fee Calculator'!F$41*100&gt;$A649,$A649-$A648,'Fee Calculator'!F$41*100-$A648))</f>
        <v>0</v>
      </c>
      <c r="J648" s="87">
        <f>F648*'Fee Calculator'!$D$11/100</f>
        <v>0</v>
      </c>
      <c r="K648" s="88">
        <f>G648*'Fee Calculator'!$D$11/100</f>
        <v>0</v>
      </c>
      <c r="L648" s="92">
        <f>H648*'Fee Calculator'!$D$11/100</f>
        <v>0</v>
      </c>
      <c r="N648" s="89">
        <f t="shared" si="74"/>
        <v>0</v>
      </c>
      <c r="O648" s="90">
        <f t="shared" si="75"/>
        <v>0</v>
      </c>
      <c r="P648" s="93">
        <f t="shared" si="76"/>
        <v>0</v>
      </c>
      <c r="R648" s="89">
        <f t="shared" si="77"/>
        <v>0</v>
      </c>
      <c r="S648" s="90">
        <f t="shared" si="78"/>
        <v>0</v>
      </c>
      <c r="T648" s="93">
        <f t="shared" si="79"/>
        <v>0</v>
      </c>
    </row>
    <row r="649" spans="1:20" hidden="1" x14ac:dyDescent="0.2">
      <c r="A649" s="83">
        <v>69.349999999999397</v>
      </c>
      <c r="B649" s="84">
        <f t="shared" si="80"/>
        <v>41.833333333333336</v>
      </c>
      <c r="C649" s="85">
        <f t="shared" si="80"/>
        <v>75.25</v>
      </c>
      <c r="D649" s="91">
        <f t="shared" si="80"/>
        <v>150.75</v>
      </c>
      <c r="F649" s="83">
        <f>MAX(IF('Fee Calculator'!D$41*100&lt;$A649,0,IF('Fee Calculator'!D$41*100&gt;$A650,$A650-$A649-SUM(G649:$H649),'Fee Calculator'!D$41*100-$A649-SUM(G649:$H649))),0)</f>
        <v>0</v>
      </c>
      <c r="G649" s="85">
        <f>MAX(IF('Fee Calculator'!E$41*100&lt;$A649,0,IF('Fee Calculator'!E$41*100&gt;$A650,$A650-$A649-SUM(H649:$H649),'Fee Calculator'!E$41*100-$A649-SUM(H649:$H649))),0)</f>
        <v>0</v>
      </c>
      <c r="H649" s="91">
        <f>IF('Fee Calculator'!F$41*100&lt;$A649,0,IF('Fee Calculator'!F$41*100&gt;$A650,$A650-$A649,'Fee Calculator'!F$41*100-$A649))</f>
        <v>0</v>
      </c>
      <c r="J649" s="87">
        <f>F649*'Fee Calculator'!$D$11/100</f>
        <v>0</v>
      </c>
      <c r="K649" s="88">
        <f>G649*'Fee Calculator'!$D$11/100</f>
        <v>0</v>
      </c>
      <c r="L649" s="92">
        <f>H649*'Fee Calculator'!$D$11/100</f>
        <v>0</v>
      </c>
      <c r="N649" s="89">
        <f t="shared" si="74"/>
        <v>0</v>
      </c>
      <c r="O649" s="90">
        <f t="shared" si="75"/>
        <v>0</v>
      </c>
      <c r="P649" s="93">
        <f t="shared" si="76"/>
        <v>0</v>
      </c>
      <c r="R649" s="89">
        <f t="shared" si="77"/>
        <v>0</v>
      </c>
      <c r="S649" s="90">
        <f t="shared" si="78"/>
        <v>0</v>
      </c>
      <c r="T649" s="93">
        <f t="shared" si="79"/>
        <v>0</v>
      </c>
    </row>
    <row r="650" spans="1:20" hidden="1" x14ac:dyDescent="0.2">
      <c r="A650" s="83">
        <v>69.449999999999406</v>
      </c>
      <c r="B650" s="84">
        <f t="shared" si="80"/>
        <v>41.833333333333336</v>
      </c>
      <c r="C650" s="85">
        <f t="shared" si="80"/>
        <v>75.25</v>
      </c>
      <c r="D650" s="91">
        <f t="shared" si="80"/>
        <v>150.75</v>
      </c>
      <c r="F650" s="83">
        <f>MAX(IF('Fee Calculator'!D$41*100&lt;$A650,0,IF('Fee Calculator'!D$41*100&gt;$A651,$A651-$A650-SUM(G650:$H650),'Fee Calculator'!D$41*100-$A650-SUM(G650:$H650))),0)</f>
        <v>0</v>
      </c>
      <c r="G650" s="85">
        <f>MAX(IF('Fee Calculator'!E$41*100&lt;$A650,0,IF('Fee Calculator'!E$41*100&gt;$A651,$A651-$A650-SUM(H650:$H650),'Fee Calculator'!E$41*100-$A650-SUM(H650:$H650))),0)</f>
        <v>0</v>
      </c>
      <c r="H650" s="91">
        <f>IF('Fee Calculator'!F$41*100&lt;$A650,0,IF('Fee Calculator'!F$41*100&gt;$A651,$A651-$A650,'Fee Calculator'!F$41*100-$A650))</f>
        <v>0</v>
      </c>
      <c r="J650" s="87">
        <f>F650*'Fee Calculator'!$D$11/100</f>
        <v>0</v>
      </c>
      <c r="K650" s="88">
        <f>G650*'Fee Calculator'!$D$11/100</f>
        <v>0</v>
      </c>
      <c r="L650" s="92">
        <f>H650*'Fee Calculator'!$D$11/100</f>
        <v>0</v>
      </c>
      <c r="N650" s="89">
        <f t="shared" si="74"/>
        <v>0</v>
      </c>
      <c r="O650" s="90">
        <f t="shared" si="75"/>
        <v>0</v>
      </c>
      <c r="P650" s="93">
        <f t="shared" si="76"/>
        <v>0</v>
      </c>
      <c r="R650" s="89">
        <f t="shared" si="77"/>
        <v>0</v>
      </c>
      <c r="S650" s="90">
        <f t="shared" si="78"/>
        <v>0</v>
      </c>
      <c r="T650" s="93">
        <f t="shared" si="79"/>
        <v>0</v>
      </c>
    </row>
    <row r="651" spans="1:20" hidden="1" x14ac:dyDescent="0.2">
      <c r="A651" s="83">
        <v>69.5499999999994</v>
      </c>
      <c r="B651" s="84">
        <f t="shared" si="80"/>
        <v>41.833333333333336</v>
      </c>
      <c r="C651" s="85">
        <f t="shared" si="80"/>
        <v>75.25</v>
      </c>
      <c r="D651" s="91">
        <f t="shared" si="80"/>
        <v>150.75</v>
      </c>
      <c r="F651" s="83">
        <f>MAX(IF('Fee Calculator'!D$41*100&lt;$A651,0,IF('Fee Calculator'!D$41*100&gt;$A652,$A652-$A651-SUM(G651:$H651),'Fee Calculator'!D$41*100-$A651-SUM(G651:$H651))),0)</f>
        <v>0</v>
      </c>
      <c r="G651" s="85">
        <f>MAX(IF('Fee Calculator'!E$41*100&lt;$A651,0,IF('Fee Calculator'!E$41*100&gt;$A652,$A652-$A651-SUM(H651:$H651),'Fee Calculator'!E$41*100-$A651-SUM(H651:$H651))),0)</f>
        <v>0</v>
      </c>
      <c r="H651" s="91">
        <f>IF('Fee Calculator'!F$41*100&lt;$A651,0,IF('Fee Calculator'!F$41*100&gt;$A652,$A652-$A651,'Fee Calculator'!F$41*100-$A651))</f>
        <v>0</v>
      </c>
      <c r="J651" s="87">
        <f>F651*'Fee Calculator'!$D$11/100</f>
        <v>0</v>
      </c>
      <c r="K651" s="88">
        <f>G651*'Fee Calculator'!$D$11/100</f>
        <v>0</v>
      </c>
      <c r="L651" s="92">
        <f>H651*'Fee Calculator'!$D$11/100</f>
        <v>0</v>
      </c>
      <c r="N651" s="89">
        <f t="shared" si="74"/>
        <v>0</v>
      </c>
      <c r="O651" s="90">
        <f t="shared" si="75"/>
        <v>0</v>
      </c>
      <c r="P651" s="93">
        <f t="shared" si="76"/>
        <v>0</v>
      </c>
      <c r="R651" s="89">
        <f t="shared" si="77"/>
        <v>0</v>
      </c>
      <c r="S651" s="90">
        <f t="shared" si="78"/>
        <v>0</v>
      </c>
      <c r="T651" s="93">
        <f t="shared" si="79"/>
        <v>0</v>
      </c>
    </row>
    <row r="652" spans="1:20" hidden="1" x14ac:dyDescent="0.2">
      <c r="A652" s="83">
        <v>69.649999999999395</v>
      </c>
      <c r="B652" s="84">
        <f t="shared" si="80"/>
        <v>41.833333333333336</v>
      </c>
      <c r="C652" s="85">
        <f t="shared" si="80"/>
        <v>75.25</v>
      </c>
      <c r="D652" s="91">
        <f t="shared" si="80"/>
        <v>150.75</v>
      </c>
      <c r="F652" s="83">
        <f>MAX(IF('Fee Calculator'!D$41*100&lt;$A652,0,IF('Fee Calculator'!D$41*100&gt;$A653,$A653-$A652-SUM(G652:$H652),'Fee Calculator'!D$41*100-$A652-SUM(G652:$H652))),0)</f>
        <v>0</v>
      </c>
      <c r="G652" s="85">
        <f>MAX(IF('Fee Calculator'!E$41*100&lt;$A652,0,IF('Fee Calculator'!E$41*100&gt;$A653,$A653-$A652-SUM(H652:$H652),'Fee Calculator'!E$41*100-$A652-SUM(H652:$H652))),0)</f>
        <v>0</v>
      </c>
      <c r="H652" s="91">
        <f>IF('Fee Calculator'!F$41*100&lt;$A652,0,IF('Fee Calculator'!F$41*100&gt;$A653,$A653-$A652,'Fee Calculator'!F$41*100-$A652))</f>
        <v>0</v>
      </c>
      <c r="J652" s="87">
        <f>F652*'Fee Calculator'!$D$11/100</f>
        <v>0</v>
      </c>
      <c r="K652" s="88">
        <f>G652*'Fee Calculator'!$D$11/100</f>
        <v>0</v>
      </c>
      <c r="L652" s="92">
        <f>H652*'Fee Calculator'!$D$11/100</f>
        <v>0</v>
      </c>
      <c r="N652" s="89">
        <f t="shared" si="74"/>
        <v>0</v>
      </c>
      <c r="O652" s="90">
        <f t="shared" si="75"/>
        <v>0</v>
      </c>
      <c r="P652" s="93">
        <f t="shared" si="76"/>
        <v>0</v>
      </c>
      <c r="R652" s="89">
        <f t="shared" si="77"/>
        <v>0</v>
      </c>
      <c r="S652" s="90">
        <f t="shared" si="78"/>
        <v>0</v>
      </c>
      <c r="T652" s="93">
        <f t="shared" si="79"/>
        <v>0</v>
      </c>
    </row>
    <row r="653" spans="1:20" hidden="1" x14ac:dyDescent="0.2">
      <c r="A653" s="83">
        <v>69.749999999999304</v>
      </c>
      <c r="B653" s="84">
        <f t="shared" si="80"/>
        <v>41.833333333333336</v>
      </c>
      <c r="C653" s="85">
        <f t="shared" si="80"/>
        <v>75.25</v>
      </c>
      <c r="D653" s="91">
        <f t="shared" si="80"/>
        <v>150.75</v>
      </c>
      <c r="F653" s="83">
        <f>MAX(IF('Fee Calculator'!D$41*100&lt;$A653,0,IF('Fee Calculator'!D$41*100&gt;$A654,$A654-$A653-SUM(G653:$H653),'Fee Calculator'!D$41*100-$A653-SUM(G653:$H653))),0)</f>
        <v>0</v>
      </c>
      <c r="G653" s="85">
        <f>MAX(IF('Fee Calculator'!E$41*100&lt;$A653,0,IF('Fee Calculator'!E$41*100&gt;$A654,$A654-$A653-SUM(H653:$H653),'Fee Calculator'!E$41*100-$A653-SUM(H653:$H653))),0)</f>
        <v>0</v>
      </c>
      <c r="H653" s="91">
        <f>IF('Fee Calculator'!F$41*100&lt;$A653,0,IF('Fee Calculator'!F$41*100&gt;$A654,$A654-$A653,'Fee Calculator'!F$41*100-$A653))</f>
        <v>0</v>
      </c>
      <c r="J653" s="87">
        <f>F653*'Fee Calculator'!$D$11/100</f>
        <v>0</v>
      </c>
      <c r="K653" s="88">
        <f>G653*'Fee Calculator'!$D$11/100</f>
        <v>0</v>
      </c>
      <c r="L653" s="92">
        <f>H653*'Fee Calculator'!$D$11/100</f>
        <v>0</v>
      </c>
      <c r="N653" s="89">
        <f t="shared" si="74"/>
        <v>0</v>
      </c>
      <c r="O653" s="90">
        <f t="shared" si="75"/>
        <v>0</v>
      </c>
      <c r="P653" s="93">
        <f t="shared" si="76"/>
        <v>0</v>
      </c>
      <c r="R653" s="89">
        <f t="shared" si="77"/>
        <v>0</v>
      </c>
      <c r="S653" s="90">
        <f t="shared" si="78"/>
        <v>0</v>
      </c>
      <c r="T653" s="93">
        <f t="shared" si="79"/>
        <v>0</v>
      </c>
    </row>
    <row r="654" spans="1:20" hidden="1" x14ac:dyDescent="0.2">
      <c r="A654" s="83">
        <v>69.849999999999397</v>
      </c>
      <c r="B654" s="84">
        <f t="shared" si="80"/>
        <v>41.833333333333336</v>
      </c>
      <c r="C654" s="85">
        <f t="shared" si="80"/>
        <v>75.25</v>
      </c>
      <c r="D654" s="91">
        <f t="shared" si="80"/>
        <v>150.75</v>
      </c>
      <c r="F654" s="83">
        <f>MAX(IF('Fee Calculator'!D$41*100&lt;$A654,0,IF('Fee Calculator'!D$41*100&gt;$A655,$A655-$A654-SUM(G654:$H654),'Fee Calculator'!D$41*100-$A654-SUM(G654:$H654))),0)</f>
        <v>0</v>
      </c>
      <c r="G654" s="85">
        <f>MAX(IF('Fee Calculator'!E$41*100&lt;$A654,0,IF('Fee Calculator'!E$41*100&gt;$A655,$A655-$A654-SUM(H654:$H654),'Fee Calculator'!E$41*100-$A654-SUM(H654:$H654))),0)</f>
        <v>0</v>
      </c>
      <c r="H654" s="91">
        <f>IF('Fee Calculator'!F$41*100&lt;$A654,0,IF('Fee Calculator'!F$41*100&gt;$A655,$A655-$A654,'Fee Calculator'!F$41*100-$A654))</f>
        <v>0</v>
      </c>
      <c r="J654" s="87">
        <f>F654*'Fee Calculator'!$D$11/100</f>
        <v>0</v>
      </c>
      <c r="K654" s="88">
        <f>G654*'Fee Calculator'!$D$11/100</f>
        <v>0</v>
      </c>
      <c r="L654" s="92">
        <f>H654*'Fee Calculator'!$D$11/100</f>
        <v>0</v>
      </c>
      <c r="N654" s="89">
        <f t="shared" si="74"/>
        <v>0</v>
      </c>
      <c r="O654" s="90">
        <f t="shared" si="75"/>
        <v>0</v>
      </c>
      <c r="P654" s="93">
        <f t="shared" si="76"/>
        <v>0</v>
      </c>
      <c r="R654" s="89">
        <f t="shared" si="77"/>
        <v>0</v>
      </c>
      <c r="S654" s="90">
        <f t="shared" si="78"/>
        <v>0</v>
      </c>
      <c r="T654" s="93">
        <f t="shared" si="79"/>
        <v>0</v>
      </c>
    </row>
    <row r="655" spans="1:20" hidden="1" x14ac:dyDescent="0.2">
      <c r="A655" s="83">
        <v>69.949999999999307</v>
      </c>
      <c r="B655" s="84">
        <f t="shared" si="80"/>
        <v>41.833333333333336</v>
      </c>
      <c r="C655" s="85">
        <f t="shared" si="80"/>
        <v>75.25</v>
      </c>
      <c r="D655" s="91">
        <f t="shared" si="80"/>
        <v>150.75</v>
      </c>
      <c r="F655" s="83">
        <f>MAX(IF('Fee Calculator'!D$41*100&lt;$A655,0,IF('Fee Calculator'!D$41*100&gt;$A656,$A656-$A655-SUM(G655:$H655),'Fee Calculator'!D$41*100-$A655-SUM(G655:$H655))),0)</f>
        <v>0</v>
      </c>
      <c r="G655" s="85">
        <f>MAX(IF('Fee Calculator'!E$41*100&lt;$A655,0,IF('Fee Calculator'!E$41*100&gt;$A656,$A656-$A655-SUM(H655:$H655),'Fee Calculator'!E$41*100-$A655-SUM(H655:$H655))),0)</f>
        <v>0</v>
      </c>
      <c r="H655" s="91">
        <f>IF('Fee Calculator'!F$41*100&lt;$A655,0,IF('Fee Calculator'!F$41*100&gt;$A656,$A656-$A655,'Fee Calculator'!F$41*100-$A655))</f>
        <v>0</v>
      </c>
      <c r="J655" s="87">
        <f>F655*'Fee Calculator'!$D$11/100</f>
        <v>0</v>
      </c>
      <c r="K655" s="88">
        <f>G655*'Fee Calculator'!$D$11/100</f>
        <v>0</v>
      </c>
      <c r="L655" s="92">
        <f>H655*'Fee Calculator'!$D$11/100</f>
        <v>0</v>
      </c>
      <c r="N655" s="89">
        <f t="shared" si="74"/>
        <v>0</v>
      </c>
      <c r="O655" s="90">
        <f t="shared" si="75"/>
        <v>0</v>
      </c>
      <c r="P655" s="93">
        <f t="shared" si="76"/>
        <v>0</v>
      </c>
      <c r="R655" s="89">
        <f t="shared" si="77"/>
        <v>0</v>
      </c>
      <c r="S655" s="90">
        <f t="shared" si="78"/>
        <v>0</v>
      </c>
      <c r="T655" s="93">
        <f t="shared" si="79"/>
        <v>0</v>
      </c>
    </row>
    <row r="656" spans="1:20" hidden="1" x14ac:dyDescent="0.2">
      <c r="A656" s="83">
        <v>70.049999999999301</v>
      </c>
      <c r="B656" s="84">
        <f t="shared" si="80"/>
        <v>41.833333333333336</v>
      </c>
      <c r="C656" s="85">
        <f t="shared" si="80"/>
        <v>75.25</v>
      </c>
      <c r="D656" s="91">
        <f t="shared" si="80"/>
        <v>150.75</v>
      </c>
      <c r="F656" s="83">
        <f>MAX(IF('Fee Calculator'!D$41*100&lt;$A656,0,IF('Fee Calculator'!D$41*100&gt;$A657,$A657-$A656-SUM(G656:$H656),'Fee Calculator'!D$41*100-$A656-SUM(G656:$H656))),0)</f>
        <v>0</v>
      </c>
      <c r="G656" s="85">
        <f>MAX(IF('Fee Calculator'!E$41*100&lt;$A656,0,IF('Fee Calculator'!E$41*100&gt;$A657,$A657-$A656-SUM(H656:$H656),'Fee Calculator'!E$41*100-$A656-SUM(H656:$H656))),0)</f>
        <v>0</v>
      </c>
      <c r="H656" s="91">
        <f>IF('Fee Calculator'!F$41*100&lt;$A656,0,IF('Fee Calculator'!F$41*100&gt;$A657,$A657-$A656,'Fee Calculator'!F$41*100-$A656))</f>
        <v>0</v>
      </c>
      <c r="J656" s="87">
        <f>F656*'Fee Calculator'!$D$11/100</f>
        <v>0</v>
      </c>
      <c r="K656" s="88">
        <f>G656*'Fee Calculator'!$D$11/100</f>
        <v>0</v>
      </c>
      <c r="L656" s="92">
        <f>H656*'Fee Calculator'!$D$11/100</f>
        <v>0</v>
      </c>
      <c r="N656" s="89">
        <f t="shared" si="74"/>
        <v>0</v>
      </c>
      <c r="O656" s="90">
        <f t="shared" si="75"/>
        <v>0</v>
      </c>
      <c r="P656" s="93">
        <f t="shared" si="76"/>
        <v>0</v>
      </c>
      <c r="R656" s="89">
        <f t="shared" si="77"/>
        <v>0</v>
      </c>
      <c r="S656" s="90">
        <f t="shared" si="78"/>
        <v>0</v>
      </c>
      <c r="T656" s="93">
        <f t="shared" si="79"/>
        <v>0</v>
      </c>
    </row>
    <row r="657" spans="1:20" hidden="1" x14ac:dyDescent="0.2">
      <c r="A657" s="83">
        <v>70.149999999999295</v>
      </c>
      <c r="B657" s="84">
        <f t="shared" si="80"/>
        <v>41.833333333333336</v>
      </c>
      <c r="C657" s="85">
        <f t="shared" si="80"/>
        <v>75.25</v>
      </c>
      <c r="D657" s="91">
        <f t="shared" si="80"/>
        <v>150.75</v>
      </c>
      <c r="F657" s="83">
        <f>MAX(IF('Fee Calculator'!D$41*100&lt;$A657,0,IF('Fee Calculator'!D$41*100&gt;$A658,$A658-$A657-SUM(G657:$H657),'Fee Calculator'!D$41*100-$A657-SUM(G657:$H657))),0)</f>
        <v>0</v>
      </c>
      <c r="G657" s="85">
        <f>MAX(IF('Fee Calculator'!E$41*100&lt;$A657,0,IF('Fee Calculator'!E$41*100&gt;$A658,$A658-$A657-SUM(H657:$H657),'Fee Calculator'!E$41*100-$A657-SUM(H657:$H657))),0)</f>
        <v>0</v>
      </c>
      <c r="H657" s="91">
        <f>IF('Fee Calculator'!F$41*100&lt;$A657,0,IF('Fee Calculator'!F$41*100&gt;$A658,$A658-$A657,'Fee Calculator'!F$41*100-$A657))</f>
        <v>0</v>
      </c>
      <c r="J657" s="87">
        <f>F657*'Fee Calculator'!$D$11/100</f>
        <v>0</v>
      </c>
      <c r="K657" s="88">
        <f>G657*'Fee Calculator'!$D$11/100</f>
        <v>0</v>
      </c>
      <c r="L657" s="92">
        <f>H657*'Fee Calculator'!$D$11/100</f>
        <v>0</v>
      </c>
      <c r="N657" s="89">
        <f t="shared" si="74"/>
        <v>0</v>
      </c>
      <c r="O657" s="90">
        <f t="shared" si="75"/>
        <v>0</v>
      </c>
      <c r="P657" s="93">
        <f t="shared" si="76"/>
        <v>0</v>
      </c>
      <c r="R657" s="89">
        <f t="shared" si="77"/>
        <v>0</v>
      </c>
      <c r="S657" s="90">
        <f t="shared" si="78"/>
        <v>0</v>
      </c>
      <c r="T657" s="93">
        <f t="shared" si="79"/>
        <v>0</v>
      </c>
    </row>
    <row r="658" spans="1:20" hidden="1" x14ac:dyDescent="0.2">
      <c r="A658" s="83">
        <v>70.249999999999304</v>
      </c>
      <c r="B658" s="84">
        <f t="shared" si="80"/>
        <v>41.833333333333336</v>
      </c>
      <c r="C658" s="85">
        <f t="shared" si="80"/>
        <v>75.25</v>
      </c>
      <c r="D658" s="91">
        <f t="shared" si="80"/>
        <v>150.75</v>
      </c>
      <c r="F658" s="83">
        <f>MAX(IF('Fee Calculator'!D$41*100&lt;$A658,0,IF('Fee Calculator'!D$41*100&gt;$A659,$A659-$A658-SUM(G658:$H658),'Fee Calculator'!D$41*100-$A658-SUM(G658:$H658))),0)</f>
        <v>0</v>
      </c>
      <c r="G658" s="85">
        <f>MAX(IF('Fee Calculator'!E$41*100&lt;$A658,0,IF('Fee Calculator'!E$41*100&gt;$A659,$A659-$A658-SUM(H658:$H658),'Fee Calculator'!E$41*100-$A658-SUM(H658:$H658))),0)</f>
        <v>0</v>
      </c>
      <c r="H658" s="91">
        <f>IF('Fee Calculator'!F$41*100&lt;$A658,0,IF('Fee Calculator'!F$41*100&gt;$A659,$A659-$A658,'Fee Calculator'!F$41*100-$A658))</f>
        <v>0</v>
      </c>
      <c r="J658" s="87">
        <f>F658*'Fee Calculator'!$D$11/100</f>
        <v>0</v>
      </c>
      <c r="K658" s="88">
        <f>G658*'Fee Calculator'!$D$11/100</f>
        <v>0</v>
      </c>
      <c r="L658" s="92">
        <f>H658*'Fee Calculator'!$D$11/100</f>
        <v>0</v>
      </c>
      <c r="N658" s="89">
        <f t="shared" si="74"/>
        <v>0</v>
      </c>
      <c r="O658" s="90">
        <f t="shared" si="75"/>
        <v>0</v>
      </c>
      <c r="P658" s="93">
        <f t="shared" si="76"/>
        <v>0</v>
      </c>
      <c r="R658" s="89">
        <f t="shared" si="77"/>
        <v>0</v>
      </c>
      <c r="S658" s="90">
        <f t="shared" si="78"/>
        <v>0</v>
      </c>
      <c r="T658" s="93">
        <f t="shared" si="79"/>
        <v>0</v>
      </c>
    </row>
    <row r="659" spans="1:20" hidden="1" x14ac:dyDescent="0.2">
      <c r="A659" s="83">
        <v>70.349999999999298</v>
      </c>
      <c r="B659" s="84">
        <f t="shared" si="80"/>
        <v>41.833333333333336</v>
      </c>
      <c r="C659" s="85">
        <f t="shared" si="80"/>
        <v>75.25</v>
      </c>
      <c r="D659" s="91">
        <f t="shared" si="80"/>
        <v>150.75</v>
      </c>
      <c r="F659" s="83">
        <f>MAX(IF('Fee Calculator'!D$41*100&lt;$A659,0,IF('Fee Calculator'!D$41*100&gt;$A660,$A660-$A659-SUM(G659:$H659),'Fee Calculator'!D$41*100-$A659-SUM(G659:$H659))),0)</f>
        <v>0</v>
      </c>
      <c r="G659" s="85">
        <f>MAX(IF('Fee Calculator'!E$41*100&lt;$A659,0,IF('Fee Calculator'!E$41*100&gt;$A660,$A660-$A659-SUM(H659:$H659),'Fee Calculator'!E$41*100-$A659-SUM(H659:$H659))),0)</f>
        <v>0</v>
      </c>
      <c r="H659" s="91">
        <f>IF('Fee Calculator'!F$41*100&lt;$A659,0,IF('Fee Calculator'!F$41*100&gt;$A660,$A660-$A659,'Fee Calculator'!F$41*100-$A659))</f>
        <v>0</v>
      </c>
      <c r="J659" s="87">
        <f>F659*'Fee Calculator'!$D$11/100</f>
        <v>0</v>
      </c>
      <c r="K659" s="88">
        <f>G659*'Fee Calculator'!$D$11/100</f>
        <v>0</v>
      </c>
      <c r="L659" s="92">
        <f>H659*'Fee Calculator'!$D$11/100</f>
        <v>0</v>
      </c>
      <c r="N659" s="89">
        <f t="shared" si="74"/>
        <v>0</v>
      </c>
      <c r="O659" s="90">
        <f t="shared" si="75"/>
        <v>0</v>
      </c>
      <c r="P659" s="93">
        <f t="shared" si="76"/>
        <v>0</v>
      </c>
      <c r="R659" s="89">
        <f t="shared" si="77"/>
        <v>0</v>
      </c>
      <c r="S659" s="90">
        <f t="shared" si="78"/>
        <v>0</v>
      </c>
      <c r="T659" s="93">
        <f t="shared" si="79"/>
        <v>0</v>
      </c>
    </row>
    <row r="660" spans="1:20" hidden="1" x14ac:dyDescent="0.2">
      <c r="A660" s="83">
        <v>70.449999999999307</v>
      </c>
      <c r="B660" s="84">
        <f t="shared" si="80"/>
        <v>41.833333333333336</v>
      </c>
      <c r="C660" s="85">
        <f t="shared" si="80"/>
        <v>75.25</v>
      </c>
      <c r="D660" s="91">
        <f t="shared" si="80"/>
        <v>150.75</v>
      </c>
      <c r="F660" s="83">
        <f>MAX(IF('Fee Calculator'!D$41*100&lt;$A660,0,IF('Fee Calculator'!D$41*100&gt;$A661,$A661-$A660-SUM(G660:$H660),'Fee Calculator'!D$41*100-$A660-SUM(G660:$H660))),0)</f>
        <v>0</v>
      </c>
      <c r="G660" s="85">
        <f>MAX(IF('Fee Calculator'!E$41*100&lt;$A660,0,IF('Fee Calculator'!E$41*100&gt;$A661,$A661-$A660-SUM(H660:$H660),'Fee Calculator'!E$41*100-$A660-SUM(H660:$H660))),0)</f>
        <v>0</v>
      </c>
      <c r="H660" s="91">
        <f>IF('Fee Calculator'!F$41*100&lt;$A660,0,IF('Fee Calculator'!F$41*100&gt;$A661,$A661-$A660,'Fee Calculator'!F$41*100-$A660))</f>
        <v>0</v>
      </c>
      <c r="J660" s="87">
        <f>F660*'Fee Calculator'!$D$11/100</f>
        <v>0</v>
      </c>
      <c r="K660" s="88">
        <f>G660*'Fee Calculator'!$D$11/100</f>
        <v>0</v>
      </c>
      <c r="L660" s="92">
        <f>H660*'Fee Calculator'!$D$11/100</f>
        <v>0</v>
      </c>
      <c r="N660" s="89">
        <f t="shared" si="74"/>
        <v>0</v>
      </c>
      <c r="O660" s="90">
        <f t="shared" si="75"/>
        <v>0</v>
      </c>
      <c r="P660" s="93">
        <f t="shared" si="76"/>
        <v>0</v>
      </c>
      <c r="R660" s="89">
        <f t="shared" si="77"/>
        <v>0</v>
      </c>
      <c r="S660" s="90">
        <f t="shared" si="78"/>
        <v>0</v>
      </c>
      <c r="T660" s="93">
        <f t="shared" si="79"/>
        <v>0</v>
      </c>
    </row>
    <row r="661" spans="1:20" hidden="1" x14ac:dyDescent="0.2">
      <c r="A661" s="83">
        <v>70.549999999999301</v>
      </c>
      <c r="B661" s="84">
        <f t="shared" si="80"/>
        <v>41.833333333333336</v>
      </c>
      <c r="C661" s="85">
        <f t="shared" si="80"/>
        <v>75.25</v>
      </c>
      <c r="D661" s="91">
        <f t="shared" si="80"/>
        <v>150.75</v>
      </c>
      <c r="F661" s="83">
        <f>MAX(IF('Fee Calculator'!D$41*100&lt;$A661,0,IF('Fee Calculator'!D$41*100&gt;$A662,$A662-$A661-SUM(G661:$H661),'Fee Calculator'!D$41*100-$A661-SUM(G661:$H661))),0)</f>
        <v>0</v>
      </c>
      <c r="G661" s="85">
        <f>MAX(IF('Fee Calculator'!E$41*100&lt;$A661,0,IF('Fee Calculator'!E$41*100&gt;$A662,$A662-$A661-SUM(H661:$H661),'Fee Calculator'!E$41*100-$A661-SUM(H661:$H661))),0)</f>
        <v>0</v>
      </c>
      <c r="H661" s="91">
        <f>IF('Fee Calculator'!F$41*100&lt;$A661,0,IF('Fee Calculator'!F$41*100&gt;$A662,$A662-$A661,'Fee Calculator'!F$41*100-$A661))</f>
        <v>0</v>
      </c>
      <c r="J661" s="87">
        <f>F661*'Fee Calculator'!$D$11/100</f>
        <v>0</v>
      </c>
      <c r="K661" s="88">
        <f>G661*'Fee Calculator'!$D$11/100</f>
        <v>0</v>
      </c>
      <c r="L661" s="92">
        <f>H661*'Fee Calculator'!$D$11/100</f>
        <v>0</v>
      </c>
      <c r="N661" s="89">
        <f t="shared" si="74"/>
        <v>0</v>
      </c>
      <c r="O661" s="90">
        <f t="shared" si="75"/>
        <v>0</v>
      </c>
      <c r="P661" s="93">
        <f t="shared" si="76"/>
        <v>0</v>
      </c>
      <c r="R661" s="89">
        <f t="shared" si="77"/>
        <v>0</v>
      </c>
      <c r="S661" s="90">
        <f t="shared" si="78"/>
        <v>0</v>
      </c>
      <c r="T661" s="93">
        <f t="shared" si="79"/>
        <v>0</v>
      </c>
    </row>
    <row r="662" spans="1:20" hidden="1" x14ac:dyDescent="0.2">
      <c r="A662" s="83">
        <v>70.649999999999295</v>
      </c>
      <c r="B662" s="84">
        <f t="shared" si="80"/>
        <v>41.833333333333336</v>
      </c>
      <c r="C662" s="85">
        <f t="shared" si="80"/>
        <v>75.25</v>
      </c>
      <c r="D662" s="91">
        <f t="shared" si="80"/>
        <v>150.75</v>
      </c>
      <c r="F662" s="83">
        <f>MAX(IF('Fee Calculator'!D$41*100&lt;$A662,0,IF('Fee Calculator'!D$41*100&gt;$A663,$A663-$A662-SUM(G662:$H662),'Fee Calculator'!D$41*100-$A662-SUM(G662:$H662))),0)</f>
        <v>0</v>
      </c>
      <c r="G662" s="85">
        <f>MAX(IF('Fee Calculator'!E$41*100&lt;$A662,0,IF('Fee Calculator'!E$41*100&gt;$A663,$A663-$A662-SUM(H662:$H662),'Fee Calculator'!E$41*100-$A662-SUM(H662:$H662))),0)</f>
        <v>0</v>
      </c>
      <c r="H662" s="91">
        <f>IF('Fee Calculator'!F$41*100&lt;$A662,0,IF('Fee Calculator'!F$41*100&gt;$A663,$A663-$A662,'Fee Calculator'!F$41*100-$A662))</f>
        <v>0</v>
      </c>
      <c r="J662" s="87">
        <f>F662*'Fee Calculator'!$D$11/100</f>
        <v>0</v>
      </c>
      <c r="K662" s="88">
        <f>G662*'Fee Calculator'!$D$11/100</f>
        <v>0</v>
      </c>
      <c r="L662" s="92">
        <f>H662*'Fee Calculator'!$D$11/100</f>
        <v>0</v>
      </c>
      <c r="N662" s="89">
        <f t="shared" si="74"/>
        <v>0</v>
      </c>
      <c r="O662" s="90">
        <f t="shared" si="75"/>
        <v>0</v>
      </c>
      <c r="P662" s="93">
        <f t="shared" si="76"/>
        <v>0</v>
      </c>
      <c r="R662" s="89">
        <f t="shared" si="77"/>
        <v>0</v>
      </c>
      <c r="S662" s="90">
        <f t="shared" si="78"/>
        <v>0</v>
      </c>
      <c r="T662" s="93">
        <f t="shared" si="79"/>
        <v>0</v>
      </c>
    </row>
    <row r="663" spans="1:20" hidden="1" x14ac:dyDescent="0.2">
      <c r="A663" s="83">
        <v>70.749999999999304</v>
      </c>
      <c r="B663" s="84">
        <f t="shared" si="80"/>
        <v>41.833333333333336</v>
      </c>
      <c r="C663" s="85">
        <f t="shared" si="80"/>
        <v>75.25</v>
      </c>
      <c r="D663" s="91">
        <f t="shared" si="80"/>
        <v>150.75</v>
      </c>
      <c r="F663" s="83">
        <f>MAX(IF('Fee Calculator'!D$41*100&lt;$A663,0,IF('Fee Calculator'!D$41*100&gt;$A664,$A664-$A663-SUM(G663:$H663),'Fee Calculator'!D$41*100-$A663-SUM(G663:$H663))),0)</f>
        <v>0</v>
      </c>
      <c r="G663" s="85">
        <f>MAX(IF('Fee Calculator'!E$41*100&lt;$A663,0,IF('Fee Calculator'!E$41*100&gt;$A664,$A664-$A663-SUM(H663:$H663),'Fee Calculator'!E$41*100-$A663-SUM(H663:$H663))),0)</f>
        <v>0</v>
      </c>
      <c r="H663" s="91">
        <f>IF('Fee Calculator'!F$41*100&lt;$A663,0,IF('Fee Calculator'!F$41*100&gt;$A664,$A664-$A663,'Fee Calculator'!F$41*100-$A663))</f>
        <v>0</v>
      </c>
      <c r="J663" s="87">
        <f>F663*'Fee Calculator'!$D$11/100</f>
        <v>0</v>
      </c>
      <c r="K663" s="88">
        <f>G663*'Fee Calculator'!$D$11/100</f>
        <v>0</v>
      </c>
      <c r="L663" s="92">
        <f>H663*'Fee Calculator'!$D$11/100</f>
        <v>0</v>
      </c>
      <c r="N663" s="89">
        <f t="shared" si="74"/>
        <v>0</v>
      </c>
      <c r="O663" s="90">
        <f t="shared" si="75"/>
        <v>0</v>
      </c>
      <c r="P663" s="93">
        <f t="shared" si="76"/>
        <v>0</v>
      </c>
      <c r="R663" s="89">
        <f t="shared" si="77"/>
        <v>0</v>
      </c>
      <c r="S663" s="90">
        <f t="shared" si="78"/>
        <v>0</v>
      </c>
      <c r="T663" s="93">
        <f t="shared" si="79"/>
        <v>0</v>
      </c>
    </row>
    <row r="664" spans="1:20" hidden="1" x14ac:dyDescent="0.2">
      <c r="A664" s="83">
        <v>70.849999999999298</v>
      </c>
      <c r="B664" s="84">
        <f t="shared" si="80"/>
        <v>41.833333333333336</v>
      </c>
      <c r="C664" s="85">
        <f t="shared" si="80"/>
        <v>75.25</v>
      </c>
      <c r="D664" s="91">
        <f t="shared" si="80"/>
        <v>150.75</v>
      </c>
      <c r="F664" s="83">
        <f>MAX(IF('Fee Calculator'!D$41*100&lt;$A664,0,IF('Fee Calculator'!D$41*100&gt;$A665,$A665-$A664-SUM(G664:$H664),'Fee Calculator'!D$41*100-$A664-SUM(G664:$H664))),0)</f>
        <v>0</v>
      </c>
      <c r="G664" s="85">
        <f>MAX(IF('Fee Calculator'!E$41*100&lt;$A664,0,IF('Fee Calculator'!E$41*100&gt;$A665,$A665-$A664-SUM(H664:$H664),'Fee Calculator'!E$41*100-$A664-SUM(H664:$H664))),0)</f>
        <v>0</v>
      </c>
      <c r="H664" s="91">
        <f>IF('Fee Calculator'!F$41*100&lt;$A664,0,IF('Fee Calculator'!F$41*100&gt;$A665,$A665-$A664,'Fee Calculator'!F$41*100-$A664))</f>
        <v>0</v>
      </c>
      <c r="J664" s="87">
        <f>F664*'Fee Calculator'!$D$11/100</f>
        <v>0</v>
      </c>
      <c r="K664" s="88">
        <f>G664*'Fee Calculator'!$D$11/100</f>
        <v>0</v>
      </c>
      <c r="L664" s="92">
        <f>H664*'Fee Calculator'!$D$11/100</f>
        <v>0</v>
      </c>
      <c r="N664" s="89">
        <f t="shared" si="74"/>
        <v>0</v>
      </c>
      <c r="O664" s="90">
        <f t="shared" si="75"/>
        <v>0</v>
      </c>
      <c r="P664" s="93">
        <f t="shared" si="76"/>
        <v>0</v>
      </c>
      <c r="R664" s="89">
        <f t="shared" si="77"/>
        <v>0</v>
      </c>
      <c r="S664" s="90">
        <f t="shared" si="78"/>
        <v>0</v>
      </c>
      <c r="T664" s="93">
        <f t="shared" si="79"/>
        <v>0</v>
      </c>
    </row>
    <row r="665" spans="1:20" hidden="1" x14ac:dyDescent="0.2">
      <c r="A665" s="83">
        <v>70.949999999999307</v>
      </c>
      <c r="B665" s="84">
        <f t="shared" si="80"/>
        <v>41.833333333333336</v>
      </c>
      <c r="C665" s="85">
        <f t="shared" si="80"/>
        <v>75.25</v>
      </c>
      <c r="D665" s="91">
        <f t="shared" si="80"/>
        <v>150.75</v>
      </c>
      <c r="F665" s="83">
        <f>MAX(IF('Fee Calculator'!D$41*100&lt;$A665,0,IF('Fee Calculator'!D$41*100&gt;$A666,$A666-$A665-SUM(G665:$H665),'Fee Calculator'!D$41*100-$A665-SUM(G665:$H665))),0)</f>
        <v>0</v>
      </c>
      <c r="G665" s="85">
        <f>MAX(IF('Fee Calculator'!E$41*100&lt;$A665,0,IF('Fee Calculator'!E$41*100&gt;$A666,$A666-$A665-SUM(H665:$H665),'Fee Calculator'!E$41*100-$A665-SUM(H665:$H665))),0)</f>
        <v>0</v>
      </c>
      <c r="H665" s="91">
        <f>IF('Fee Calculator'!F$41*100&lt;$A665,0,IF('Fee Calculator'!F$41*100&gt;$A666,$A666-$A665,'Fee Calculator'!F$41*100-$A665))</f>
        <v>0</v>
      </c>
      <c r="J665" s="87">
        <f>F665*'Fee Calculator'!$D$11/100</f>
        <v>0</v>
      </c>
      <c r="K665" s="88">
        <f>G665*'Fee Calculator'!$D$11/100</f>
        <v>0</v>
      </c>
      <c r="L665" s="92">
        <f>H665*'Fee Calculator'!$D$11/100</f>
        <v>0</v>
      </c>
      <c r="N665" s="89">
        <f t="shared" si="74"/>
        <v>0</v>
      </c>
      <c r="O665" s="90">
        <f t="shared" si="75"/>
        <v>0</v>
      </c>
      <c r="P665" s="93">
        <f t="shared" si="76"/>
        <v>0</v>
      </c>
      <c r="R665" s="89">
        <f t="shared" si="77"/>
        <v>0</v>
      </c>
      <c r="S665" s="90">
        <f t="shared" si="78"/>
        <v>0</v>
      </c>
      <c r="T665" s="93">
        <f t="shared" si="79"/>
        <v>0</v>
      </c>
    </row>
    <row r="666" spans="1:20" hidden="1" x14ac:dyDescent="0.2">
      <c r="A666" s="83">
        <v>71.049999999999301</v>
      </c>
      <c r="B666" s="84">
        <f t="shared" si="80"/>
        <v>41.833333333333336</v>
      </c>
      <c r="C666" s="85">
        <f t="shared" si="80"/>
        <v>75.25</v>
      </c>
      <c r="D666" s="91">
        <f t="shared" si="80"/>
        <v>150.75</v>
      </c>
      <c r="F666" s="83">
        <f>MAX(IF('Fee Calculator'!D$41*100&lt;$A666,0,IF('Fee Calculator'!D$41*100&gt;$A667,$A667-$A666-SUM(G666:$H666),'Fee Calculator'!D$41*100-$A666-SUM(G666:$H666))),0)</f>
        <v>0</v>
      </c>
      <c r="G666" s="85">
        <f>MAX(IF('Fee Calculator'!E$41*100&lt;$A666,0,IF('Fee Calculator'!E$41*100&gt;$A667,$A667-$A666-SUM(H666:$H666),'Fee Calculator'!E$41*100-$A666-SUM(H666:$H666))),0)</f>
        <v>0</v>
      </c>
      <c r="H666" s="91">
        <f>IF('Fee Calculator'!F$41*100&lt;$A666,0,IF('Fee Calculator'!F$41*100&gt;$A667,$A667-$A666,'Fee Calculator'!F$41*100-$A666))</f>
        <v>0</v>
      </c>
      <c r="J666" s="87">
        <f>F666*'Fee Calculator'!$D$11/100</f>
        <v>0</v>
      </c>
      <c r="K666" s="88">
        <f>G666*'Fee Calculator'!$D$11/100</f>
        <v>0</v>
      </c>
      <c r="L666" s="92">
        <f>H666*'Fee Calculator'!$D$11/100</f>
        <v>0</v>
      </c>
      <c r="N666" s="89">
        <f t="shared" si="74"/>
        <v>0</v>
      </c>
      <c r="O666" s="90">
        <f t="shared" si="75"/>
        <v>0</v>
      </c>
      <c r="P666" s="93">
        <f t="shared" si="76"/>
        <v>0</v>
      </c>
      <c r="R666" s="89">
        <f t="shared" si="77"/>
        <v>0</v>
      </c>
      <c r="S666" s="90">
        <f t="shared" si="78"/>
        <v>0</v>
      </c>
      <c r="T666" s="93">
        <f t="shared" si="79"/>
        <v>0</v>
      </c>
    </row>
    <row r="667" spans="1:20" hidden="1" x14ac:dyDescent="0.2">
      <c r="A667" s="83">
        <v>71.149999999999295</v>
      </c>
      <c r="B667" s="84">
        <f t="shared" si="80"/>
        <v>41.833333333333336</v>
      </c>
      <c r="C667" s="85">
        <f t="shared" si="80"/>
        <v>75.25</v>
      </c>
      <c r="D667" s="91">
        <f t="shared" si="80"/>
        <v>150.75</v>
      </c>
      <c r="F667" s="83">
        <f>MAX(IF('Fee Calculator'!D$41*100&lt;$A667,0,IF('Fee Calculator'!D$41*100&gt;$A668,$A668-$A667-SUM(G667:$H667),'Fee Calculator'!D$41*100-$A667-SUM(G667:$H667))),0)</f>
        <v>0</v>
      </c>
      <c r="G667" s="85">
        <f>MAX(IF('Fee Calculator'!E$41*100&lt;$A667,0,IF('Fee Calculator'!E$41*100&gt;$A668,$A668-$A667-SUM(H667:$H667),'Fee Calculator'!E$41*100-$A667-SUM(H667:$H667))),0)</f>
        <v>0</v>
      </c>
      <c r="H667" s="91">
        <f>IF('Fee Calculator'!F$41*100&lt;$A667,0,IF('Fee Calculator'!F$41*100&gt;$A668,$A668-$A667,'Fee Calculator'!F$41*100-$A667))</f>
        <v>0</v>
      </c>
      <c r="J667" s="87">
        <f>F667*'Fee Calculator'!$D$11/100</f>
        <v>0</v>
      </c>
      <c r="K667" s="88">
        <f>G667*'Fee Calculator'!$D$11/100</f>
        <v>0</v>
      </c>
      <c r="L667" s="92">
        <f>H667*'Fee Calculator'!$D$11/100</f>
        <v>0</v>
      </c>
      <c r="N667" s="89">
        <f t="shared" si="74"/>
        <v>0</v>
      </c>
      <c r="O667" s="90">
        <f t="shared" si="75"/>
        <v>0</v>
      </c>
      <c r="P667" s="93">
        <f t="shared" si="76"/>
        <v>0</v>
      </c>
      <c r="R667" s="89">
        <f t="shared" si="77"/>
        <v>0</v>
      </c>
      <c r="S667" s="90">
        <f t="shared" si="78"/>
        <v>0</v>
      </c>
      <c r="T667" s="93">
        <f t="shared" si="79"/>
        <v>0</v>
      </c>
    </row>
    <row r="668" spans="1:20" hidden="1" x14ac:dyDescent="0.2">
      <c r="A668" s="83">
        <v>71.249999999999304</v>
      </c>
      <c r="B668" s="84">
        <f t="shared" si="80"/>
        <v>41.833333333333336</v>
      </c>
      <c r="C668" s="85">
        <f t="shared" si="80"/>
        <v>75.25</v>
      </c>
      <c r="D668" s="91">
        <f t="shared" si="80"/>
        <v>150.75</v>
      </c>
      <c r="F668" s="83">
        <f>MAX(IF('Fee Calculator'!D$41*100&lt;$A668,0,IF('Fee Calculator'!D$41*100&gt;$A669,$A669-$A668-SUM(G668:$H668),'Fee Calculator'!D$41*100-$A668-SUM(G668:$H668))),0)</f>
        <v>0</v>
      </c>
      <c r="G668" s="85">
        <f>MAX(IF('Fee Calculator'!E$41*100&lt;$A668,0,IF('Fee Calculator'!E$41*100&gt;$A669,$A669-$A668-SUM(H668:$H668),'Fee Calculator'!E$41*100-$A668-SUM(H668:$H668))),0)</f>
        <v>0</v>
      </c>
      <c r="H668" s="91">
        <f>IF('Fee Calculator'!F$41*100&lt;$A668,0,IF('Fee Calculator'!F$41*100&gt;$A669,$A669-$A668,'Fee Calculator'!F$41*100-$A668))</f>
        <v>0</v>
      </c>
      <c r="J668" s="87">
        <f>F668*'Fee Calculator'!$D$11/100</f>
        <v>0</v>
      </c>
      <c r="K668" s="88">
        <f>G668*'Fee Calculator'!$D$11/100</f>
        <v>0</v>
      </c>
      <c r="L668" s="92">
        <f>H668*'Fee Calculator'!$D$11/100</f>
        <v>0</v>
      </c>
      <c r="N668" s="89">
        <f t="shared" si="74"/>
        <v>0</v>
      </c>
      <c r="O668" s="90">
        <f t="shared" si="75"/>
        <v>0</v>
      </c>
      <c r="P668" s="93">
        <f t="shared" si="76"/>
        <v>0</v>
      </c>
      <c r="R668" s="89">
        <f t="shared" si="77"/>
        <v>0</v>
      </c>
      <c r="S668" s="90">
        <f t="shared" si="78"/>
        <v>0</v>
      </c>
      <c r="T668" s="93">
        <f t="shared" si="79"/>
        <v>0</v>
      </c>
    </row>
    <row r="669" spans="1:20" hidden="1" x14ac:dyDescent="0.2">
      <c r="A669" s="83">
        <v>71.349999999999298</v>
      </c>
      <c r="B669" s="84">
        <f t="shared" si="80"/>
        <v>41.833333333333336</v>
      </c>
      <c r="C669" s="85">
        <f t="shared" si="80"/>
        <v>75.25</v>
      </c>
      <c r="D669" s="91">
        <f t="shared" si="80"/>
        <v>150.75</v>
      </c>
      <c r="F669" s="83">
        <f>MAX(IF('Fee Calculator'!D$41*100&lt;$A669,0,IF('Fee Calculator'!D$41*100&gt;$A670,$A670-$A669-SUM(G669:$H669),'Fee Calculator'!D$41*100-$A669-SUM(G669:$H669))),0)</f>
        <v>0</v>
      </c>
      <c r="G669" s="85">
        <f>MAX(IF('Fee Calculator'!E$41*100&lt;$A669,0,IF('Fee Calculator'!E$41*100&gt;$A670,$A670-$A669-SUM(H669:$H669),'Fee Calculator'!E$41*100-$A669-SUM(H669:$H669))),0)</f>
        <v>0</v>
      </c>
      <c r="H669" s="91">
        <f>IF('Fee Calculator'!F$41*100&lt;$A669,0,IF('Fee Calculator'!F$41*100&gt;$A670,$A670-$A669,'Fee Calculator'!F$41*100-$A669))</f>
        <v>0</v>
      </c>
      <c r="J669" s="87">
        <f>F669*'Fee Calculator'!$D$11/100</f>
        <v>0</v>
      </c>
      <c r="K669" s="88">
        <f>G669*'Fee Calculator'!$D$11/100</f>
        <v>0</v>
      </c>
      <c r="L669" s="92">
        <f>H669*'Fee Calculator'!$D$11/100</f>
        <v>0</v>
      </c>
      <c r="N669" s="89">
        <f t="shared" si="74"/>
        <v>0</v>
      </c>
      <c r="O669" s="90">
        <f t="shared" si="75"/>
        <v>0</v>
      </c>
      <c r="P669" s="93">
        <f t="shared" si="76"/>
        <v>0</v>
      </c>
      <c r="R669" s="89">
        <f t="shared" si="77"/>
        <v>0</v>
      </c>
      <c r="S669" s="90">
        <f t="shared" si="78"/>
        <v>0</v>
      </c>
      <c r="T669" s="93">
        <f t="shared" si="79"/>
        <v>0</v>
      </c>
    </row>
    <row r="670" spans="1:20" hidden="1" x14ac:dyDescent="0.2">
      <c r="A670" s="83">
        <v>71.449999999999207</v>
      </c>
      <c r="B670" s="84">
        <f t="shared" si="80"/>
        <v>41.833333333333336</v>
      </c>
      <c r="C670" s="85">
        <f t="shared" si="80"/>
        <v>75.25</v>
      </c>
      <c r="D670" s="91">
        <f t="shared" si="80"/>
        <v>150.75</v>
      </c>
      <c r="F670" s="83">
        <f>MAX(IF('Fee Calculator'!D$41*100&lt;$A670,0,IF('Fee Calculator'!D$41*100&gt;$A671,$A671-$A670-SUM(G670:$H670),'Fee Calculator'!D$41*100-$A670-SUM(G670:$H670))),0)</f>
        <v>0</v>
      </c>
      <c r="G670" s="85">
        <f>MAX(IF('Fee Calculator'!E$41*100&lt;$A670,0,IF('Fee Calculator'!E$41*100&gt;$A671,$A671-$A670-SUM(H670:$H670),'Fee Calculator'!E$41*100-$A670-SUM(H670:$H670))),0)</f>
        <v>0</v>
      </c>
      <c r="H670" s="91">
        <f>IF('Fee Calculator'!F$41*100&lt;$A670,0,IF('Fee Calculator'!F$41*100&gt;$A671,$A671-$A670,'Fee Calculator'!F$41*100-$A670))</f>
        <v>0</v>
      </c>
      <c r="J670" s="87">
        <f>F670*'Fee Calculator'!$D$11/100</f>
        <v>0</v>
      </c>
      <c r="K670" s="88">
        <f>G670*'Fee Calculator'!$D$11/100</f>
        <v>0</v>
      </c>
      <c r="L670" s="92">
        <f>H670*'Fee Calculator'!$D$11/100</f>
        <v>0</v>
      </c>
      <c r="N670" s="89">
        <f t="shared" si="74"/>
        <v>0</v>
      </c>
      <c r="O670" s="90">
        <f t="shared" si="75"/>
        <v>0</v>
      </c>
      <c r="P670" s="93">
        <f t="shared" si="76"/>
        <v>0</v>
      </c>
      <c r="R670" s="89">
        <f t="shared" si="77"/>
        <v>0</v>
      </c>
      <c r="S670" s="90">
        <f t="shared" si="78"/>
        <v>0</v>
      </c>
      <c r="T670" s="93">
        <f t="shared" si="79"/>
        <v>0</v>
      </c>
    </row>
    <row r="671" spans="1:20" hidden="1" x14ac:dyDescent="0.2">
      <c r="A671" s="83">
        <v>71.549999999999301</v>
      </c>
      <c r="B671" s="84">
        <f t="shared" si="80"/>
        <v>41.833333333333336</v>
      </c>
      <c r="C671" s="85">
        <f t="shared" si="80"/>
        <v>75.25</v>
      </c>
      <c r="D671" s="91">
        <f t="shared" si="80"/>
        <v>150.75</v>
      </c>
      <c r="F671" s="83">
        <f>MAX(IF('Fee Calculator'!D$41*100&lt;$A671,0,IF('Fee Calculator'!D$41*100&gt;$A672,$A672-$A671-SUM(G671:$H671),'Fee Calculator'!D$41*100-$A671-SUM(G671:$H671))),0)</f>
        <v>0</v>
      </c>
      <c r="G671" s="85">
        <f>MAX(IF('Fee Calculator'!E$41*100&lt;$A671,0,IF('Fee Calculator'!E$41*100&gt;$A672,$A672-$A671-SUM(H671:$H671),'Fee Calculator'!E$41*100-$A671-SUM(H671:$H671))),0)</f>
        <v>0</v>
      </c>
      <c r="H671" s="91">
        <f>IF('Fee Calculator'!F$41*100&lt;$A671,0,IF('Fee Calculator'!F$41*100&gt;$A672,$A672-$A671,'Fee Calculator'!F$41*100-$A671))</f>
        <v>0</v>
      </c>
      <c r="J671" s="87">
        <f>F671*'Fee Calculator'!$D$11/100</f>
        <v>0</v>
      </c>
      <c r="K671" s="88">
        <f>G671*'Fee Calculator'!$D$11/100</f>
        <v>0</v>
      </c>
      <c r="L671" s="92">
        <f>H671*'Fee Calculator'!$D$11/100</f>
        <v>0</v>
      </c>
      <c r="N671" s="89">
        <f t="shared" si="74"/>
        <v>0</v>
      </c>
      <c r="O671" s="90">
        <f t="shared" si="75"/>
        <v>0</v>
      </c>
      <c r="P671" s="93">
        <f t="shared" si="76"/>
        <v>0</v>
      </c>
      <c r="R671" s="89">
        <f t="shared" si="77"/>
        <v>0</v>
      </c>
      <c r="S671" s="90">
        <f t="shared" si="78"/>
        <v>0</v>
      </c>
      <c r="T671" s="93">
        <f t="shared" si="79"/>
        <v>0</v>
      </c>
    </row>
    <row r="672" spans="1:20" hidden="1" x14ac:dyDescent="0.2">
      <c r="A672" s="83">
        <v>71.649999999999196</v>
      </c>
      <c r="B672" s="84">
        <f t="shared" si="80"/>
        <v>41.833333333333336</v>
      </c>
      <c r="C672" s="85">
        <f t="shared" si="80"/>
        <v>75.25</v>
      </c>
      <c r="D672" s="91">
        <f t="shared" si="80"/>
        <v>150.75</v>
      </c>
      <c r="F672" s="83">
        <f>MAX(IF('Fee Calculator'!D$41*100&lt;$A672,0,IF('Fee Calculator'!D$41*100&gt;$A673,$A673-$A672-SUM(G672:$H672),'Fee Calculator'!D$41*100-$A672-SUM(G672:$H672))),0)</f>
        <v>0</v>
      </c>
      <c r="G672" s="85">
        <f>MAX(IF('Fee Calculator'!E$41*100&lt;$A672,0,IF('Fee Calculator'!E$41*100&gt;$A673,$A673-$A672-SUM(H672:$H672),'Fee Calculator'!E$41*100-$A672-SUM(H672:$H672))),0)</f>
        <v>0</v>
      </c>
      <c r="H672" s="91">
        <f>IF('Fee Calculator'!F$41*100&lt;$A672,0,IF('Fee Calculator'!F$41*100&gt;$A673,$A673-$A672,'Fee Calculator'!F$41*100-$A672))</f>
        <v>0</v>
      </c>
      <c r="J672" s="87">
        <f>F672*'Fee Calculator'!$D$11/100</f>
        <v>0</v>
      </c>
      <c r="K672" s="88">
        <f>G672*'Fee Calculator'!$D$11/100</f>
        <v>0</v>
      </c>
      <c r="L672" s="92">
        <f>H672*'Fee Calculator'!$D$11/100</f>
        <v>0</v>
      </c>
      <c r="N672" s="89">
        <f t="shared" si="74"/>
        <v>0</v>
      </c>
      <c r="O672" s="90">
        <f t="shared" si="75"/>
        <v>0</v>
      </c>
      <c r="P672" s="93">
        <f t="shared" si="76"/>
        <v>0</v>
      </c>
      <c r="R672" s="89">
        <f t="shared" si="77"/>
        <v>0</v>
      </c>
      <c r="S672" s="90">
        <f t="shared" si="78"/>
        <v>0</v>
      </c>
      <c r="T672" s="93">
        <f t="shared" si="79"/>
        <v>0</v>
      </c>
    </row>
    <row r="673" spans="1:20" hidden="1" x14ac:dyDescent="0.2">
      <c r="A673" s="83">
        <v>71.749999999999204</v>
      </c>
      <c r="B673" s="84">
        <f t="shared" si="80"/>
        <v>41.833333333333336</v>
      </c>
      <c r="C673" s="85">
        <f t="shared" si="80"/>
        <v>75.25</v>
      </c>
      <c r="D673" s="91">
        <f t="shared" si="80"/>
        <v>150.75</v>
      </c>
      <c r="F673" s="83">
        <f>MAX(IF('Fee Calculator'!D$41*100&lt;$A673,0,IF('Fee Calculator'!D$41*100&gt;$A674,$A674-$A673-SUM(G673:$H673),'Fee Calculator'!D$41*100-$A673-SUM(G673:$H673))),0)</f>
        <v>0</v>
      </c>
      <c r="G673" s="85">
        <f>MAX(IF('Fee Calculator'!E$41*100&lt;$A673,0,IF('Fee Calculator'!E$41*100&gt;$A674,$A674-$A673-SUM(H673:$H673),'Fee Calculator'!E$41*100-$A673-SUM(H673:$H673))),0)</f>
        <v>0</v>
      </c>
      <c r="H673" s="91">
        <f>IF('Fee Calculator'!F$41*100&lt;$A673,0,IF('Fee Calculator'!F$41*100&gt;$A674,$A674-$A673,'Fee Calculator'!F$41*100-$A673))</f>
        <v>0</v>
      </c>
      <c r="J673" s="87">
        <f>F673*'Fee Calculator'!$D$11/100</f>
        <v>0</v>
      </c>
      <c r="K673" s="88">
        <f>G673*'Fee Calculator'!$D$11/100</f>
        <v>0</v>
      </c>
      <c r="L673" s="92">
        <f>H673*'Fee Calculator'!$D$11/100</f>
        <v>0</v>
      </c>
      <c r="N673" s="89">
        <f t="shared" si="74"/>
        <v>0</v>
      </c>
      <c r="O673" s="90">
        <f t="shared" si="75"/>
        <v>0</v>
      </c>
      <c r="P673" s="93">
        <f t="shared" si="76"/>
        <v>0</v>
      </c>
      <c r="R673" s="89">
        <f t="shared" si="77"/>
        <v>0</v>
      </c>
      <c r="S673" s="90">
        <f t="shared" si="78"/>
        <v>0</v>
      </c>
      <c r="T673" s="93">
        <f t="shared" si="79"/>
        <v>0</v>
      </c>
    </row>
    <row r="674" spans="1:20" hidden="1" x14ac:dyDescent="0.2">
      <c r="A674" s="83">
        <v>71.849999999999199</v>
      </c>
      <c r="B674" s="84">
        <f t="shared" si="80"/>
        <v>41.833333333333336</v>
      </c>
      <c r="C674" s="85">
        <f t="shared" si="80"/>
        <v>75.25</v>
      </c>
      <c r="D674" s="91">
        <f t="shared" si="80"/>
        <v>150.75</v>
      </c>
      <c r="F674" s="83">
        <f>MAX(IF('Fee Calculator'!D$41*100&lt;$A674,0,IF('Fee Calculator'!D$41*100&gt;$A675,$A675-$A674-SUM(G674:$H674),'Fee Calculator'!D$41*100-$A674-SUM(G674:$H674))),0)</f>
        <v>0</v>
      </c>
      <c r="G674" s="85">
        <f>MAX(IF('Fee Calculator'!E$41*100&lt;$A674,0,IF('Fee Calculator'!E$41*100&gt;$A675,$A675-$A674-SUM(H674:$H674),'Fee Calculator'!E$41*100-$A674-SUM(H674:$H674))),0)</f>
        <v>0</v>
      </c>
      <c r="H674" s="91">
        <f>IF('Fee Calculator'!F$41*100&lt;$A674,0,IF('Fee Calculator'!F$41*100&gt;$A675,$A675-$A674,'Fee Calculator'!F$41*100-$A674))</f>
        <v>0</v>
      </c>
      <c r="J674" s="87">
        <f>F674*'Fee Calculator'!$D$11/100</f>
        <v>0</v>
      </c>
      <c r="K674" s="88">
        <f>G674*'Fee Calculator'!$D$11/100</f>
        <v>0</v>
      </c>
      <c r="L674" s="92">
        <f>H674*'Fee Calculator'!$D$11/100</f>
        <v>0</v>
      </c>
      <c r="N674" s="89">
        <f t="shared" si="74"/>
        <v>0</v>
      </c>
      <c r="O674" s="90">
        <f t="shared" si="75"/>
        <v>0</v>
      </c>
      <c r="P674" s="93">
        <f t="shared" si="76"/>
        <v>0</v>
      </c>
      <c r="R674" s="89">
        <f t="shared" si="77"/>
        <v>0</v>
      </c>
      <c r="S674" s="90">
        <f t="shared" si="78"/>
        <v>0</v>
      </c>
      <c r="T674" s="93">
        <f t="shared" si="79"/>
        <v>0</v>
      </c>
    </row>
    <row r="675" spans="1:20" hidden="1" x14ac:dyDescent="0.2">
      <c r="A675" s="83">
        <v>71.949999999999207</v>
      </c>
      <c r="B675" s="84">
        <f t="shared" si="80"/>
        <v>41.833333333333336</v>
      </c>
      <c r="C675" s="85">
        <f t="shared" si="80"/>
        <v>75.25</v>
      </c>
      <c r="D675" s="91">
        <f t="shared" si="80"/>
        <v>150.75</v>
      </c>
      <c r="F675" s="83">
        <f>MAX(IF('Fee Calculator'!D$41*100&lt;$A675,0,IF('Fee Calculator'!D$41*100&gt;$A676,$A676-$A675-SUM(G675:$H675),'Fee Calculator'!D$41*100-$A675-SUM(G675:$H675))),0)</f>
        <v>0</v>
      </c>
      <c r="G675" s="85">
        <f>MAX(IF('Fee Calculator'!E$41*100&lt;$A675,0,IF('Fee Calculator'!E$41*100&gt;$A676,$A676-$A675-SUM(H675:$H675),'Fee Calculator'!E$41*100-$A675-SUM(H675:$H675))),0)</f>
        <v>0</v>
      </c>
      <c r="H675" s="91">
        <f>IF('Fee Calculator'!F$41*100&lt;$A675,0,IF('Fee Calculator'!F$41*100&gt;$A676,$A676-$A675,'Fee Calculator'!F$41*100-$A675))</f>
        <v>0</v>
      </c>
      <c r="J675" s="87">
        <f>F675*'Fee Calculator'!$D$11/100</f>
        <v>0</v>
      </c>
      <c r="K675" s="88">
        <f>G675*'Fee Calculator'!$D$11/100</f>
        <v>0</v>
      </c>
      <c r="L675" s="92">
        <f>H675*'Fee Calculator'!$D$11/100</f>
        <v>0</v>
      </c>
      <c r="N675" s="89">
        <f t="shared" si="74"/>
        <v>0</v>
      </c>
      <c r="O675" s="90">
        <f t="shared" si="75"/>
        <v>0</v>
      </c>
      <c r="P675" s="93">
        <f t="shared" si="76"/>
        <v>0</v>
      </c>
      <c r="R675" s="89">
        <f t="shared" si="77"/>
        <v>0</v>
      </c>
      <c r="S675" s="90">
        <f t="shared" si="78"/>
        <v>0</v>
      </c>
      <c r="T675" s="93">
        <f t="shared" si="79"/>
        <v>0</v>
      </c>
    </row>
    <row r="676" spans="1:20" hidden="1" x14ac:dyDescent="0.2">
      <c r="A676" s="83">
        <v>72.049999999999201</v>
      </c>
      <c r="B676" s="84">
        <f t="shared" si="80"/>
        <v>41.833333333333336</v>
      </c>
      <c r="C676" s="85">
        <f t="shared" si="80"/>
        <v>75.25</v>
      </c>
      <c r="D676" s="91">
        <f t="shared" si="80"/>
        <v>150.75</v>
      </c>
      <c r="F676" s="83">
        <f>MAX(IF('Fee Calculator'!D$41*100&lt;$A676,0,IF('Fee Calculator'!D$41*100&gt;$A677,$A677-$A676-SUM(G676:$H676),'Fee Calculator'!D$41*100-$A676-SUM(G676:$H676))),0)</f>
        <v>0</v>
      </c>
      <c r="G676" s="85">
        <f>MAX(IF('Fee Calculator'!E$41*100&lt;$A676,0,IF('Fee Calculator'!E$41*100&gt;$A677,$A677-$A676-SUM(H676:$H676),'Fee Calculator'!E$41*100-$A676-SUM(H676:$H676))),0)</f>
        <v>0</v>
      </c>
      <c r="H676" s="91">
        <f>IF('Fee Calculator'!F$41*100&lt;$A676,0,IF('Fee Calculator'!F$41*100&gt;$A677,$A677-$A676,'Fee Calculator'!F$41*100-$A676))</f>
        <v>0</v>
      </c>
      <c r="J676" s="87">
        <f>F676*'Fee Calculator'!$D$11/100</f>
        <v>0</v>
      </c>
      <c r="K676" s="88">
        <f>G676*'Fee Calculator'!$D$11/100</f>
        <v>0</v>
      </c>
      <c r="L676" s="92">
        <f>H676*'Fee Calculator'!$D$11/100</f>
        <v>0</v>
      </c>
      <c r="N676" s="89">
        <f t="shared" si="74"/>
        <v>0</v>
      </c>
      <c r="O676" s="90">
        <f t="shared" si="75"/>
        <v>0</v>
      </c>
      <c r="P676" s="93">
        <f t="shared" si="76"/>
        <v>0</v>
      </c>
      <c r="R676" s="89">
        <f t="shared" si="77"/>
        <v>0</v>
      </c>
      <c r="S676" s="90">
        <f t="shared" si="78"/>
        <v>0</v>
      </c>
      <c r="T676" s="93">
        <f t="shared" si="79"/>
        <v>0</v>
      </c>
    </row>
    <row r="677" spans="1:20" hidden="1" x14ac:dyDescent="0.2">
      <c r="A677" s="83">
        <v>72.149999999999196</v>
      </c>
      <c r="B677" s="84">
        <f t="shared" si="80"/>
        <v>41.833333333333336</v>
      </c>
      <c r="C677" s="85">
        <f t="shared" si="80"/>
        <v>75.25</v>
      </c>
      <c r="D677" s="91">
        <f t="shared" si="80"/>
        <v>150.75</v>
      </c>
      <c r="F677" s="83">
        <f>MAX(IF('Fee Calculator'!D$41*100&lt;$A677,0,IF('Fee Calculator'!D$41*100&gt;$A678,$A678-$A677-SUM(G677:$H677),'Fee Calculator'!D$41*100-$A677-SUM(G677:$H677))),0)</f>
        <v>0</v>
      </c>
      <c r="G677" s="85">
        <f>MAX(IF('Fee Calculator'!E$41*100&lt;$A677,0,IF('Fee Calculator'!E$41*100&gt;$A678,$A678-$A677-SUM(H677:$H677),'Fee Calculator'!E$41*100-$A677-SUM(H677:$H677))),0)</f>
        <v>0</v>
      </c>
      <c r="H677" s="91">
        <f>IF('Fee Calculator'!F$41*100&lt;$A677,0,IF('Fee Calculator'!F$41*100&gt;$A678,$A678-$A677,'Fee Calculator'!F$41*100-$A677))</f>
        <v>0</v>
      </c>
      <c r="J677" s="87">
        <f>F677*'Fee Calculator'!$D$11/100</f>
        <v>0</v>
      </c>
      <c r="K677" s="88">
        <f>G677*'Fee Calculator'!$D$11/100</f>
        <v>0</v>
      </c>
      <c r="L677" s="92">
        <f>H677*'Fee Calculator'!$D$11/100</f>
        <v>0</v>
      </c>
      <c r="N677" s="89">
        <f t="shared" si="74"/>
        <v>0</v>
      </c>
      <c r="O677" s="90">
        <f t="shared" si="75"/>
        <v>0</v>
      </c>
      <c r="P677" s="93">
        <f t="shared" si="76"/>
        <v>0</v>
      </c>
      <c r="R677" s="89">
        <f t="shared" si="77"/>
        <v>0</v>
      </c>
      <c r="S677" s="90">
        <f t="shared" si="78"/>
        <v>0</v>
      </c>
      <c r="T677" s="93">
        <f t="shared" si="79"/>
        <v>0</v>
      </c>
    </row>
    <row r="678" spans="1:20" hidden="1" x14ac:dyDescent="0.2">
      <c r="A678" s="83">
        <v>72.249999999999204</v>
      </c>
      <c r="B678" s="84">
        <f t="shared" si="80"/>
        <v>41.833333333333336</v>
      </c>
      <c r="C678" s="85">
        <f t="shared" si="80"/>
        <v>75.25</v>
      </c>
      <c r="D678" s="91">
        <f t="shared" si="80"/>
        <v>150.75</v>
      </c>
      <c r="F678" s="83">
        <f>MAX(IF('Fee Calculator'!D$41*100&lt;$A678,0,IF('Fee Calculator'!D$41*100&gt;$A679,$A679-$A678-SUM(G678:$H678),'Fee Calculator'!D$41*100-$A678-SUM(G678:$H678))),0)</f>
        <v>0</v>
      </c>
      <c r="G678" s="85">
        <f>MAX(IF('Fee Calculator'!E$41*100&lt;$A678,0,IF('Fee Calculator'!E$41*100&gt;$A679,$A679-$A678-SUM(H678:$H678),'Fee Calculator'!E$41*100-$A678-SUM(H678:$H678))),0)</f>
        <v>0</v>
      </c>
      <c r="H678" s="91">
        <f>IF('Fee Calculator'!F$41*100&lt;$A678,0,IF('Fee Calculator'!F$41*100&gt;$A679,$A679-$A678,'Fee Calculator'!F$41*100-$A678))</f>
        <v>0</v>
      </c>
      <c r="J678" s="87">
        <f>F678*'Fee Calculator'!$D$11/100</f>
        <v>0</v>
      </c>
      <c r="K678" s="88">
        <f>G678*'Fee Calculator'!$D$11/100</f>
        <v>0</v>
      </c>
      <c r="L678" s="92">
        <f>H678*'Fee Calculator'!$D$11/100</f>
        <v>0</v>
      </c>
      <c r="N678" s="89">
        <f t="shared" si="74"/>
        <v>0</v>
      </c>
      <c r="O678" s="90">
        <f t="shared" si="75"/>
        <v>0</v>
      </c>
      <c r="P678" s="93">
        <f t="shared" si="76"/>
        <v>0</v>
      </c>
      <c r="R678" s="89">
        <f t="shared" si="77"/>
        <v>0</v>
      </c>
      <c r="S678" s="90">
        <f t="shared" si="78"/>
        <v>0</v>
      </c>
      <c r="T678" s="93">
        <f t="shared" si="79"/>
        <v>0</v>
      </c>
    </row>
    <row r="679" spans="1:20" hidden="1" x14ac:dyDescent="0.2">
      <c r="A679" s="83">
        <v>72.349999999999199</v>
      </c>
      <c r="B679" s="84">
        <f t="shared" si="80"/>
        <v>41.833333333333336</v>
      </c>
      <c r="C679" s="85">
        <f t="shared" si="80"/>
        <v>75.25</v>
      </c>
      <c r="D679" s="91">
        <f t="shared" si="80"/>
        <v>150.75</v>
      </c>
      <c r="F679" s="83">
        <f>MAX(IF('Fee Calculator'!D$41*100&lt;$A679,0,IF('Fee Calculator'!D$41*100&gt;$A680,$A680-$A679-SUM(G679:$H679),'Fee Calculator'!D$41*100-$A679-SUM(G679:$H679))),0)</f>
        <v>0</v>
      </c>
      <c r="G679" s="85">
        <f>MAX(IF('Fee Calculator'!E$41*100&lt;$A679,0,IF('Fee Calculator'!E$41*100&gt;$A680,$A680-$A679-SUM(H679:$H679),'Fee Calculator'!E$41*100-$A679-SUM(H679:$H679))),0)</f>
        <v>0</v>
      </c>
      <c r="H679" s="91">
        <f>IF('Fee Calculator'!F$41*100&lt;$A679,0,IF('Fee Calculator'!F$41*100&gt;$A680,$A680-$A679,'Fee Calculator'!F$41*100-$A679))</f>
        <v>0</v>
      </c>
      <c r="J679" s="87">
        <f>F679*'Fee Calculator'!$D$11/100</f>
        <v>0</v>
      </c>
      <c r="K679" s="88">
        <f>G679*'Fee Calculator'!$D$11/100</f>
        <v>0</v>
      </c>
      <c r="L679" s="92">
        <f>H679*'Fee Calculator'!$D$11/100</f>
        <v>0</v>
      </c>
      <c r="N679" s="89">
        <f t="shared" si="74"/>
        <v>0</v>
      </c>
      <c r="O679" s="90">
        <f t="shared" si="75"/>
        <v>0</v>
      </c>
      <c r="P679" s="93">
        <f t="shared" si="76"/>
        <v>0</v>
      </c>
      <c r="R679" s="89">
        <f t="shared" si="77"/>
        <v>0</v>
      </c>
      <c r="S679" s="90">
        <f t="shared" si="78"/>
        <v>0</v>
      </c>
      <c r="T679" s="93">
        <f t="shared" si="79"/>
        <v>0</v>
      </c>
    </row>
    <row r="680" spans="1:20" hidden="1" x14ac:dyDescent="0.2">
      <c r="A680" s="83">
        <v>72.449999999999207</v>
      </c>
      <c r="B680" s="84">
        <f t="shared" si="80"/>
        <v>41.833333333333336</v>
      </c>
      <c r="C680" s="85">
        <f t="shared" si="80"/>
        <v>75.25</v>
      </c>
      <c r="D680" s="91">
        <f t="shared" si="80"/>
        <v>150.75</v>
      </c>
      <c r="F680" s="83">
        <f>MAX(IF('Fee Calculator'!D$41*100&lt;$A680,0,IF('Fee Calculator'!D$41*100&gt;$A681,$A681-$A680-SUM(G680:$H680),'Fee Calculator'!D$41*100-$A680-SUM(G680:$H680))),0)</f>
        <v>0</v>
      </c>
      <c r="G680" s="85">
        <f>MAX(IF('Fee Calculator'!E$41*100&lt;$A680,0,IF('Fee Calculator'!E$41*100&gt;$A681,$A681-$A680-SUM(H680:$H680),'Fee Calculator'!E$41*100-$A680-SUM(H680:$H680))),0)</f>
        <v>0</v>
      </c>
      <c r="H680" s="91">
        <f>IF('Fee Calculator'!F$41*100&lt;$A680,0,IF('Fee Calculator'!F$41*100&gt;$A681,$A681-$A680,'Fee Calculator'!F$41*100-$A680))</f>
        <v>0</v>
      </c>
      <c r="J680" s="87">
        <f>F680*'Fee Calculator'!$D$11/100</f>
        <v>0</v>
      </c>
      <c r="K680" s="88">
        <f>G680*'Fee Calculator'!$D$11/100</f>
        <v>0</v>
      </c>
      <c r="L680" s="92">
        <f>H680*'Fee Calculator'!$D$11/100</f>
        <v>0</v>
      </c>
      <c r="N680" s="89">
        <f t="shared" si="74"/>
        <v>0</v>
      </c>
      <c r="O680" s="90">
        <f t="shared" si="75"/>
        <v>0</v>
      </c>
      <c r="P680" s="93">
        <f t="shared" si="76"/>
        <v>0</v>
      </c>
      <c r="R680" s="89">
        <f t="shared" si="77"/>
        <v>0</v>
      </c>
      <c r="S680" s="90">
        <f t="shared" si="78"/>
        <v>0</v>
      </c>
      <c r="T680" s="93">
        <f t="shared" si="79"/>
        <v>0</v>
      </c>
    </row>
    <row r="681" spans="1:20" hidden="1" x14ac:dyDescent="0.2">
      <c r="A681" s="83">
        <v>72.549999999999201</v>
      </c>
      <c r="B681" s="84">
        <f t="shared" si="80"/>
        <v>41.833333333333336</v>
      </c>
      <c r="C681" s="85">
        <f t="shared" si="80"/>
        <v>75.25</v>
      </c>
      <c r="D681" s="91">
        <f t="shared" si="80"/>
        <v>150.75</v>
      </c>
      <c r="F681" s="83">
        <f>MAX(IF('Fee Calculator'!D$41*100&lt;$A681,0,IF('Fee Calculator'!D$41*100&gt;$A682,$A682-$A681-SUM(G681:$H681),'Fee Calculator'!D$41*100-$A681-SUM(G681:$H681))),0)</f>
        <v>0</v>
      </c>
      <c r="G681" s="85">
        <f>MAX(IF('Fee Calculator'!E$41*100&lt;$A681,0,IF('Fee Calculator'!E$41*100&gt;$A682,$A682-$A681-SUM(H681:$H681),'Fee Calculator'!E$41*100-$A681-SUM(H681:$H681))),0)</f>
        <v>0</v>
      </c>
      <c r="H681" s="91">
        <f>IF('Fee Calculator'!F$41*100&lt;$A681,0,IF('Fee Calculator'!F$41*100&gt;$A682,$A682-$A681,'Fee Calculator'!F$41*100-$A681))</f>
        <v>0</v>
      </c>
      <c r="J681" s="87">
        <f>F681*'Fee Calculator'!$D$11/100</f>
        <v>0</v>
      </c>
      <c r="K681" s="88">
        <f>G681*'Fee Calculator'!$D$11/100</f>
        <v>0</v>
      </c>
      <c r="L681" s="92">
        <f>H681*'Fee Calculator'!$D$11/100</f>
        <v>0</v>
      </c>
      <c r="N681" s="89">
        <f t="shared" si="74"/>
        <v>0</v>
      </c>
      <c r="O681" s="90">
        <f t="shared" si="75"/>
        <v>0</v>
      </c>
      <c r="P681" s="93">
        <f t="shared" si="76"/>
        <v>0</v>
      </c>
      <c r="R681" s="89">
        <f t="shared" si="77"/>
        <v>0</v>
      </c>
      <c r="S681" s="90">
        <f t="shared" si="78"/>
        <v>0</v>
      </c>
      <c r="T681" s="93">
        <f t="shared" si="79"/>
        <v>0</v>
      </c>
    </row>
    <row r="682" spans="1:20" hidden="1" x14ac:dyDescent="0.2">
      <c r="A682" s="83">
        <v>72.649999999999196</v>
      </c>
      <c r="B682" s="84">
        <f t="shared" si="80"/>
        <v>41.833333333333336</v>
      </c>
      <c r="C682" s="85">
        <f t="shared" si="80"/>
        <v>75.25</v>
      </c>
      <c r="D682" s="91">
        <f t="shared" si="80"/>
        <v>150.75</v>
      </c>
      <c r="F682" s="83">
        <f>MAX(IF('Fee Calculator'!D$41*100&lt;$A682,0,IF('Fee Calculator'!D$41*100&gt;$A683,$A683-$A682-SUM(G682:$H682),'Fee Calculator'!D$41*100-$A682-SUM(G682:$H682))),0)</f>
        <v>0</v>
      </c>
      <c r="G682" s="85">
        <f>MAX(IF('Fee Calculator'!E$41*100&lt;$A682,0,IF('Fee Calculator'!E$41*100&gt;$A683,$A683-$A682-SUM(H682:$H682),'Fee Calculator'!E$41*100-$A682-SUM(H682:$H682))),0)</f>
        <v>0</v>
      </c>
      <c r="H682" s="91">
        <f>IF('Fee Calculator'!F$41*100&lt;$A682,0,IF('Fee Calculator'!F$41*100&gt;$A683,$A683-$A682,'Fee Calculator'!F$41*100-$A682))</f>
        <v>0</v>
      </c>
      <c r="J682" s="87">
        <f>F682*'Fee Calculator'!$D$11/100</f>
        <v>0</v>
      </c>
      <c r="K682" s="88">
        <f>G682*'Fee Calculator'!$D$11/100</f>
        <v>0</v>
      </c>
      <c r="L682" s="92">
        <f>H682*'Fee Calculator'!$D$11/100</f>
        <v>0</v>
      </c>
      <c r="N682" s="89">
        <f t="shared" ref="N682:N745" si="81">ROUND(J682*B682/365/100/100*1,2)</f>
        <v>0</v>
      </c>
      <c r="O682" s="90">
        <f t="shared" ref="O682:O745" si="82">ROUND(K682*C682/365/100/100*1,2)</f>
        <v>0</v>
      </c>
      <c r="P682" s="93">
        <f t="shared" ref="P682:P745" si="83">ROUND(L682*D682/365/100/100*1,2)</f>
        <v>0</v>
      </c>
      <c r="R682" s="89">
        <f t="shared" ref="R682:R745" si="84">J682*B682/365/100/100*1</f>
        <v>0</v>
      </c>
      <c r="S682" s="90">
        <f t="shared" ref="S682:S745" si="85">K682*C682/365/100/100*1</f>
        <v>0</v>
      </c>
      <c r="T682" s="93">
        <f t="shared" ref="T682:T745" si="86">L682*D682/365/100/100*1</f>
        <v>0</v>
      </c>
    </row>
    <row r="683" spans="1:20" hidden="1" x14ac:dyDescent="0.2">
      <c r="A683" s="83">
        <v>72.749999999999204</v>
      </c>
      <c r="B683" s="84">
        <f t="shared" si="80"/>
        <v>41.833333333333336</v>
      </c>
      <c r="C683" s="85">
        <f t="shared" si="80"/>
        <v>75.25</v>
      </c>
      <c r="D683" s="91">
        <f t="shared" si="80"/>
        <v>150.75</v>
      </c>
      <c r="F683" s="83">
        <f>MAX(IF('Fee Calculator'!D$41*100&lt;$A683,0,IF('Fee Calculator'!D$41*100&gt;$A684,$A684-$A683-SUM(G683:$H683),'Fee Calculator'!D$41*100-$A683-SUM(G683:$H683))),0)</f>
        <v>0</v>
      </c>
      <c r="G683" s="85">
        <f>MAX(IF('Fee Calculator'!E$41*100&lt;$A683,0,IF('Fee Calculator'!E$41*100&gt;$A684,$A684-$A683-SUM(H683:$H683),'Fee Calculator'!E$41*100-$A683-SUM(H683:$H683))),0)</f>
        <v>0</v>
      </c>
      <c r="H683" s="91">
        <f>IF('Fee Calculator'!F$41*100&lt;$A683,0,IF('Fee Calculator'!F$41*100&gt;$A684,$A684-$A683,'Fee Calculator'!F$41*100-$A683))</f>
        <v>0</v>
      </c>
      <c r="J683" s="87">
        <f>F683*'Fee Calculator'!$D$11/100</f>
        <v>0</v>
      </c>
      <c r="K683" s="88">
        <f>G683*'Fee Calculator'!$D$11/100</f>
        <v>0</v>
      </c>
      <c r="L683" s="92">
        <f>H683*'Fee Calculator'!$D$11/100</f>
        <v>0</v>
      </c>
      <c r="N683" s="89">
        <f t="shared" si="81"/>
        <v>0</v>
      </c>
      <c r="O683" s="90">
        <f t="shared" si="82"/>
        <v>0</v>
      </c>
      <c r="P683" s="93">
        <f t="shared" si="83"/>
        <v>0</v>
      </c>
      <c r="R683" s="89">
        <f t="shared" si="84"/>
        <v>0</v>
      </c>
      <c r="S683" s="90">
        <f t="shared" si="85"/>
        <v>0</v>
      </c>
      <c r="T683" s="93">
        <f t="shared" si="86"/>
        <v>0</v>
      </c>
    </row>
    <row r="684" spans="1:20" hidden="1" x14ac:dyDescent="0.2">
      <c r="A684" s="83">
        <v>72.849999999999199</v>
      </c>
      <c r="B684" s="84">
        <f t="shared" si="80"/>
        <v>41.833333333333336</v>
      </c>
      <c r="C684" s="85">
        <f t="shared" si="80"/>
        <v>75.25</v>
      </c>
      <c r="D684" s="91">
        <f t="shared" si="80"/>
        <v>150.75</v>
      </c>
      <c r="F684" s="83">
        <f>MAX(IF('Fee Calculator'!D$41*100&lt;$A684,0,IF('Fee Calculator'!D$41*100&gt;$A685,$A685-$A684-SUM(G684:$H684),'Fee Calculator'!D$41*100-$A684-SUM(G684:$H684))),0)</f>
        <v>0</v>
      </c>
      <c r="G684" s="85">
        <f>MAX(IF('Fee Calculator'!E$41*100&lt;$A684,0,IF('Fee Calculator'!E$41*100&gt;$A685,$A685-$A684-SUM(H684:$H684),'Fee Calculator'!E$41*100-$A684-SUM(H684:$H684))),0)</f>
        <v>0</v>
      </c>
      <c r="H684" s="91">
        <f>IF('Fee Calculator'!F$41*100&lt;$A684,0,IF('Fee Calculator'!F$41*100&gt;$A685,$A685-$A684,'Fee Calculator'!F$41*100-$A684))</f>
        <v>0</v>
      </c>
      <c r="J684" s="87">
        <f>F684*'Fee Calculator'!$D$11/100</f>
        <v>0</v>
      </c>
      <c r="K684" s="88">
        <f>G684*'Fee Calculator'!$D$11/100</f>
        <v>0</v>
      </c>
      <c r="L684" s="92">
        <f>H684*'Fee Calculator'!$D$11/100</f>
        <v>0</v>
      </c>
      <c r="N684" s="89">
        <f t="shared" si="81"/>
        <v>0</v>
      </c>
      <c r="O684" s="90">
        <f t="shared" si="82"/>
        <v>0</v>
      </c>
      <c r="P684" s="93">
        <f t="shared" si="83"/>
        <v>0</v>
      </c>
      <c r="R684" s="89">
        <f t="shared" si="84"/>
        <v>0</v>
      </c>
      <c r="S684" s="90">
        <f t="shared" si="85"/>
        <v>0</v>
      </c>
      <c r="T684" s="93">
        <f t="shared" si="86"/>
        <v>0</v>
      </c>
    </row>
    <row r="685" spans="1:20" hidden="1" x14ac:dyDescent="0.2">
      <c r="A685" s="83">
        <v>72.949999999999207</v>
      </c>
      <c r="B685" s="84">
        <f t="shared" si="80"/>
        <v>41.833333333333336</v>
      </c>
      <c r="C685" s="85">
        <f t="shared" si="80"/>
        <v>75.25</v>
      </c>
      <c r="D685" s="91">
        <f t="shared" si="80"/>
        <v>150.75</v>
      </c>
      <c r="F685" s="83">
        <f>MAX(IF('Fee Calculator'!D$41*100&lt;$A685,0,IF('Fee Calculator'!D$41*100&gt;$A686,$A686-$A685-SUM(G685:$H685),'Fee Calculator'!D$41*100-$A685-SUM(G685:$H685))),0)</f>
        <v>0</v>
      </c>
      <c r="G685" s="85">
        <f>MAX(IF('Fee Calculator'!E$41*100&lt;$A685,0,IF('Fee Calculator'!E$41*100&gt;$A686,$A686-$A685-SUM(H685:$H685),'Fee Calculator'!E$41*100-$A685-SUM(H685:$H685))),0)</f>
        <v>0</v>
      </c>
      <c r="H685" s="91">
        <f>IF('Fee Calculator'!F$41*100&lt;$A685,0,IF('Fee Calculator'!F$41*100&gt;$A686,$A686-$A685,'Fee Calculator'!F$41*100-$A685))</f>
        <v>0</v>
      </c>
      <c r="J685" s="87">
        <f>F685*'Fee Calculator'!$D$11/100</f>
        <v>0</v>
      </c>
      <c r="K685" s="88">
        <f>G685*'Fee Calculator'!$D$11/100</f>
        <v>0</v>
      </c>
      <c r="L685" s="92">
        <f>H685*'Fee Calculator'!$D$11/100</f>
        <v>0</v>
      </c>
      <c r="N685" s="89">
        <f t="shared" si="81"/>
        <v>0</v>
      </c>
      <c r="O685" s="90">
        <f t="shared" si="82"/>
        <v>0</v>
      </c>
      <c r="P685" s="93">
        <f t="shared" si="83"/>
        <v>0</v>
      </c>
      <c r="R685" s="89">
        <f t="shared" si="84"/>
        <v>0</v>
      </c>
      <c r="S685" s="90">
        <f t="shared" si="85"/>
        <v>0</v>
      </c>
      <c r="T685" s="93">
        <f t="shared" si="86"/>
        <v>0</v>
      </c>
    </row>
    <row r="686" spans="1:20" hidden="1" x14ac:dyDescent="0.2">
      <c r="A686" s="83">
        <v>73.049999999999201</v>
      </c>
      <c r="B686" s="84">
        <f t="shared" si="80"/>
        <v>41.833333333333336</v>
      </c>
      <c r="C686" s="85">
        <f t="shared" si="80"/>
        <v>75.25</v>
      </c>
      <c r="D686" s="91">
        <f t="shared" si="80"/>
        <v>150.75</v>
      </c>
      <c r="F686" s="83">
        <f>MAX(IF('Fee Calculator'!D$41*100&lt;$A686,0,IF('Fee Calculator'!D$41*100&gt;$A687,$A687-$A686-SUM(G686:$H686),'Fee Calculator'!D$41*100-$A686-SUM(G686:$H686))),0)</f>
        <v>0</v>
      </c>
      <c r="G686" s="85">
        <f>MAX(IF('Fee Calculator'!E$41*100&lt;$A686,0,IF('Fee Calculator'!E$41*100&gt;$A687,$A687-$A686-SUM(H686:$H686),'Fee Calculator'!E$41*100-$A686-SUM(H686:$H686))),0)</f>
        <v>0</v>
      </c>
      <c r="H686" s="91">
        <f>IF('Fee Calculator'!F$41*100&lt;$A686,0,IF('Fee Calculator'!F$41*100&gt;$A687,$A687-$A686,'Fee Calculator'!F$41*100-$A686))</f>
        <v>0</v>
      </c>
      <c r="J686" s="87">
        <f>F686*'Fee Calculator'!$D$11/100</f>
        <v>0</v>
      </c>
      <c r="K686" s="88">
        <f>G686*'Fee Calculator'!$D$11/100</f>
        <v>0</v>
      </c>
      <c r="L686" s="92">
        <f>H686*'Fee Calculator'!$D$11/100</f>
        <v>0</v>
      </c>
      <c r="N686" s="89">
        <f t="shared" si="81"/>
        <v>0</v>
      </c>
      <c r="O686" s="90">
        <f t="shared" si="82"/>
        <v>0</v>
      </c>
      <c r="P686" s="93">
        <f t="shared" si="83"/>
        <v>0</v>
      </c>
      <c r="R686" s="89">
        <f t="shared" si="84"/>
        <v>0</v>
      </c>
      <c r="S686" s="90">
        <f t="shared" si="85"/>
        <v>0</v>
      </c>
      <c r="T686" s="93">
        <f t="shared" si="86"/>
        <v>0</v>
      </c>
    </row>
    <row r="687" spans="1:20" hidden="1" x14ac:dyDescent="0.2">
      <c r="A687" s="83">
        <v>73.149999999999196</v>
      </c>
      <c r="B687" s="84">
        <f t="shared" si="80"/>
        <v>41.833333333333336</v>
      </c>
      <c r="C687" s="85">
        <f t="shared" si="80"/>
        <v>75.25</v>
      </c>
      <c r="D687" s="91">
        <f t="shared" si="80"/>
        <v>150.75</v>
      </c>
      <c r="F687" s="83">
        <f>MAX(IF('Fee Calculator'!D$41*100&lt;$A687,0,IF('Fee Calculator'!D$41*100&gt;$A688,$A688-$A687-SUM(G687:$H687),'Fee Calculator'!D$41*100-$A687-SUM(G687:$H687))),0)</f>
        <v>0</v>
      </c>
      <c r="G687" s="85">
        <f>MAX(IF('Fee Calculator'!E$41*100&lt;$A687,0,IF('Fee Calculator'!E$41*100&gt;$A688,$A688-$A687-SUM(H687:$H687),'Fee Calculator'!E$41*100-$A687-SUM(H687:$H687))),0)</f>
        <v>0</v>
      </c>
      <c r="H687" s="91">
        <f>IF('Fee Calculator'!F$41*100&lt;$A687,0,IF('Fee Calculator'!F$41*100&gt;$A688,$A688-$A687,'Fee Calculator'!F$41*100-$A687))</f>
        <v>0</v>
      </c>
      <c r="J687" s="87">
        <f>F687*'Fee Calculator'!$D$11/100</f>
        <v>0</v>
      </c>
      <c r="K687" s="88">
        <f>G687*'Fee Calculator'!$D$11/100</f>
        <v>0</v>
      </c>
      <c r="L687" s="92">
        <f>H687*'Fee Calculator'!$D$11/100</f>
        <v>0</v>
      </c>
      <c r="N687" s="89">
        <f t="shared" si="81"/>
        <v>0</v>
      </c>
      <c r="O687" s="90">
        <f t="shared" si="82"/>
        <v>0</v>
      </c>
      <c r="P687" s="93">
        <f t="shared" si="83"/>
        <v>0</v>
      </c>
      <c r="R687" s="89">
        <f t="shared" si="84"/>
        <v>0</v>
      </c>
      <c r="S687" s="90">
        <f t="shared" si="85"/>
        <v>0</v>
      </c>
      <c r="T687" s="93">
        <f t="shared" si="86"/>
        <v>0</v>
      </c>
    </row>
    <row r="688" spans="1:20" hidden="1" x14ac:dyDescent="0.2">
      <c r="A688" s="83">
        <v>73.249999999999204</v>
      </c>
      <c r="B688" s="84">
        <f t="shared" si="80"/>
        <v>41.833333333333336</v>
      </c>
      <c r="C688" s="85">
        <f t="shared" si="80"/>
        <v>75.25</v>
      </c>
      <c r="D688" s="91">
        <f t="shared" si="80"/>
        <v>150.75</v>
      </c>
      <c r="F688" s="83">
        <f>MAX(IF('Fee Calculator'!D$41*100&lt;$A688,0,IF('Fee Calculator'!D$41*100&gt;$A689,$A689-$A688-SUM(G688:$H688),'Fee Calculator'!D$41*100-$A688-SUM(G688:$H688))),0)</f>
        <v>0</v>
      </c>
      <c r="G688" s="85">
        <f>MAX(IF('Fee Calculator'!E$41*100&lt;$A688,0,IF('Fee Calculator'!E$41*100&gt;$A689,$A689-$A688-SUM(H688:$H688),'Fee Calculator'!E$41*100-$A688-SUM(H688:$H688))),0)</f>
        <v>0</v>
      </c>
      <c r="H688" s="91">
        <f>IF('Fee Calculator'!F$41*100&lt;$A688,0,IF('Fee Calculator'!F$41*100&gt;$A689,$A689-$A688,'Fee Calculator'!F$41*100-$A688))</f>
        <v>0</v>
      </c>
      <c r="J688" s="87">
        <f>F688*'Fee Calculator'!$D$11/100</f>
        <v>0</v>
      </c>
      <c r="K688" s="88">
        <f>G688*'Fee Calculator'!$D$11/100</f>
        <v>0</v>
      </c>
      <c r="L688" s="92">
        <f>H688*'Fee Calculator'!$D$11/100</f>
        <v>0</v>
      </c>
      <c r="N688" s="89">
        <f t="shared" si="81"/>
        <v>0</v>
      </c>
      <c r="O688" s="90">
        <f t="shared" si="82"/>
        <v>0</v>
      </c>
      <c r="P688" s="93">
        <f t="shared" si="83"/>
        <v>0</v>
      </c>
      <c r="R688" s="89">
        <f t="shared" si="84"/>
        <v>0</v>
      </c>
      <c r="S688" s="90">
        <f t="shared" si="85"/>
        <v>0</v>
      </c>
      <c r="T688" s="93">
        <f t="shared" si="86"/>
        <v>0</v>
      </c>
    </row>
    <row r="689" spans="1:20" hidden="1" x14ac:dyDescent="0.2">
      <c r="A689" s="83">
        <v>73.349999999999099</v>
      </c>
      <c r="B689" s="84">
        <f t="shared" si="80"/>
        <v>41.833333333333336</v>
      </c>
      <c r="C689" s="85">
        <f t="shared" si="80"/>
        <v>75.25</v>
      </c>
      <c r="D689" s="91">
        <f t="shared" si="80"/>
        <v>150.75</v>
      </c>
      <c r="F689" s="83">
        <f>MAX(IF('Fee Calculator'!D$41*100&lt;$A689,0,IF('Fee Calculator'!D$41*100&gt;$A690,$A690-$A689-SUM(G689:$H689),'Fee Calculator'!D$41*100-$A689-SUM(G689:$H689))),0)</f>
        <v>0</v>
      </c>
      <c r="G689" s="85">
        <f>MAX(IF('Fee Calculator'!E$41*100&lt;$A689,0,IF('Fee Calculator'!E$41*100&gt;$A690,$A690-$A689-SUM(H689:$H689),'Fee Calculator'!E$41*100-$A689-SUM(H689:$H689))),0)</f>
        <v>0</v>
      </c>
      <c r="H689" s="91">
        <f>IF('Fee Calculator'!F$41*100&lt;$A689,0,IF('Fee Calculator'!F$41*100&gt;$A690,$A690-$A689,'Fee Calculator'!F$41*100-$A689))</f>
        <v>0</v>
      </c>
      <c r="J689" s="87">
        <f>F689*'Fee Calculator'!$D$11/100</f>
        <v>0</v>
      </c>
      <c r="K689" s="88">
        <f>G689*'Fee Calculator'!$D$11/100</f>
        <v>0</v>
      </c>
      <c r="L689" s="92">
        <f>H689*'Fee Calculator'!$D$11/100</f>
        <v>0</v>
      </c>
      <c r="N689" s="89">
        <f t="shared" si="81"/>
        <v>0</v>
      </c>
      <c r="O689" s="90">
        <f t="shared" si="82"/>
        <v>0</v>
      </c>
      <c r="P689" s="93">
        <f t="shared" si="83"/>
        <v>0</v>
      </c>
      <c r="R689" s="89">
        <f t="shared" si="84"/>
        <v>0</v>
      </c>
      <c r="S689" s="90">
        <f t="shared" si="85"/>
        <v>0</v>
      </c>
      <c r="T689" s="93">
        <f t="shared" si="86"/>
        <v>0</v>
      </c>
    </row>
    <row r="690" spans="1:20" hidden="1" x14ac:dyDescent="0.2">
      <c r="A690" s="83">
        <v>73.449999999999093</v>
      </c>
      <c r="B690" s="84">
        <f t="shared" si="80"/>
        <v>41.833333333333336</v>
      </c>
      <c r="C690" s="85">
        <f t="shared" si="80"/>
        <v>75.25</v>
      </c>
      <c r="D690" s="91">
        <f t="shared" si="80"/>
        <v>150.75</v>
      </c>
      <c r="F690" s="83">
        <f>MAX(IF('Fee Calculator'!D$41*100&lt;$A690,0,IF('Fee Calculator'!D$41*100&gt;$A691,$A691-$A690-SUM(G690:$H690),'Fee Calculator'!D$41*100-$A690-SUM(G690:$H690))),0)</f>
        <v>0</v>
      </c>
      <c r="G690" s="85">
        <f>MAX(IF('Fee Calculator'!E$41*100&lt;$A690,0,IF('Fee Calculator'!E$41*100&gt;$A691,$A691-$A690-SUM(H690:$H690),'Fee Calculator'!E$41*100-$A690-SUM(H690:$H690))),0)</f>
        <v>0</v>
      </c>
      <c r="H690" s="91">
        <f>IF('Fee Calculator'!F$41*100&lt;$A690,0,IF('Fee Calculator'!F$41*100&gt;$A691,$A691-$A690,'Fee Calculator'!F$41*100-$A690))</f>
        <v>0</v>
      </c>
      <c r="J690" s="87">
        <f>F690*'Fee Calculator'!$D$11/100</f>
        <v>0</v>
      </c>
      <c r="K690" s="88">
        <f>G690*'Fee Calculator'!$D$11/100</f>
        <v>0</v>
      </c>
      <c r="L690" s="92">
        <f>H690*'Fee Calculator'!$D$11/100</f>
        <v>0</v>
      </c>
      <c r="N690" s="89">
        <f t="shared" si="81"/>
        <v>0</v>
      </c>
      <c r="O690" s="90">
        <f t="shared" si="82"/>
        <v>0</v>
      </c>
      <c r="P690" s="93">
        <f t="shared" si="83"/>
        <v>0</v>
      </c>
      <c r="R690" s="89">
        <f t="shared" si="84"/>
        <v>0</v>
      </c>
      <c r="S690" s="90">
        <f t="shared" si="85"/>
        <v>0</v>
      </c>
      <c r="T690" s="93">
        <f t="shared" si="86"/>
        <v>0</v>
      </c>
    </row>
    <row r="691" spans="1:20" hidden="1" x14ac:dyDescent="0.2">
      <c r="A691" s="83">
        <v>73.549999999999102</v>
      </c>
      <c r="B691" s="84">
        <f t="shared" si="80"/>
        <v>41.833333333333336</v>
      </c>
      <c r="C691" s="85">
        <f t="shared" si="80"/>
        <v>75.25</v>
      </c>
      <c r="D691" s="91">
        <f t="shared" si="80"/>
        <v>150.75</v>
      </c>
      <c r="F691" s="83">
        <f>MAX(IF('Fee Calculator'!D$41*100&lt;$A691,0,IF('Fee Calculator'!D$41*100&gt;$A692,$A692-$A691-SUM(G691:$H691),'Fee Calculator'!D$41*100-$A691-SUM(G691:$H691))),0)</f>
        <v>0</v>
      </c>
      <c r="G691" s="85">
        <f>MAX(IF('Fee Calculator'!E$41*100&lt;$A691,0,IF('Fee Calculator'!E$41*100&gt;$A692,$A692-$A691-SUM(H691:$H691),'Fee Calculator'!E$41*100-$A691-SUM(H691:$H691))),0)</f>
        <v>0</v>
      </c>
      <c r="H691" s="91">
        <f>IF('Fee Calculator'!F$41*100&lt;$A691,0,IF('Fee Calculator'!F$41*100&gt;$A692,$A692-$A691,'Fee Calculator'!F$41*100-$A691))</f>
        <v>0</v>
      </c>
      <c r="J691" s="87">
        <f>F691*'Fee Calculator'!$D$11/100</f>
        <v>0</v>
      </c>
      <c r="K691" s="88">
        <f>G691*'Fee Calculator'!$D$11/100</f>
        <v>0</v>
      </c>
      <c r="L691" s="92">
        <f>H691*'Fee Calculator'!$D$11/100</f>
        <v>0</v>
      </c>
      <c r="N691" s="89">
        <f t="shared" si="81"/>
        <v>0</v>
      </c>
      <c r="O691" s="90">
        <f t="shared" si="82"/>
        <v>0</v>
      </c>
      <c r="P691" s="93">
        <f t="shared" si="83"/>
        <v>0</v>
      </c>
      <c r="R691" s="89">
        <f t="shared" si="84"/>
        <v>0</v>
      </c>
      <c r="S691" s="90">
        <f t="shared" si="85"/>
        <v>0</v>
      </c>
      <c r="T691" s="93">
        <f t="shared" si="86"/>
        <v>0</v>
      </c>
    </row>
    <row r="692" spans="1:20" hidden="1" x14ac:dyDescent="0.2">
      <c r="A692" s="83">
        <v>73.649999999999096</v>
      </c>
      <c r="B692" s="84">
        <f t="shared" si="80"/>
        <v>41.833333333333336</v>
      </c>
      <c r="C692" s="85">
        <f t="shared" si="80"/>
        <v>75.25</v>
      </c>
      <c r="D692" s="91">
        <f t="shared" si="80"/>
        <v>150.75</v>
      </c>
      <c r="F692" s="83">
        <f>MAX(IF('Fee Calculator'!D$41*100&lt;$A692,0,IF('Fee Calculator'!D$41*100&gt;$A693,$A693-$A692-SUM(G692:$H692),'Fee Calculator'!D$41*100-$A692-SUM(G692:$H692))),0)</f>
        <v>0</v>
      </c>
      <c r="G692" s="85">
        <f>MAX(IF('Fee Calculator'!E$41*100&lt;$A692,0,IF('Fee Calculator'!E$41*100&gt;$A693,$A693-$A692-SUM(H692:$H692),'Fee Calculator'!E$41*100-$A692-SUM(H692:$H692))),0)</f>
        <v>0</v>
      </c>
      <c r="H692" s="91">
        <f>IF('Fee Calculator'!F$41*100&lt;$A692,0,IF('Fee Calculator'!F$41*100&gt;$A693,$A693-$A692,'Fee Calculator'!F$41*100-$A692))</f>
        <v>0</v>
      </c>
      <c r="J692" s="87">
        <f>F692*'Fee Calculator'!$D$11/100</f>
        <v>0</v>
      </c>
      <c r="K692" s="88">
        <f>G692*'Fee Calculator'!$D$11/100</f>
        <v>0</v>
      </c>
      <c r="L692" s="92">
        <f>H692*'Fee Calculator'!$D$11/100</f>
        <v>0</v>
      </c>
      <c r="N692" s="89">
        <f t="shared" si="81"/>
        <v>0</v>
      </c>
      <c r="O692" s="90">
        <f t="shared" si="82"/>
        <v>0</v>
      </c>
      <c r="P692" s="93">
        <f t="shared" si="83"/>
        <v>0</v>
      </c>
      <c r="R692" s="89">
        <f t="shared" si="84"/>
        <v>0</v>
      </c>
      <c r="S692" s="90">
        <f t="shared" si="85"/>
        <v>0</v>
      </c>
      <c r="T692" s="93">
        <f t="shared" si="86"/>
        <v>0</v>
      </c>
    </row>
    <row r="693" spans="1:20" hidden="1" x14ac:dyDescent="0.2">
      <c r="A693" s="83">
        <v>73.749999999999105</v>
      </c>
      <c r="B693" s="84">
        <f t="shared" si="80"/>
        <v>41.833333333333336</v>
      </c>
      <c r="C693" s="85">
        <f t="shared" si="80"/>
        <v>75.25</v>
      </c>
      <c r="D693" s="91">
        <f t="shared" si="80"/>
        <v>150.75</v>
      </c>
      <c r="F693" s="83">
        <f>MAX(IF('Fee Calculator'!D$41*100&lt;$A693,0,IF('Fee Calculator'!D$41*100&gt;$A694,$A694-$A693-SUM(G693:$H693),'Fee Calculator'!D$41*100-$A693-SUM(G693:$H693))),0)</f>
        <v>0</v>
      </c>
      <c r="G693" s="85">
        <f>MAX(IF('Fee Calculator'!E$41*100&lt;$A693,0,IF('Fee Calculator'!E$41*100&gt;$A694,$A694-$A693-SUM(H693:$H693),'Fee Calculator'!E$41*100-$A693-SUM(H693:$H693))),0)</f>
        <v>0</v>
      </c>
      <c r="H693" s="91">
        <f>IF('Fee Calculator'!F$41*100&lt;$A693,0,IF('Fee Calculator'!F$41*100&gt;$A694,$A694-$A693,'Fee Calculator'!F$41*100-$A693))</f>
        <v>0</v>
      </c>
      <c r="J693" s="87">
        <f>F693*'Fee Calculator'!$D$11/100</f>
        <v>0</v>
      </c>
      <c r="K693" s="88">
        <f>G693*'Fee Calculator'!$D$11/100</f>
        <v>0</v>
      </c>
      <c r="L693" s="92">
        <f>H693*'Fee Calculator'!$D$11/100</f>
        <v>0</v>
      </c>
      <c r="N693" s="89">
        <f t="shared" si="81"/>
        <v>0</v>
      </c>
      <c r="O693" s="90">
        <f t="shared" si="82"/>
        <v>0</v>
      </c>
      <c r="P693" s="93">
        <f t="shared" si="83"/>
        <v>0</v>
      </c>
      <c r="R693" s="89">
        <f t="shared" si="84"/>
        <v>0</v>
      </c>
      <c r="S693" s="90">
        <f t="shared" si="85"/>
        <v>0</v>
      </c>
      <c r="T693" s="93">
        <f t="shared" si="86"/>
        <v>0</v>
      </c>
    </row>
    <row r="694" spans="1:20" hidden="1" x14ac:dyDescent="0.2">
      <c r="A694" s="83">
        <v>73.849999999999099</v>
      </c>
      <c r="B694" s="84">
        <f t="shared" si="80"/>
        <v>41.833333333333336</v>
      </c>
      <c r="C694" s="85">
        <f t="shared" si="80"/>
        <v>75.25</v>
      </c>
      <c r="D694" s="91">
        <f t="shared" si="80"/>
        <v>150.75</v>
      </c>
      <c r="F694" s="83">
        <f>MAX(IF('Fee Calculator'!D$41*100&lt;$A694,0,IF('Fee Calculator'!D$41*100&gt;$A695,$A695-$A694-SUM(G694:$H694),'Fee Calculator'!D$41*100-$A694-SUM(G694:$H694))),0)</f>
        <v>0</v>
      </c>
      <c r="G694" s="85">
        <f>MAX(IF('Fee Calculator'!E$41*100&lt;$A694,0,IF('Fee Calculator'!E$41*100&gt;$A695,$A695-$A694-SUM(H694:$H694),'Fee Calculator'!E$41*100-$A694-SUM(H694:$H694))),0)</f>
        <v>0</v>
      </c>
      <c r="H694" s="91">
        <f>IF('Fee Calculator'!F$41*100&lt;$A694,0,IF('Fee Calculator'!F$41*100&gt;$A695,$A695-$A694,'Fee Calculator'!F$41*100-$A694))</f>
        <v>0</v>
      </c>
      <c r="J694" s="87">
        <f>F694*'Fee Calculator'!$D$11/100</f>
        <v>0</v>
      </c>
      <c r="K694" s="88">
        <f>G694*'Fee Calculator'!$D$11/100</f>
        <v>0</v>
      </c>
      <c r="L694" s="92">
        <f>H694*'Fee Calculator'!$D$11/100</f>
        <v>0</v>
      </c>
      <c r="N694" s="89">
        <f t="shared" si="81"/>
        <v>0</v>
      </c>
      <c r="O694" s="90">
        <f t="shared" si="82"/>
        <v>0</v>
      </c>
      <c r="P694" s="93">
        <f t="shared" si="83"/>
        <v>0</v>
      </c>
      <c r="R694" s="89">
        <f t="shared" si="84"/>
        <v>0</v>
      </c>
      <c r="S694" s="90">
        <f t="shared" si="85"/>
        <v>0</v>
      </c>
      <c r="T694" s="93">
        <f t="shared" si="86"/>
        <v>0</v>
      </c>
    </row>
    <row r="695" spans="1:20" hidden="1" x14ac:dyDescent="0.2">
      <c r="A695" s="83">
        <v>73.949999999999093</v>
      </c>
      <c r="B695" s="84">
        <f t="shared" si="80"/>
        <v>41.833333333333336</v>
      </c>
      <c r="C695" s="85">
        <f t="shared" si="80"/>
        <v>75.25</v>
      </c>
      <c r="D695" s="91">
        <f t="shared" si="80"/>
        <v>150.75</v>
      </c>
      <c r="F695" s="83">
        <f>MAX(IF('Fee Calculator'!D$41*100&lt;$A695,0,IF('Fee Calculator'!D$41*100&gt;$A696,$A696-$A695-SUM(G695:$H695),'Fee Calculator'!D$41*100-$A695-SUM(G695:$H695))),0)</f>
        <v>0</v>
      </c>
      <c r="G695" s="85">
        <f>MAX(IF('Fee Calculator'!E$41*100&lt;$A695,0,IF('Fee Calculator'!E$41*100&gt;$A696,$A696-$A695-SUM(H695:$H695),'Fee Calculator'!E$41*100-$A695-SUM(H695:$H695))),0)</f>
        <v>0</v>
      </c>
      <c r="H695" s="91">
        <f>IF('Fee Calculator'!F$41*100&lt;$A695,0,IF('Fee Calculator'!F$41*100&gt;$A696,$A696-$A695,'Fee Calculator'!F$41*100-$A695))</f>
        <v>0</v>
      </c>
      <c r="J695" s="87">
        <f>F695*'Fee Calculator'!$D$11/100</f>
        <v>0</v>
      </c>
      <c r="K695" s="88">
        <f>G695*'Fee Calculator'!$D$11/100</f>
        <v>0</v>
      </c>
      <c r="L695" s="92">
        <f>H695*'Fee Calculator'!$D$11/100</f>
        <v>0</v>
      </c>
      <c r="N695" s="89">
        <f t="shared" si="81"/>
        <v>0</v>
      </c>
      <c r="O695" s="90">
        <f t="shared" si="82"/>
        <v>0</v>
      </c>
      <c r="P695" s="93">
        <f t="shared" si="83"/>
        <v>0</v>
      </c>
      <c r="R695" s="89">
        <f t="shared" si="84"/>
        <v>0</v>
      </c>
      <c r="S695" s="90">
        <f t="shared" si="85"/>
        <v>0</v>
      </c>
      <c r="T695" s="93">
        <f t="shared" si="86"/>
        <v>0</v>
      </c>
    </row>
    <row r="696" spans="1:20" hidden="1" x14ac:dyDescent="0.2">
      <c r="A696" s="83">
        <v>74.049999999999102</v>
      </c>
      <c r="B696" s="84">
        <f t="shared" si="80"/>
        <v>41.833333333333336</v>
      </c>
      <c r="C696" s="85">
        <f t="shared" si="80"/>
        <v>75.25</v>
      </c>
      <c r="D696" s="91">
        <f t="shared" si="80"/>
        <v>150.75</v>
      </c>
      <c r="F696" s="83">
        <f>MAX(IF('Fee Calculator'!D$41*100&lt;$A696,0,IF('Fee Calculator'!D$41*100&gt;$A697,$A697-$A696-SUM(G696:$H696),'Fee Calculator'!D$41*100-$A696-SUM(G696:$H696))),0)</f>
        <v>0</v>
      </c>
      <c r="G696" s="85">
        <f>MAX(IF('Fee Calculator'!E$41*100&lt;$A696,0,IF('Fee Calculator'!E$41*100&gt;$A697,$A697-$A696-SUM(H696:$H696),'Fee Calculator'!E$41*100-$A696-SUM(H696:$H696))),0)</f>
        <v>0</v>
      </c>
      <c r="H696" s="91">
        <f>IF('Fee Calculator'!F$41*100&lt;$A696,0,IF('Fee Calculator'!F$41*100&gt;$A697,$A697-$A696,'Fee Calculator'!F$41*100-$A696))</f>
        <v>0</v>
      </c>
      <c r="J696" s="87">
        <f>F696*'Fee Calculator'!$D$11/100</f>
        <v>0</v>
      </c>
      <c r="K696" s="88">
        <f>G696*'Fee Calculator'!$D$11/100</f>
        <v>0</v>
      </c>
      <c r="L696" s="92">
        <f>H696*'Fee Calculator'!$D$11/100</f>
        <v>0</v>
      </c>
      <c r="N696" s="89">
        <f t="shared" si="81"/>
        <v>0</v>
      </c>
      <c r="O696" s="90">
        <f t="shared" si="82"/>
        <v>0</v>
      </c>
      <c r="P696" s="93">
        <f t="shared" si="83"/>
        <v>0</v>
      </c>
      <c r="R696" s="89">
        <f t="shared" si="84"/>
        <v>0</v>
      </c>
      <c r="S696" s="90">
        <f t="shared" si="85"/>
        <v>0</v>
      </c>
      <c r="T696" s="93">
        <f t="shared" si="86"/>
        <v>0</v>
      </c>
    </row>
    <row r="697" spans="1:20" hidden="1" x14ac:dyDescent="0.2">
      <c r="A697" s="83">
        <v>74.149999999999096</v>
      </c>
      <c r="B697" s="84">
        <f t="shared" si="80"/>
        <v>41.833333333333336</v>
      </c>
      <c r="C697" s="85">
        <f t="shared" si="80"/>
        <v>75.25</v>
      </c>
      <c r="D697" s="91">
        <f t="shared" si="80"/>
        <v>150.75</v>
      </c>
      <c r="F697" s="83">
        <f>MAX(IF('Fee Calculator'!D$41*100&lt;$A697,0,IF('Fee Calculator'!D$41*100&gt;$A698,$A698-$A697-SUM(G697:$H697),'Fee Calculator'!D$41*100-$A697-SUM(G697:$H697))),0)</f>
        <v>0</v>
      </c>
      <c r="G697" s="85">
        <f>MAX(IF('Fee Calculator'!E$41*100&lt;$A697,0,IF('Fee Calculator'!E$41*100&gt;$A698,$A698-$A697-SUM(H697:$H697),'Fee Calculator'!E$41*100-$A697-SUM(H697:$H697))),0)</f>
        <v>0</v>
      </c>
      <c r="H697" s="91">
        <f>IF('Fee Calculator'!F$41*100&lt;$A697,0,IF('Fee Calculator'!F$41*100&gt;$A698,$A698-$A697,'Fee Calculator'!F$41*100-$A697))</f>
        <v>0</v>
      </c>
      <c r="J697" s="87">
        <f>F697*'Fee Calculator'!$D$11/100</f>
        <v>0</v>
      </c>
      <c r="K697" s="88">
        <f>G697*'Fee Calculator'!$D$11/100</f>
        <v>0</v>
      </c>
      <c r="L697" s="92">
        <f>H697*'Fee Calculator'!$D$11/100</f>
        <v>0</v>
      </c>
      <c r="N697" s="89">
        <f t="shared" si="81"/>
        <v>0</v>
      </c>
      <c r="O697" s="90">
        <f t="shared" si="82"/>
        <v>0</v>
      </c>
      <c r="P697" s="93">
        <f t="shared" si="83"/>
        <v>0</v>
      </c>
      <c r="R697" s="89">
        <f t="shared" si="84"/>
        <v>0</v>
      </c>
      <c r="S697" s="90">
        <f t="shared" si="85"/>
        <v>0</v>
      </c>
      <c r="T697" s="93">
        <f t="shared" si="86"/>
        <v>0</v>
      </c>
    </row>
    <row r="698" spans="1:20" hidden="1" x14ac:dyDescent="0.2">
      <c r="A698" s="83">
        <v>74.249999999999105</v>
      </c>
      <c r="B698" s="84">
        <f t="shared" ref="B698:D761" si="87">(5/0.1*B$5+SUM(B$6:B$105))/(5/0.1+COUNT(B$6:B$105))</f>
        <v>41.833333333333336</v>
      </c>
      <c r="C698" s="85">
        <f t="shared" si="87"/>
        <v>75.25</v>
      </c>
      <c r="D698" s="91">
        <f t="shared" si="87"/>
        <v>150.75</v>
      </c>
      <c r="F698" s="83">
        <f>MAX(IF('Fee Calculator'!D$41*100&lt;$A698,0,IF('Fee Calculator'!D$41*100&gt;$A699,$A699-$A698-SUM(G698:$H698),'Fee Calculator'!D$41*100-$A698-SUM(G698:$H698))),0)</f>
        <v>0</v>
      </c>
      <c r="G698" s="85">
        <f>MAX(IF('Fee Calculator'!E$41*100&lt;$A698,0,IF('Fee Calculator'!E$41*100&gt;$A699,$A699-$A698-SUM(H698:$H698),'Fee Calculator'!E$41*100-$A698-SUM(H698:$H698))),0)</f>
        <v>0</v>
      </c>
      <c r="H698" s="91">
        <f>IF('Fee Calculator'!F$41*100&lt;$A698,0,IF('Fee Calculator'!F$41*100&gt;$A699,$A699-$A698,'Fee Calculator'!F$41*100-$A698))</f>
        <v>0</v>
      </c>
      <c r="J698" s="87">
        <f>F698*'Fee Calculator'!$D$11/100</f>
        <v>0</v>
      </c>
      <c r="K698" s="88">
        <f>G698*'Fee Calculator'!$D$11/100</f>
        <v>0</v>
      </c>
      <c r="L698" s="92">
        <f>H698*'Fee Calculator'!$D$11/100</f>
        <v>0</v>
      </c>
      <c r="N698" s="89">
        <f t="shared" si="81"/>
        <v>0</v>
      </c>
      <c r="O698" s="90">
        <f t="shared" si="82"/>
        <v>0</v>
      </c>
      <c r="P698" s="93">
        <f t="shared" si="83"/>
        <v>0</v>
      </c>
      <c r="R698" s="89">
        <f t="shared" si="84"/>
        <v>0</v>
      </c>
      <c r="S698" s="90">
        <f t="shared" si="85"/>
        <v>0</v>
      </c>
      <c r="T698" s="93">
        <f t="shared" si="86"/>
        <v>0</v>
      </c>
    </row>
    <row r="699" spans="1:20" hidden="1" x14ac:dyDescent="0.2">
      <c r="A699" s="83">
        <v>74.349999999999099</v>
      </c>
      <c r="B699" s="84">
        <f t="shared" si="87"/>
        <v>41.833333333333336</v>
      </c>
      <c r="C699" s="85">
        <f t="shared" si="87"/>
        <v>75.25</v>
      </c>
      <c r="D699" s="91">
        <f t="shared" si="87"/>
        <v>150.75</v>
      </c>
      <c r="F699" s="83">
        <f>MAX(IF('Fee Calculator'!D$41*100&lt;$A699,0,IF('Fee Calculator'!D$41*100&gt;$A700,$A700-$A699-SUM(G699:$H699),'Fee Calculator'!D$41*100-$A699-SUM(G699:$H699))),0)</f>
        <v>0</v>
      </c>
      <c r="G699" s="85">
        <f>MAX(IF('Fee Calculator'!E$41*100&lt;$A699,0,IF('Fee Calculator'!E$41*100&gt;$A700,$A700-$A699-SUM(H699:$H699),'Fee Calculator'!E$41*100-$A699-SUM(H699:$H699))),0)</f>
        <v>0</v>
      </c>
      <c r="H699" s="91">
        <f>IF('Fee Calculator'!F$41*100&lt;$A699,0,IF('Fee Calculator'!F$41*100&gt;$A700,$A700-$A699,'Fee Calculator'!F$41*100-$A699))</f>
        <v>0</v>
      </c>
      <c r="J699" s="87">
        <f>F699*'Fee Calculator'!$D$11/100</f>
        <v>0</v>
      </c>
      <c r="K699" s="88">
        <f>G699*'Fee Calculator'!$D$11/100</f>
        <v>0</v>
      </c>
      <c r="L699" s="92">
        <f>H699*'Fee Calculator'!$D$11/100</f>
        <v>0</v>
      </c>
      <c r="N699" s="89">
        <f t="shared" si="81"/>
        <v>0</v>
      </c>
      <c r="O699" s="90">
        <f t="shared" si="82"/>
        <v>0</v>
      </c>
      <c r="P699" s="93">
        <f t="shared" si="83"/>
        <v>0</v>
      </c>
      <c r="R699" s="89">
        <f t="shared" si="84"/>
        <v>0</v>
      </c>
      <c r="S699" s="90">
        <f t="shared" si="85"/>
        <v>0</v>
      </c>
      <c r="T699" s="93">
        <f t="shared" si="86"/>
        <v>0</v>
      </c>
    </row>
    <row r="700" spans="1:20" hidden="1" x14ac:dyDescent="0.2">
      <c r="A700" s="83">
        <v>74.449999999999093</v>
      </c>
      <c r="B700" s="84">
        <f t="shared" si="87"/>
        <v>41.833333333333336</v>
      </c>
      <c r="C700" s="85">
        <f t="shared" si="87"/>
        <v>75.25</v>
      </c>
      <c r="D700" s="91">
        <f t="shared" si="87"/>
        <v>150.75</v>
      </c>
      <c r="F700" s="83">
        <f>MAX(IF('Fee Calculator'!D$41*100&lt;$A700,0,IF('Fee Calculator'!D$41*100&gt;$A701,$A701-$A700-SUM(G700:$H700),'Fee Calculator'!D$41*100-$A700-SUM(G700:$H700))),0)</f>
        <v>0</v>
      </c>
      <c r="G700" s="85">
        <f>MAX(IF('Fee Calculator'!E$41*100&lt;$A700,0,IF('Fee Calculator'!E$41*100&gt;$A701,$A701-$A700-SUM(H700:$H700),'Fee Calculator'!E$41*100-$A700-SUM(H700:$H700))),0)</f>
        <v>0</v>
      </c>
      <c r="H700" s="91">
        <f>IF('Fee Calculator'!F$41*100&lt;$A700,0,IF('Fee Calculator'!F$41*100&gt;$A701,$A701-$A700,'Fee Calculator'!F$41*100-$A700))</f>
        <v>0</v>
      </c>
      <c r="J700" s="87">
        <f>F700*'Fee Calculator'!$D$11/100</f>
        <v>0</v>
      </c>
      <c r="K700" s="88">
        <f>G700*'Fee Calculator'!$D$11/100</f>
        <v>0</v>
      </c>
      <c r="L700" s="92">
        <f>H700*'Fee Calculator'!$D$11/100</f>
        <v>0</v>
      </c>
      <c r="N700" s="89">
        <f t="shared" si="81"/>
        <v>0</v>
      </c>
      <c r="O700" s="90">
        <f t="shared" si="82"/>
        <v>0</v>
      </c>
      <c r="P700" s="93">
        <f t="shared" si="83"/>
        <v>0</v>
      </c>
      <c r="R700" s="89">
        <f t="shared" si="84"/>
        <v>0</v>
      </c>
      <c r="S700" s="90">
        <f t="shared" si="85"/>
        <v>0</v>
      </c>
      <c r="T700" s="93">
        <f t="shared" si="86"/>
        <v>0</v>
      </c>
    </row>
    <row r="701" spans="1:20" hidden="1" x14ac:dyDescent="0.2">
      <c r="A701" s="83">
        <v>74.549999999999102</v>
      </c>
      <c r="B701" s="84">
        <f t="shared" si="87"/>
        <v>41.833333333333336</v>
      </c>
      <c r="C701" s="85">
        <f t="shared" si="87"/>
        <v>75.25</v>
      </c>
      <c r="D701" s="91">
        <f t="shared" si="87"/>
        <v>150.75</v>
      </c>
      <c r="F701" s="83">
        <f>MAX(IF('Fee Calculator'!D$41*100&lt;$A701,0,IF('Fee Calculator'!D$41*100&gt;$A702,$A702-$A701-SUM(G701:$H701),'Fee Calculator'!D$41*100-$A701-SUM(G701:$H701))),0)</f>
        <v>0</v>
      </c>
      <c r="G701" s="85">
        <f>MAX(IF('Fee Calculator'!E$41*100&lt;$A701,0,IF('Fee Calculator'!E$41*100&gt;$A702,$A702-$A701-SUM(H701:$H701),'Fee Calculator'!E$41*100-$A701-SUM(H701:$H701))),0)</f>
        <v>0</v>
      </c>
      <c r="H701" s="91">
        <f>IF('Fee Calculator'!F$41*100&lt;$A701,0,IF('Fee Calculator'!F$41*100&gt;$A702,$A702-$A701,'Fee Calculator'!F$41*100-$A701))</f>
        <v>0</v>
      </c>
      <c r="J701" s="87">
        <f>F701*'Fee Calculator'!$D$11/100</f>
        <v>0</v>
      </c>
      <c r="K701" s="88">
        <f>G701*'Fee Calculator'!$D$11/100</f>
        <v>0</v>
      </c>
      <c r="L701" s="92">
        <f>H701*'Fee Calculator'!$D$11/100</f>
        <v>0</v>
      </c>
      <c r="N701" s="89">
        <f t="shared" si="81"/>
        <v>0</v>
      </c>
      <c r="O701" s="90">
        <f t="shared" si="82"/>
        <v>0</v>
      </c>
      <c r="P701" s="93">
        <f t="shared" si="83"/>
        <v>0</v>
      </c>
      <c r="R701" s="89">
        <f t="shared" si="84"/>
        <v>0</v>
      </c>
      <c r="S701" s="90">
        <f t="shared" si="85"/>
        <v>0</v>
      </c>
      <c r="T701" s="93">
        <f t="shared" si="86"/>
        <v>0</v>
      </c>
    </row>
    <row r="702" spans="1:20" hidden="1" x14ac:dyDescent="0.2">
      <c r="A702" s="83">
        <v>74.649999999999096</v>
      </c>
      <c r="B702" s="84">
        <f t="shared" si="87"/>
        <v>41.833333333333336</v>
      </c>
      <c r="C702" s="85">
        <f t="shared" si="87"/>
        <v>75.25</v>
      </c>
      <c r="D702" s="91">
        <f t="shared" si="87"/>
        <v>150.75</v>
      </c>
      <c r="F702" s="83">
        <f>MAX(IF('Fee Calculator'!D$41*100&lt;$A702,0,IF('Fee Calculator'!D$41*100&gt;$A703,$A703-$A702-SUM(G702:$H702),'Fee Calculator'!D$41*100-$A702-SUM(G702:$H702))),0)</f>
        <v>0</v>
      </c>
      <c r="G702" s="85">
        <f>MAX(IF('Fee Calculator'!E$41*100&lt;$A702,0,IF('Fee Calculator'!E$41*100&gt;$A703,$A703-$A702-SUM(H702:$H702),'Fee Calculator'!E$41*100-$A702-SUM(H702:$H702))),0)</f>
        <v>0</v>
      </c>
      <c r="H702" s="91">
        <f>IF('Fee Calculator'!F$41*100&lt;$A702,0,IF('Fee Calculator'!F$41*100&gt;$A703,$A703-$A702,'Fee Calculator'!F$41*100-$A702))</f>
        <v>0</v>
      </c>
      <c r="J702" s="87">
        <f>F702*'Fee Calculator'!$D$11/100</f>
        <v>0</v>
      </c>
      <c r="K702" s="88">
        <f>G702*'Fee Calculator'!$D$11/100</f>
        <v>0</v>
      </c>
      <c r="L702" s="92">
        <f>H702*'Fee Calculator'!$D$11/100</f>
        <v>0</v>
      </c>
      <c r="N702" s="89">
        <f t="shared" si="81"/>
        <v>0</v>
      </c>
      <c r="O702" s="90">
        <f t="shared" si="82"/>
        <v>0</v>
      </c>
      <c r="P702" s="93">
        <f t="shared" si="83"/>
        <v>0</v>
      </c>
      <c r="R702" s="89">
        <f t="shared" si="84"/>
        <v>0</v>
      </c>
      <c r="S702" s="90">
        <f t="shared" si="85"/>
        <v>0</v>
      </c>
      <c r="T702" s="93">
        <f t="shared" si="86"/>
        <v>0</v>
      </c>
    </row>
    <row r="703" spans="1:20" hidden="1" x14ac:dyDescent="0.2">
      <c r="A703" s="83">
        <v>74.749999999999105</v>
      </c>
      <c r="B703" s="84">
        <f t="shared" si="87"/>
        <v>41.833333333333336</v>
      </c>
      <c r="C703" s="85">
        <f t="shared" si="87"/>
        <v>75.25</v>
      </c>
      <c r="D703" s="91">
        <f t="shared" si="87"/>
        <v>150.75</v>
      </c>
      <c r="F703" s="83">
        <f>MAX(IF('Fee Calculator'!D$41*100&lt;$A703,0,IF('Fee Calculator'!D$41*100&gt;$A704,$A704-$A703-SUM(G703:$H703),'Fee Calculator'!D$41*100-$A703-SUM(G703:$H703))),0)</f>
        <v>0</v>
      </c>
      <c r="G703" s="85">
        <f>MAX(IF('Fee Calculator'!E$41*100&lt;$A703,0,IF('Fee Calculator'!E$41*100&gt;$A704,$A704-$A703-SUM(H703:$H703),'Fee Calculator'!E$41*100-$A703-SUM(H703:$H703))),0)</f>
        <v>0</v>
      </c>
      <c r="H703" s="91">
        <f>IF('Fee Calculator'!F$41*100&lt;$A703,0,IF('Fee Calculator'!F$41*100&gt;$A704,$A704-$A703,'Fee Calculator'!F$41*100-$A703))</f>
        <v>0</v>
      </c>
      <c r="J703" s="87">
        <f>F703*'Fee Calculator'!$D$11/100</f>
        <v>0</v>
      </c>
      <c r="K703" s="88">
        <f>G703*'Fee Calculator'!$D$11/100</f>
        <v>0</v>
      </c>
      <c r="L703" s="92">
        <f>H703*'Fee Calculator'!$D$11/100</f>
        <v>0</v>
      </c>
      <c r="N703" s="89">
        <f t="shared" si="81"/>
        <v>0</v>
      </c>
      <c r="O703" s="90">
        <f t="shared" si="82"/>
        <v>0</v>
      </c>
      <c r="P703" s="93">
        <f t="shared" si="83"/>
        <v>0</v>
      </c>
      <c r="R703" s="89">
        <f t="shared" si="84"/>
        <v>0</v>
      </c>
      <c r="S703" s="90">
        <f t="shared" si="85"/>
        <v>0</v>
      </c>
      <c r="T703" s="93">
        <f t="shared" si="86"/>
        <v>0</v>
      </c>
    </row>
    <row r="704" spans="1:20" hidden="1" x14ac:dyDescent="0.2">
      <c r="A704" s="83">
        <v>74.849999999999099</v>
      </c>
      <c r="B704" s="84">
        <f t="shared" si="87"/>
        <v>41.833333333333336</v>
      </c>
      <c r="C704" s="85">
        <f t="shared" si="87"/>
        <v>75.25</v>
      </c>
      <c r="D704" s="91">
        <f t="shared" si="87"/>
        <v>150.75</v>
      </c>
      <c r="F704" s="83">
        <f>MAX(IF('Fee Calculator'!D$41*100&lt;$A704,0,IF('Fee Calculator'!D$41*100&gt;$A705,$A705-$A704-SUM(G704:$H704),'Fee Calculator'!D$41*100-$A704-SUM(G704:$H704))),0)</f>
        <v>0</v>
      </c>
      <c r="G704" s="85">
        <f>MAX(IF('Fee Calculator'!E$41*100&lt;$A704,0,IF('Fee Calculator'!E$41*100&gt;$A705,$A705-$A704-SUM(H704:$H704),'Fee Calculator'!E$41*100-$A704-SUM(H704:$H704))),0)</f>
        <v>0</v>
      </c>
      <c r="H704" s="91">
        <f>IF('Fee Calculator'!F$41*100&lt;$A704,0,IF('Fee Calculator'!F$41*100&gt;$A705,$A705-$A704,'Fee Calculator'!F$41*100-$A704))</f>
        <v>0</v>
      </c>
      <c r="J704" s="87">
        <f>F704*'Fee Calculator'!$D$11/100</f>
        <v>0</v>
      </c>
      <c r="K704" s="88">
        <f>G704*'Fee Calculator'!$D$11/100</f>
        <v>0</v>
      </c>
      <c r="L704" s="92">
        <f>H704*'Fee Calculator'!$D$11/100</f>
        <v>0</v>
      </c>
      <c r="N704" s="89">
        <f t="shared" si="81"/>
        <v>0</v>
      </c>
      <c r="O704" s="90">
        <f t="shared" si="82"/>
        <v>0</v>
      </c>
      <c r="P704" s="93">
        <f t="shared" si="83"/>
        <v>0</v>
      </c>
      <c r="R704" s="89">
        <f t="shared" si="84"/>
        <v>0</v>
      </c>
      <c r="S704" s="90">
        <f t="shared" si="85"/>
        <v>0</v>
      </c>
      <c r="T704" s="93">
        <f t="shared" si="86"/>
        <v>0</v>
      </c>
    </row>
    <row r="705" spans="1:20" hidden="1" x14ac:dyDescent="0.2">
      <c r="A705" s="83">
        <v>74.949999999999093</v>
      </c>
      <c r="B705" s="84">
        <f t="shared" si="87"/>
        <v>41.833333333333336</v>
      </c>
      <c r="C705" s="85">
        <f t="shared" si="87"/>
        <v>75.25</v>
      </c>
      <c r="D705" s="91">
        <f t="shared" si="87"/>
        <v>150.75</v>
      </c>
      <c r="F705" s="83">
        <f>MAX(IF('Fee Calculator'!D$41*100&lt;$A705,0,IF('Fee Calculator'!D$41*100&gt;$A706,$A706-$A705-SUM(G705:$H705),'Fee Calculator'!D$41*100-$A705-SUM(G705:$H705))),0)</f>
        <v>0</v>
      </c>
      <c r="G705" s="85">
        <f>MAX(IF('Fee Calculator'!E$41*100&lt;$A705,0,IF('Fee Calculator'!E$41*100&gt;$A706,$A706-$A705-SUM(H705:$H705),'Fee Calculator'!E$41*100-$A705-SUM(H705:$H705))),0)</f>
        <v>0</v>
      </c>
      <c r="H705" s="91">
        <f>IF('Fee Calculator'!F$41*100&lt;$A705,0,IF('Fee Calculator'!F$41*100&gt;$A706,$A706-$A705,'Fee Calculator'!F$41*100-$A705))</f>
        <v>0</v>
      </c>
      <c r="J705" s="87">
        <f>F705*'Fee Calculator'!$D$11/100</f>
        <v>0</v>
      </c>
      <c r="K705" s="88">
        <f>G705*'Fee Calculator'!$D$11/100</f>
        <v>0</v>
      </c>
      <c r="L705" s="92">
        <f>H705*'Fee Calculator'!$D$11/100</f>
        <v>0</v>
      </c>
      <c r="N705" s="89">
        <f t="shared" si="81"/>
        <v>0</v>
      </c>
      <c r="O705" s="90">
        <f t="shared" si="82"/>
        <v>0</v>
      </c>
      <c r="P705" s="93">
        <f t="shared" si="83"/>
        <v>0</v>
      </c>
      <c r="R705" s="89">
        <f t="shared" si="84"/>
        <v>0</v>
      </c>
      <c r="S705" s="90">
        <f t="shared" si="85"/>
        <v>0</v>
      </c>
      <c r="T705" s="93">
        <f t="shared" si="86"/>
        <v>0</v>
      </c>
    </row>
    <row r="706" spans="1:20" hidden="1" x14ac:dyDescent="0.2">
      <c r="A706" s="83">
        <v>75.049999999999002</v>
      </c>
      <c r="B706" s="84">
        <f t="shared" si="87"/>
        <v>41.833333333333336</v>
      </c>
      <c r="C706" s="85">
        <f t="shared" si="87"/>
        <v>75.25</v>
      </c>
      <c r="D706" s="91">
        <f t="shared" si="87"/>
        <v>150.75</v>
      </c>
      <c r="F706" s="83">
        <f>MAX(IF('Fee Calculator'!D$41*100&lt;$A706,0,IF('Fee Calculator'!D$41*100&gt;$A707,$A707-$A706-SUM(G706:$H706),'Fee Calculator'!D$41*100-$A706-SUM(G706:$H706))),0)</f>
        <v>0</v>
      </c>
      <c r="G706" s="85">
        <f>MAX(IF('Fee Calculator'!E$41*100&lt;$A706,0,IF('Fee Calculator'!E$41*100&gt;$A707,$A707-$A706-SUM(H706:$H706),'Fee Calculator'!E$41*100-$A706-SUM(H706:$H706))),0)</f>
        <v>0</v>
      </c>
      <c r="H706" s="91">
        <f>IF('Fee Calculator'!F$41*100&lt;$A706,0,IF('Fee Calculator'!F$41*100&gt;$A707,$A707-$A706,'Fee Calculator'!F$41*100-$A706))</f>
        <v>0</v>
      </c>
      <c r="J706" s="87">
        <f>F706*'Fee Calculator'!$D$11/100</f>
        <v>0</v>
      </c>
      <c r="K706" s="88">
        <f>G706*'Fee Calculator'!$D$11/100</f>
        <v>0</v>
      </c>
      <c r="L706" s="92">
        <f>H706*'Fee Calculator'!$D$11/100</f>
        <v>0</v>
      </c>
      <c r="N706" s="89">
        <f t="shared" si="81"/>
        <v>0</v>
      </c>
      <c r="O706" s="90">
        <f t="shared" si="82"/>
        <v>0</v>
      </c>
      <c r="P706" s="93">
        <f t="shared" si="83"/>
        <v>0</v>
      </c>
      <c r="R706" s="89">
        <f t="shared" si="84"/>
        <v>0</v>
      </c>
      <c r="S706" s="90">
        <f t="shared" si="85"/>
        <v>0</v>
      </c>
      <c r="T706" s="93">
        <f t="shared" si="86"/>
        <v>0</v>
      </c>
    </row>
    <row r="707" spans="1:20" hidden="1" x14ac:dyDescent="0.2">
      <c r="A707" s="83">
        <v>75.149999999998997</v>
      </c>
      <c r="B707" s="84">
        <f t="shared" si="87"/>
        <v>41.833333333333336</v>
      </c>
      <c r="C707" s="85">
        <f t="shared" si="87"/>
        <v>75.25</v>
      </c>
      <c r="D707" s="91">
        <f t="shared" si="87"/>
        <v>150.75</v>
      </c>
      <c r="F707" s="83">
        <f>MAX(IF('Fee Calculator'!D$41*100&lt;$A707,0,IF('Fee Calculator'!D$41*100&gt;$A708,$A708-$A707-SUM(G707:$H707),'Fee Calculator'!D$41*100-$A707-SUM(G707:$H707))),0)</f>
        <v>0</v>
      </c>
      <c r="G707" s="85">
        <f>MAX(IF('Fee Calculator'!E$41*100&lt;$A707,0,IF('Fee Calculator'!E$41*100&gt;$A708,$A708-$A707-SUM(H707:$H707),'Fee Calculator'!E$41*100-$A707-SUM(H707:$H707))),0)</f>
        <v>0</v>
      </c>
      <c r="H707" s="91">
        <f>IF('Fee Calculator'!F$41*100&lt;$A707,0,IF('Fee Calculator'!F$41*100&gt;$A708,$A708-$A707,'Fee Calculator'!F$41*100-$A707))</f>
        <v>0</v>
      </c>
      <c r="J707" s="87">
        <f>F707*'Fee Calculator'!$D$11/100</f>
        <v>0</v>
      </c>
      <c r="K707" s="88">
        <f>G707*'Fee Calculator'!$D$11/100</f>
        <v>0</v>
      </c>
      <c r="L707" s="92">
        <f>H707*'Fee Calculator'!$D$11/100</f>
        <v>0</v>
      </c>
      <c r="N707" s="89">
        <f t="shared" si="81"/>
        <v>0</v>
      </c>
      <c r="O707" s="90">
        <f t="shared" si="82"/>
        <v>0</v>
      </c>
      <c r="P707" s="93">
        <f t="shared" si="83"/>
        <v>0</v>
      </c>
      <c r="R707" s="89">
        <f t="shared" si="84"/>
        <v>0</v>
      </c>
      <c r="S707" s="90">
        <f t="shared" si="85"/>
        <v>0</v>
      </c>
      <c r="T707" s="93">
        <f t="shared" si="86"/>
        <v>0</v>
      </c>
    </row>
    <row r="708" spans="1:20" hidden="1" x14ac:dyDescent="0.2">
      <c r="A708" s="83">
        <v>75.249999999999005</v>
      </c>
      <c r="B708" s="84">
        <f t="shared" si="87"/>
        <v>41.833333333333336</v>
      </c>
      <c r="C708" s="85">
        <f t="shared" si="87"/>
        <v>75.25</v>
      </c>
      <c r="D708" s="91">
        <f t="shared" si="87"/>
        <v>150.75</v>
      </c>
      <c r="F708" s="83">
        <f>MAX(IF('Fee Calculator'!D$41*100&lt;$A708,0,IF('Fee Calculator'!D$41*100&gt;$A709,$A709-$A708-SUM(G708:$H708),'Fee Calculator'!D$41*100-$A708-SUM(G708:$H708))),0)</f>
        <v>0</v>
      </c>
      <c r="G708" s="85">
        <f>MAX(IF('Fee Calculator'!E$41*100&lt;$A708,0,IF('Fee Calculator'!E$41*100&gt;$A709,$A709-$A708-SUM(H708:$H708),'Fee Calculator'!E$41*100-$A708-SUM(H708:$H708))),0)</f>
        <v>0</v>
      </c>
      <c r="H708" s="91">
        <f>IF('Fee Calculator'!F$41*100&lt;$A708,0,IF('Fee Calculator'!F$41*100&gt;$A709,$A709-$A708,'Fee Calculator'!F$41*100-$A708))</f>
        <v>0</v>
      </c>
      <c r="J708" s="87">
        <f>F708*'Fee Calculator'!$D$11/100</f>
        <v>0</v>
      </c>
      <c r="K708" s="88">
        <f>G708*'Fee Calculator'!$D$11/100</f>
        <v>0</v>
      </c>
      <c r="L708" s="92">
        <f>H708*'Fee Calculator'!$D$11/100</f>
        <v>0</v>
      </c>
      <c r="N708" s="89">
        <f t="shared" si="81"/>
        <v>0</v>
      </c>
      <c r="O708" s="90">
        <f t="shared" si="82"/>
        <v>0</v>
      </c>
      <c r="P708" s="93">
        <f t="shared" si="83"/>
        <v>0</v>
      </c>
      <c r="R708" s="89">
        <f t="shared" si="84"/>
        <v>0</v>
      </c>
      <c r="S708" s="90">
        <f t="shared" si="85"/>
        <v>0</v>
      </c>
      <c r="T708" s="93">
        <f t="shared" si="86"/>
        <v>0</v>
      </c>
    </row>
    <row r="709" spans="1:20" hidden="1" x14ac:dyDescent="0.2">
      <c r="A709" s="83">
        <v>75.349999999999</v>
      </c>
      <c r="B709" s="84">
        <f t="shared" si="87"/>
        <v>41.833333333333336</v>
      </c>
      <c r="C709" s="85">
        <f t="shared" si="87"/>
        <v>75.25</v>
      </c>
      <c r="D709" s="91">
        <f t="shared" si="87"/>
        <v>150.75</v>
      </c>
      <c r="F709" s="83">
        <f>MAX(IF('Fee Calculator'!D$41*100&lt;$A709,0,IF('Fee Calculator'!D$41*100&gt;$A710,$A710-$A709-SUM(G709:$H709),'Fee Calculator'!D$41*100-$A709-SUM(G709:$H709))),0)</f>
        <v>0</v>
      </c>
      <c r="G709" s="85">
        <f>MAX(IF('Fee Calculator'!E$41*100&lt;$A709,0,IF('Fee Calculator'!E$41*100&gt;$A710,$A710-$A709-SUM(H709:$H709),'Fee Calculator'!E$41*100-$A709-SUM(H709:$H709))),0)</f>
        <v>0</v>
      </c>
      <c r="H709" s="91">
        <f>IF('Fee Calculator'!F$41*100&lt;$A709,0,IF('Fee Calculator'!F$41*100&gt;$A710,$A710-$A709,'Fee Calculator'!F$41*100-$A709))</f>
        <v>0</v>
      </c>
      <c r="J709" s="87">
        <f>F709*'Fee Calculator'!$D$11/100</f>
        <v>0</v>
      </c>
      <c r="K709" s="88">
        <f>G709*'Fee Calculator'!$D$11/100</f>
        <v>0</v>
      </c>
      <c r="L709" s="92">
        <f>H709*'Fee Calculator'!$D$11/100</f>
        <v>0</v>
      </c>
      <c r="N709" s="89">
        <f t="shared" si="81"/>
        <v>0</v>
      </c>
      <c r="O709" s="90">
        <f t="shared" si="82"/>
        <v>0</v>
      </c>
      <c r="P709" s="93">
        <f t="shared" si="83"/>
        <v>0</v>
      </c>
      <c r="R709" s="89">
        <f t="shared" si="84"/>
        <v>0</v>
      </c>
      <c r="S709" s="90">
        <f t="shared" si="85"/>
        <v>0</v>
      </c>
      <c r="T709" s="93">
        <f t="shared" si="86"/>
        <v>0</v>
      </c>
    </row>
    <row r="710" spans="1:20" hidden="1" x14ac:dyDescent="0.2">
      <c r="A710" s="83">
        <v>75.449999999998994</v>
      </c>
      <c r="B710" s="84">
        <f t="shared" si="87"/>
        <v>41.833333333333336</v>
      </c>
      <c r="C710" s="85">
        <f t="shared" si="87"/>
        <v>75.25</v>
      </c>
      <c r="D710" s="91">
        <f t="shared" si="87"/>
        <v>150.75</v>
      </c>
      <c r="F710" s="83">
        <f>MAX(IF('Fee Calculator'!D$41*100&lt;$A710,0,IF('Fee Calculator'!D$41*100&gt;$A711,$A711-$A710-SUM(G710:$H710),'Fee Calculator'!D$41*100-$A710-SUM(G710:$H710))),0)</f>
        <v>0</v>
      </c>
      <c r="G710" s="85">
        <f>MAX(IF('Fee Calculator'!E$41*100&lt;$A710,0,IF('Fee Calculator'!E$41*100&gt;$A711,$A711-$A710-SUM(H710:$H710),'Fee Calculator'!E$41*100-$A710-SUM(H710:$H710))),0)</f>
        <v>0</v>
      </c>
      <c r="H710" s="91">
        <f>IF('Fee Calculator'!F$41*100&lt;$A710,0,IF('Fee Calculator'!F$41*100&gt;$A711,$A711-$A710,'Fee Calculator'!F$41*100-$A710))</f>
        <v>0</v>
      </c>
      <c r="J710" s="87">
        <f>F710*'Fee Calculator'!$D$11/100</f>
        <v>0</v>
      </c>
      <c r="K710" s="88">
        <f>G710*'Fee Calculator'!$D$11/100</f>
        <v>0</v>
      </c>
      <c r="L710" s="92">
        <f>H710*'Fee Calculator'!$D$11/100</f>
        <v>0</v>
      </c>
      <c r="N710" s="89">
        <f t="shared" si="81"/>
        <v>0</v>
      </c>
      <c r="O710" s="90">
        <f t="shared" si="82"/>
        <v>0</v>
      </c>
      <c r="P710" s="93">
        <f t="shared" si="83"/>
        <v>0</v>
      </c>
      <c r="R710" s="89">
        <f t="shared" si="84"/>
        <v>0</v>
      </c>
      <c r="S710" s="90">
        <f t="shared" si="85"/>
        <v>0</v>
      </c>
      <c r="T710" s="93">
        <f t="shared" si="86"/>
        <v>0</v>
      </c>
    </row>
    <row r="711" spans="1:20" hidden="1" x14ac:dyDescent="0.2">
      <c r="A711" s="83">
        <v>75.549999999999002</v>
      </c>
      <c r="B711" s="84">
        <f t="shared" si="87"/>
        <v>41.833333333333336</v>
      </c>
      <c r="C711" s="85">
        <f t="shared" si="87"/>
        <v>75.25</v>
      </c>
      <c r="D711" s="91">
        <f t="shared" si="87"/>
        <v>150.75</v>
      </c>
      <c r="F711" s="83">
        <f>MAX(IF('Fee Calculator'!D$41*100&lt;$A711,0,IF('Fee Calculator'!D$41*100&gt;$A712,$A712-$A711-SUM(G711:$H711),'Fee Calculator'!D$41*100-$A711-SUM(G711:$H711))),0)</f>
        <v>0</v>
      </c>
      <c r="G711" s="85">
        <f>MAX(IF('Fee Calculator'!E$41*100&lt;$A711,0,IF('Fee Calculator'!E$41*100&gt;$A712,$A712-$A711-SUM(H711:$H711),'Fee Calculator'!E$41*100-$A711-SUM(H711:$H711))),0)</f>
        <v>0</v>
      </c>
      <c r="H711" s="91">
        <f>IF('Fee Calculator'!F$41*100&lt;$A711,0,IF('Fee Calculator'!F$41*100&gt;$A712,$A712-$A711,'Fee Calculator'!F$41*100-$A711))</f>
        <v>0</v>
      </c>
      <c r="J711" s="87">
        <f>F711*'Fee Calculator'!$D$11/100</f>
        <v>0</v>
      </c>
      <c r="K711" s="88">
        <f>G711*'Fee Calculator'!$D$11/100</f>
        <v>0</v>
      </c>
      <c r="L711" s="92">
        <f>H711*'Fee Calculator'!$D$11/100</f>
        <v>0</v>
      </c>
      <c r="N711" s="89">
        <f t="shared" si="81"/>
        <v>0</v>
      </c>
      <c r="O711" s="90">
        <f t="shared" si="82"/>
        <v>0</v>
      </c>
      <c r="P711" s="93">
        <f t="shared" si="83"/>
        <v>0</v>
      </c>
      <c r="R711" s="89">
        <f t="shared" si="84"/>
        <v>0</v>
      </c>
      <c r="S711" s="90">
        <f t="shared" si="85"/>
        <v>0</v>
      </c>
      <c r="T711" s="93">
        <f t="shared" si="86"/>
        <v>0</v>
      </c>
    </row>
    <row r="712" spans="1:20" hidden="1" x14ac:dyDescent="0.2">
      <c r="A712" s="83">
        <v>75.649999999998997</v>
      </c>
      <c r="B712" s="84">
        <f t="shared" si="87"/>
        <v>41.833333333333336</v>
      </c>
      <c r="C712" s="85">
        <f t="shared" si="87"/>
        <v>75.25</v>
      </c>
      <c r="D712" s="91">
        <f t="shared" si="87"/>
        <v>150.75</v>
      </c>
      <c r="F712" s="83">
        <f>MAX(IF('Fee Calculator'!D$41*100&lt;$A712,0,IF('Fee Calculator'!D$41*100&gt;$A713,$A713-$A712-SUM(G712:$H712),'Fee Calculator'!D$41*100-$A712-SUM(G712:$H712))),0)</f>
        <v>0</v>
      </c>
      <c r="G712" s="85">
        <f>MAX(IF('Fee Calculator'!E$41*100&lt;$A712,0,IF('Fee Calculator'!E$41*100&gt;$A713,$A713-$A712-SUM(H712:$H712),'Fee Calculator'!E$41*100-$A712-SUM(H712:$H712))),0)</f>
        <v>0</v>
      </c>
      <c r="H712" s="91">
        <f>IF('Fee Calculator'!F$41*100&lt;$A712,0,IF('Fee Calculator'!F$41*100&gt;$A713,$A713-$A712,'Fee Calculator'!F$41*100-$A712))</f>
        <v>0</v>
      </c>
      <c r="J712" s="87">
        <f>F712*'Fee Calculator'!$D$11/100</f>
        <v>0</v>
      </c>
      <c r="K712" s="88">
        <f>G712*'Fee Calculator'!$D$11/100</f>
        <v>0</v>
      </c>
      <c r="L712" s="92">
        <f>H712*'Fee Calculator'!$D$11/100</f>
        <v>0</v>
      </c>
      <c r="N712" s="89">
        <f t="shared" si="81"/>
        <v>0</v>
      </c>
      <c r="O712" s="90">
        <f t="shared" si="82"/>
        <v>0</v>
      </c>
      <c r="P712" s="93">
        <f t="shared" si="83"/>
        <v>0</v>
      </c>
      <c r="R712" s="89">
        <f t="shared" si="84"/>
        <v>0</v>
      </c>
      <c r="S712" s="90">
        <f t="shared" si="85"/>
        <v>0</v>
      </c>
      <c r="T712" s="93">
        <f t="shared" si="86"/>
        <v>0</v>
      </c>
    </row>
    <row r="713" spans="1:20" hidden="1" x14ac:dyDescent="0.2">
      <c r="A713" s="83">
        <v>75.749999999999005</v>
      </c>
      <c r="B713" s="84">
        <f t="shared" si="87"/>
        <v>41.833333333333336</v>
      </c>
      <c r="C713" s="85">
        <f t="shared" si="87"/>
        <v>75.25</v>
      </c>
      <c r="D713" s="91">
        <f t="shared" si="87"/>
        <v>150.75</v>
      </c>
      <c r="F713" s="83">
        <f>MAX(IF('Fee Calculator'!D$41*100&lt;$A713,0,IF('Fee Calculator'!D$41*100&gt;$A714,$A714-$A713-SUM(G713:$H713),'Fee Calculator'!D$41*100-$A713-SUM(G713:$H713))),0)</f>
        <v>0</v>
      </c>
      <c r="G713" s="85">
        <f>MAX(IF('Fee Calculator'!E$41*100&lt;$A713,0,IF('Fee Calculator'!E$41*100&gt;$A714,$A714-$A713-SUM(H713:$H713),'Fee Calculator'!E$41*100-$A713-SUM(H713:$H713))),0)</f>
        <v>0</v>
      </c>
      <c r="H713" s="91">
        <f>IF('Fee Calculator'!F$41*100&lt;$A713,0,IF('Fee Calculator'!F$41*100&gt;$A714,$A714-$A713,'Fee Calculator'!F$41*100-$A713))</f>
        <v>0</v>
      </c>
      <c r="J713" s="87">
        <f>F713*'Fee Calculator'!$D$11/100</f>
        <v>0</v>
      </c>
      <c r="K713" s="88">
        <f>G713*'Fee Calculator'!$D$11/100</f>
        <v>0</v>
      </c>
      <c r="L713" s="92">
        <f>H713*'Fee Calculator'!$D$11/100</f>
        <v>0</v>
      </c>
      <c r="N713" s="89">
        <f t="shared" si="81"/>
        <v>0</v>
      </c>
      <c r="O713" s="90">
        <f t="shared" si="82"/>
        <v>0</v>
      </c>
      <c r="P713" s="93">
        <f t="shared" si="83"/>
        <v>0</v>
      </c>
      <c r="R713" s="89">
        <f t="shared" si="84"/>
        <v>0</v>
      </c>
      <c r="S713" s="90">
        <f t="shared" si="85"/>
        <v>0</v>
      </c>
      <c r="T713" s="93">
        <f t="shared" si="86"/>
        <v>0</v>
      </c>
    </row>
    <row r="714" spans="1:20" hidden="1" x14ac:dyDescent="0.2">
      <c r="A714" s="83">
        <v>75.849999999999</v>
      </c>
      <c r="B714" s="84">
        <f t="shared" si="87"/>
        <v>41.833333333333336</v>
      </c>
      <c r="C714" s="85">
        <f t="shared" si="87"/>
        <v>75.25</v>
      </c>
      <c r="D714" s="91">
        <f t="shared" si="87"/>
        <v>150.75</v>
      </c>
      <c r="F714" s="83">
        <f>MAX(IF('Fee Calculator'!D$41*100&lt;$A714,0,IF('Fee Calculator'!D$41*100&gt;$A715,$A715-$A714-SUM(G714:$H714),'Fee Calculator'!D$41*100-$A714-SUM(G714:$H714))),0)</f>
        <v>0</v>
      </c>
      <c r="G714" s="85">
        <f>MAX(IF('Fee Calculator'!E$41*100&lt;$A714,0,IF('Fee Calculator'!E$41*100&gt;$A715,$A715-$A714-SUM(H714:$H714),'Fee Calculator'!E$41*100-$A714-SUM(H714:$H714))),0)</f>
        <v>0</v>
      </c>
      <c r="H714" s="91">
        <f>IF('Fee Calculator'!F$41*100&lt;$A714,0,IF('Fee Calculator'!F$41*100&gt;$A715,$A715-$A714,'Fee Calculator'!F$41*100-$A714))</f>
        <v>0</v>
      </c>
      <c r="J714" s="87">
        <f>F714*'Fee Calculator'!$D$11/100</f>
        <v>0</v>
      </c>
      <c r="K714" s="88">
        <f>G714*'Fee Calculator'!$D$11/100</f>
        <v>0</v>
      </c>
      <c r="L714" s="92">
        <f>H714*'Fee Calculator'!$D$11/100</f>
        <v>0</v>
      </c>
      <c r="N714" s="89">
        <f t="shared" si="81"/>
        <v>0</v>
      </c>
      <c r="O714" s="90">
        <f t="shared" si="82"/>
        <v>0</v>
      </c>
      <c r="P714" s="93">
        <f t="shared" si="83"/>
        <v>0</v>
      </c>
      <c r="R714" s="89">
        <f t="shared" si="84"/>
        <v>0</v>
      </c>
      <c r="S714" s="90">
        <f t="shared" si="85"/>
        <v>0</v>
      </c>
      <c r="T714" s="93">
        <f t="shared" si="86"/>
        <v>0</v>
      </c>
    </row>
    <row r="715" spans="1:20" hidden="1" x14ac:dyDescent="0.2">
      <c r="A715" s="83">
        <v>75.949999999998994</v>
      </c>
      <c r="B715" s="84">
        <f t="shared" si="87"/>
        <v>41.833333333333336</v>
      </c>
      <c r="C715" s="85">
        <f t="shared" si="87"/>
        <v>75.25</v>
      </c>
      <c r="D715" s="91">
        <f t="shared" si="87"/>
        <v>150.75</v>
      </c>
      <c r="F715" s="83">
        <f>MAX(IF('Fee Calculator'!D$41*100&lt;$A715,0,IF('Fee Calculator'!D$41*100&gt;$A716,$A716-$A715-SUM(G715:$H715),'Fee Calculator'!D$41*100-$A715-SUM(G715:$H715))),0)</f>
        <v>0</v>
      </c>
      <c r="G715" s="85">
        <f>MAX(IF('Fee Calculator'!E$41*100&lt;$A715,0,IF('Fee Calculator'!E$41*100&gt;$A716,$A716-$A715-SUM(H715:$H715),'Fee Calculator'!E$41*100-$A715-SUM(H715:$H715))),0)</f>
        <v>0</v>
      </c>
      <c r="H715" s="91">
        <f>IF('Fee Calculator'!F$41*100&lt;$A715,0,IF('Fee Calculator'!F$41*100&gt;$A716,$A716-$A715,'Fee Calculator'!F$41*100-$A715))</f>
        <v>0</v>
      </c>
      <c r="J715" s="87">
        <f>F715*'Fee Calculator'!$D$11/100</f>
        <v>0</v>
      </c>
      <c r="K715" s="88">
        <f>G715*'Fee Calculator'!$D$11/100</f>
        <v>0</v>
      </c>
      <c r="L715" s="92">
        <f>H715*'Fee Calculator'!$D$11/100</f>
        <v>0</v>
      </c>
      <c r="N715" s="89">
        <f t="shared" si="81"/>
        <v>0</v>
      </c>
      <c r="O715" s="90">
        <f t="shared" si="82"/>
        <v>0</v>
      </c>
      <c r="P715" s="93">
        <f t="shared" si="83"/>
        <v>0</v>
      </c>
      <c r="R715" s="89">
        <f t="shared" si="84"/>
        <v>0</v>
      </c>
      <c r="S715" s="90">
        <f t="shared" si="85"/>
        <v>0</v>
      </c>
      <c r="T715" s="93">
        <f t="shared" si="86"/>
        <v>0</v>
      </c>
    </row>
    <row r="716" spans="1:20" hidden="1" x14ac:dyDescent="0.2">
      <c r="A716" s="83">
        <v>76.049999999999002</v>
      </c>
      <c r="B716" s="84">
        <f t="shared" si="87"/>
        <v>41.833333333333336</v>
      </c>
      <c r="C716" s="85">
        <f t="shared" si="87"/>
        <v>75.25</v>
      </c>
      <c r="D716" s="91">
        <f t="shared" si="87"/>
        <v>150.75</v>
      </c>
      <c r="F716" s="83">
        <f>MAX(IF('Fee Calculator'!D$41*100&lt;$A716,0,IF('Fee Calculator'!D$41*100&gt;$A717,$A717-$A716-SUM(G716:$H716),'Fee Calculator'!D$41*100-$A716-SUM(G716:$H716))),0)</f>
        <v>0</v>
      </c>
      <c r="G716" s="85">
        <f>MAX(IF('Fee Calculator'!E$41*100&lt;$A716,0,IF('Fee Calculator'!E$41*100&gt;$A717,$A717-$A716-SUM(H716:$H716),'Fee Calculator'!E$41*100-$A716-SUM(H716:$H716))),0)</f>
        <v>0</v>
      </c>
      <c r="H716" s="91">
        <f>IF('Fee Calculator'!F$41*100&lt;$A716,0,IF('Fee Calculator'!F$41*100&gt;$A717,$A717-$A716,'Fee Calculator'!F$41*100-$A716))</f>
        <v>0</v>
      </c>
      <c r="J716" s="87">
        <f>F716*'Fee Calculator'!$D$11/100</f>
        <v>0</v>
      </c>
      <c r="K716" s="88">
        <f>G716*'Fee Calculator'!$D$11/100</f>
        <v>0</v>
      </c>
      <c r="L716" s="92">
        <f>H716*'Fee Calculator'!$D$11/100</f>
        <v>0</v>
      </c>
      <c r="N716" s="89">
        <f t="shared" si="81"/>
        <v>0</v>
      </c>
      <c r="O716" s="90">
        <f t="shared" si="82"/>
        <v>0</v>
      </c>
      <c r="P716" s="93">
        <f t="shared" si="83"/>
        <v>0</v>
      </c>
      <c r="R716" s="89">
        <f t="shared" si="84"/>
        <v>0</v>
      </c>
      <c r="S716" s="90">
        <f t="shared" si="85"/>
        <v>0</v>
      </c>
      <c r="T716" s="93">
        <f t="shared" si="86"/>
        <v>0</v>
      </c>
    </row>
    <row r="717" spans="1:20" hidden="1" x14ac:dyDescent="0.2">
      <c r="A717" s="83">
        <v>76.149999999998997</v>
      </c>
      <c r="B717" s="84">
        <f t="shared" si="87"/>
        <v>41.833333333333336</v>
      </c>
      <c r="C717" s="85">
        <f t="shared" si="87"/>
        <v>75.25</v>
      </c>
      <c r="D717" s="91">
        <f t="shared" si="87"/>
        <v>150.75</v>
      </c>
      <c r="F717" s="83">
        <f>MAX(IF('Fee Calculator'!D$41*100&lt;$A717,0,IF('Fee Calculator'!D$41*100&gt;$A718,$A718-$A717-SUM(G717:$H717),'Fee Calculator'!D$41*100-$A717-SUM(G717:$H717))),0)</f>
        <v>0</v>
      </c>
      <c r="G717" s="85">
        <f>MAX(IF('Fee Calculator'!E$41*100&lt;$A717,0,IF('Fee Calculator'!E$41*100&gt;$A718,$A718-$A717-SUM(H717:$H717),'Fee Calculator'!E$41*100-$A717-SUM(H717:$H717))),0)</f>
        <v>0</v>
      </c>
      <c r="H717" s="91">
        <f>IF('Fee Calculator'!F$41*100&lt;$A717,0,IF('Fee Calculator'!F$41*100&gt;$A718,$A718-$A717,'Fee Calculator'!F$41*100-$A717))</f>
        <v>0</v>
      </c>
      <c r="J717" s="87">
        <f>F717*'Fee Calculator'!$D$11/100</f>
        <v>0</v>
      </c>
      <c r="K717" s="88">
        <f>G717*'Fee Calculator'!$D$11/100</f>
        <v>0</v>
      </c>
      <c r="L717" s="92">
        <f>H717*'Fee Calculator'!$D$11/100</f>
        <v>0</v>
      </c>
      <c r="N717" s="89">
        <f t="shared" si="81"/>
        <v>0</v>
      </c>
      <c r="O717" s="90">
        <f t="shared" si="82"/>
        <v>0</v>
      </c>
      <c r="P717" s="93">
        <f t="shared" si="83"/>
        <v>0</v>
      </c>
      <c r="R717" s="89">
        <f t="shared" si="84"/>
        <v>0</v>
      </c>
      <c r="S717" s="90">
        <f t="shared" si="85"/>
        <v>0</v>
      </c>
      <c r="T717" s="93">
        <f t="shared" si="86"/>
        <v>0</v>
      </c>
    </row>
    <row r="718" spans="1:20" hidden="1" x14ac:dyDescent="0.2">
      <c r="A718" s="83">
        <v>76.249999999999005</v>
      </c>
      <c r="B718" s="84">
        <f t="shared" si="87"/>
        <v>41.833333333333336</v>
      </c>
      <c r="C718" s="85">
        <f t="shared" si="87"/>
        <v>75.25</v>
      </c>
      <c r="D718" s="91">
        <f t="shared" si="87"/>
        <v>150.75</v>
      </c>
      <c r="F718" s="83">
        <f>MAX(IF('Fee Calculator'!D$41*100&lt;$A718,0,IF('Fee Calculator'!D$41*100&gt;$A719,$A719-$A718-SUM(G718:$H718),'Fee Calculator'!D$41*100-$A718-SUM(G718:$H718))),0)</f>
        <v>0</v>
      </c>
      <c r="G718" s="85">
        <f>MAX(IF('Fee Calculator'!E$41*100&lt;$A718,0,IF('Fee Calculator'!E$41*100&gt;$A719,$A719-$A718-SUM(H718:$H718),'Fee Calculator'!E$41*100-$A718-SUM(H718:$H718))),0)</f>
        <v>0</v>
      </c>
      <c r="H718" s="91">
        <f>IF('Fee Calculator'!F$41*100&lt;$A718,0,IF('Fee Calculator'!F$41*100&gt;$A719,$A719-$A718,'Fee Calculator'!F$41*100-$A718))</f>
        <v>0</v>
      </c>
      <c r="J718" s="87">
        <f>F718*'Fee Calculator'!$D$11/100</f>
        <v>0</v>
      </c>
      <c r="K718" s="88">
        <f>G718*'Fee Calculator'!$D$11/100</f>
        <v>0</v>
      </c>
      <c r="L718" s="92">
        <f>H718*'Fee Calculator'!$D$11/100</f>
        <v>0</v>
      </c>
      <c r="N718" s="89">
        <f t="shared" si="81"/>
        <v>0</v>
      </c>
      <c r="O718" s="90">
        <f t="shared" si="82"/>
        <v>0</v>
      </c>
      <c r="P718" s="93">
        <f t="shared" si="83"/>
        <v>0</v>
      </c>
      <c r="R718" s="89">
        <f t="shared" si="84"/>
        <v>0</v>
      </c>
      <c r="S718" s="90">
        <f t="shared" si="85"/>
        <v>0</v>
      </c>
      <c r="T718" s="93">
        <f t="shared" si="86"/>
        <v>0</v>
      </c>
    </row>
    <row r="719" spans="1:20" hidden="1" x14ac:dyDescent="0.2">
      <c r="A719" s="83">
        <v>76.349999999999</v>
      </c>
      <c r="B719" s="84">
        <f t="shared" si="87"/>
        <v>41.833333333333336</v>
      </c>
      <c r="C719" s="85">
        <f t="shared" si="87"/>
        <v>75.25</v>
      </c>
      <c r="D719" s="91">
        <f t="shared" si="87"/>
        <v>150.75</v>
      </c>
      <c r="F719" s="83">
        <f>MAX(IF('Fee Calculator'!D$41*100&lt;$A719,0,IF('Fee Calculator'!D$41*100&gt;$A720,$A720-$A719-SUM(G719:$H719),'Fee Calculator'!D$41*100-$A719-SUM(G719:$H719))),0)</f>
        <v>0</v>
      </c>
      <c r="G719" s="85">
        <f>MAX(IF('Fee Calculator'!E$41*100&lt;$A719,0,IF('Fee Calculator'!E$41*100&gt;$A720,$A720-$A719-SUM(H719:$H719),'Fee Calculator'!E$41*100-$A719-SUM(H719:$H719))),0)</f>
        <v>0</v>
      </c>
      <c r="H719" s="91">
        <f>IF('Fee Calculator'!F$41*100&lt;$A719,0,IF('Fee Calculator'!F$41*100&gt;$A720,$A720-$A719,'Fee Calculator'!F$41*100-$A719))</f>
        <v>0</v>
      </c>
      <c r="J719" s="87">
        <f>F719*'Fee Calculator'!$D$11/100</f>
        <v>0</v>
      </c>
      <c r="K719" s="88">
        <f>G719*'Fee Calculator'!$D$11/100</f>
        <v>0</v>
      </c>
      <c r="L719" s="92">
        <f>H719*'Fee Calculator'!$D$11/100</f>
        <v>0</v>
      </c>
      <c r="N719" s="89">
        <f t="shared" si="81"/>
        <v>0</v>
      </c>
      <c r="O719" s="90">
        <f t="shared" si="82"/>
        <v>0</v>
      </c>
      <c r="P719" s="93">
        <f t="shared" si="83"/>
        <v>0</v>
      </c>
      <c r="R719" s="89">
        <f t="shared" si="84"/>
        <v>0</v>
      </c>
      <c r="S719" s="90">
        <f t="shared" si="85"/>
        <v>0</v>
      </c>
      <c r="T719" s="93">
        <f t="shared" si="86"/>
        <v>0</v>
      </c>
    </row>
    <row r="720" spans="1:20" hidden="1" x14ac:dyDescent="0.2">
      <c r="A720" s="83">
        <v>76.449999999998994</v>
      </c>
      <c r="B720" s="84">
        <f t="shared" si="87"/>
        <v>41.833333333333336</v>
      </c>
      <c r="C720" s="85">
        <f t="shared" si="87"/>
        <v>75.25</v>
      </c>
      <c r="D720" s="91">
        <f t="shared" si="87"/>
        <v>150.75</v>
      </c>
      <c r="F720" s="83">
        <f>MAX(IF('Fee Calculator'!D$41*100&lt;$A720,0,IF('Fee Calculator'!D$41*100&gt;$A721,$A721-$A720-SUM(G720:$H720),'Fee Calculator'!D$41*100-$A720-SUM(G720:$H720))),0)</f>
        <v>0</v>
      </c>
      <c r="G720" s="85">
        <f>MAX(IF('Fee Calculator'!E$41*100&lt;$A720,0,IF('Fee Calculator'!E$41*100&gt;$A721,$A721-$A720-SUM(H720:$H720),'Fee Calculator'!E$41*100-$A720-SUM(H720:$H720))),0)</f>
        <v>0</v>
      </c>
      <c r="H720" s="91">
        <f>IF('Fee Calculator'!F$41*100&lt;$A720,0,IF('Fee Calculator'!F$41*100&gt;$A721,$A721-$A720,'Fee Calculator'!F$41*100-$A720))</f>
        <v>0</v>
      </c>
      <c r="J720" s="87">
        <f>F720*'Fee Calculator'!$D$11/100</f>
        <v>0</v>
      </c>
      <c r="K720" s="88">
        <f>G720*'Fee Calculator'!$D$11/100</f>
        <v>0</v>
      </c>
      <c r="L720" s="92">
        <f>H720*'Fee Calculator'!$D$11/100</f>
        <v>0</v>
      </c>
      <c r="N720" s="89">
        <f t="shared" si="81"/>
        <v>0</v>
      </c>
      <c r="O720" s="90">
        <f t="shared" si="82"/>
        <v>0</v>
      </c>
      <c r="P720" s="93">
        <f t="shared" si="83"/>
        <v>0</v>
      </c>
      <c r="R720" s="89">
        <f t="shared" si="84"/>
        <v>0</v>
      </c>
      <c r="S720" s="90">
        <f t="shared" si="85"/>
        <v>0</v>
      </c>
      <c r="T720" s="93">
        <f t="shared" si="86"/>
        <v>0</v>
      </c>
    </row>
    <row r="721" spans="1:20" hidden="1" x14ac:dyDescent="0.2">
      <c r="A721" s="83">
        <v>76.549999999999002</v>
      </c>
      <c r="B721" s="84">
        <f t="shared" si="87"/>
        <v>41.833333333333336</v>
      </c>
      <c r="C721" s="85">
        <f t="shared" si="87"/>
        <v>75.25</v>
      </c>
      <c r="D721" s="91">
        <f t="shared" si="87"/>
        <v>150.75</v>
      </c>
      <c r="F721" s="83">
        <f>MAX(IF('Fee Calculator'!D$41*100&lt;$A721,0,IF('Fee Calculator'!D$41*100&gt;$A722,$A722-$A721-SUM(G721:$H721),'Fee Calculator'!D$41*100-$A721-SUM(G721:$H721))),0)</f>
        <v>0</v>
      </c>
      <c r="G721" s="85">
        <f>MAX(IF('Fee Calculator'!E$41*100&lt;$A721,0,IF('Fee Calculator'!E$41*100&gt;$A722,$A722-$A721-SUM(H721:$H721),'Fee Calculator'!E$41*100-$A721-SUM(H721:$H721))),0)</f>
        <v>0</v>
      </c>
      <c r="H721" s="91">
        <f>IF('Fee Calculator'!F$41*100&lt;$A721,0,IF('Fee Calculator'!F$41*100&gt;$A722,$A722-$A721,'Fee Calculator'!F$41*100-$A721))</f>
        <v>0</v>
      </c>
      <c r="J721" s="87">
        <f>F721*'Fee Calculator'!$D$11/100</f>
        <v>0</v>
      </c>
      <c r="K721" s="88">
        <f>G721*'Fee Calculator'!$D$11/100</f>
        <v>0</v>
      </c>
      <c r="L721" s="92">
        <f>H721*'Fee Calculator'!$D$11/100</f>
        <v>0</v>
      </c>
      <c r="N721" s="89">
        <f t="shared" si="81"/>
        <v>0</v>
      </c>
      <c r="O721" s="90">
        <f t="shared" si="82"/>
        <v>0</v>
      </c>
      <c r="P721" s="93">
        <f t="shared" si="83"/>
        <v>0</v>
      </c>
      <c r="R721" s="89">
        <f t="shared" si="84"/>
        <v>0</v>
      </c>
      <c r="S721" s="90">
        <f t="shared" si="85"/>
        <v>0</v>
      </c>
      <c r="T721" s="93">
        <f t="shared" si="86"/>
        <v>0</v>
      </c>
    </row>
    <row r="722" spans="1:20" hidden="1" x14ac:dyDescent="0.2">
      <c r="A722" s="83">
        <v>76.649999999998997</v>
      </c>
      <c r="B722" s="84">
        <f t="shared" si="87"/>
        <v>41.833333333333336</v>
      </c>
      <c r="C722" s="85">
        <f t="shared" si="87"/>
        <v>75.25</v>
      </c>
      <c r="D722" s="91">
        <f t="shared" si="87"/>
        <v>150.75</v>
      </c>
      <c r="F722" s="83">
        <f>MAX(IF('Fee Calculator'!D$41*100&lt;$A722,0,IF('Fee Calculator'!D$41*100&gt;$A723,$A723-$A722-SUM(G722:$H722),'Fee Calculator'!D$41*100-$A722-SUM(G722:$H722))),0)</f>
        <v>0</v>
      </c>
      <c r="G722" s="85">
        <f>MAX(IF('Fee Calculator'!E$41*100&lt;$A722,0,IF('Fee Calculator'!E$41*100&gt;$A723,$A723-$A722-SUM(H722:$H722),'Fee Calculator'!E$41*100-$A722-SUM(H722:$H722))),0)</f>
        <v>0</v>
      </c>
      <c r="H722" s="91">
        <f>IF('Fee Calculator'!F$41*100&lt;$A722,0,IF('Fee Calculator'!F$41*100&gt;$A723,$A723-$A722,'Fee Calculator'!F$41*100-$A722))</f>
        <v>0</v>
      </c>
      <c r="J722" s="87">
        <f>F722*'Fee Calculator'!$D$11/100</f>
        <v>0</v>
      </c>
      <c r="K722" s="88">
        <f>G722*'Fee Calculator'!$D$11/100</f>
        <v>0</v>
      </c>
      <c r="L722" s="92">
        <f>H722*'Fee Calculator'!$D$11/100</f>
        <v>0</v>
      </c>
      <c r="N722" s="89">
        <f t="shared" si="81"/>
        <v>0</v>
      </c>
      <c r="O722" s="90">
        <f t="shared" si="82"/>
        <v>0</v>
      </c>
      <c r="P722" s="93">
        <f t="shared" si="83"/>
        <v>0</v>
      </c>
      <c r="R722" s="89">
        <f t="shared" si="84"/>
        <v>0</v>
      </c>
      <c r="S722" s="90">
        <f t="shared" si="85"/>
        <v>0</v>
      </c>
      <c r="T722" s="93">
        <f t="shared" si="86"/>
        <v>0</v>
      </c>
    </row>
    <row r="723" spans="1:20" hidden="1" x14ac:dyDescent="0.2">
      <c r="A723" s="83">
        <v>76.749999999999005</v>
      </c>
      <c r="B723" s="84">
        <f t="shared" si="87"/>
        <v>41.833333333333336</v>
      </c>
      <c r="C723" s="85">
        <f t="shared" si="87"/>
        <v>75.25</v>
      </c>
      <c r="D723" s="91">
        <f t="shared" si="87"/>
        <v>150.75</v>
      </c>
      <c r="F723" s="83">
        <f>MAX(IF('Fee Calculator'!D$41*100&lt;$A723,0,IF('Fee Calculator'!D$41*100&gt;$A724,$A724-$A723-SUM(G723:$H723),'Fee Calculator'!D$41*100-$A723-SUM(G723:$H723))),0)</f>
        <v>0</v>
      </c>
      <c r="G723" s="85">
        <f>MAX(IF('Fee Calculator'!E$41*100&lt;$A723,0,IF('Fee Calculator'!E$41*100&gt;$A724,$A724-$A723-SUM(H723:$H723),'Fee Calculator'!E$41*100-$A723-SUM(H723:$H723))),0)</f>
        <v>0</v>
      </c>
      <c r="H723" s="91">
        <f>IF('Fee Calculator'!F$41*100&lt;$A723,0,IF('Fee Calculator'!F$41*100&gt;$A724,$A724-$A723,'Fee Calculator'!F$41*100-$A723))</f>
        <v>0</v>
      </c>
      <c r="J723" s="87">
        <f>F723*'Fee Calculator'!$D$11/100</f>
        <v>0</v>
      </c>
      <c r="K723" s="88">
        <f>G723*'Fee Calculator'!$D$11/100</f>
        <v>0</v>
      </c>
      <c r="L723" s="92">
        <f>H723*'Fee Calculator'!$D$11/100</f>
        <v>0</v>
      </c>
      <c r="N723" s="89">
        <f t="shared" si="81"/>
        <v>0</v>
      </c>
      <c r="O723" s="90">
        <f t="shared" si="82"/>
        <v>0</v>
      </c>
      <c r="P723" s="93">
        <f t="shared" si="83"/>
        <v>0</v>
      </c>
      <c r="R723" s="89">
        <f t="shared" si="84"/>
        <v>0</v>
      </c>
      <c r="S723" s="90">
        <f t="shared" si="85"/>
        <v>0</v>
      </c>
      <c r="T723" s="93">
        <f t="shared" si="86"/>
        <v>0</v>
      </c>
    </row>
    <row r="724" spans="1:20" hidden="1" x14ac:dyDescent="0.2">
      <c r="A724" s="83">
        <v>76.8499999999989</v>
      </c>
      <c r="B724" s="84">
        <f t="shared" si="87"/>
        <v>41.833333333333336</v>
      </c>
      <c r="C724" s="85">
        <f t="shared" si="87"/>
        <v>75.25</v>
      </c>
      <c r="D724" s="91">
        <f t="shared" si="87"/>
        <v>150.75</v>
      </c>
      <c r="F724" s="83">
        <f>MAX(IF('Fee Calculator'!D$41*100&lt;$A724,0,IF('Fee Calculator'!D$41*100&gt;$A725,$A725-$A724-SUM(G724:$H724),'Fee Calculator'!D$41*100-$A724-SUM(G724:$H724))),0)</f>
        <v>0</v>
      </c>
      <c r="G724" s="85">
        <f>MAX(IF('Fee Calculator'!E$41*100&lt;$A724,0,IF('Fee Calculator'!E$41*100&gt;$A725,$A725-$A724-SUM(H724:$H724),'Fee Calculator'!E$41*100-$A724-SUM(H724:$H724))),0)</f>
        <v>0</v>
      </c>
      <c r="H724" s="91">
        <f>IF('Fee Calculator'!F$41*100&lt;$A724,0,IF('Fee Calculator'!F$41*100&gt;$A725,$A725-$A724,'Fee Calculator'!F$41*100-$A724))</f>
        <v>0</v>
      </c>
      <c r="J724" s="87">
        <f>F724*'Fee Calculator'!$D$11/100</f>
        <v>0</v>
      </c>
      <c r="K724" s="88">
        <f>G724*'Fee Calculator'!$D$11/100</f>
        <v>0</v>
      </c>
      <c r="L724" s="92">
        <f>H724*'Fee Calculator'!$D$11/100</f>
        <v>0</v>
      </c>
      <c r="N724" s="89">
        <f t="shared" si="81"/>
        <v>0</v>
      </c>
      <c r="O724" s="90">
        <f t="shared" si="82"/>
        <v>0</v>
      </c>
      <c r="P724" s="93">
        <f t="shared" si="83"/>
        <v>0</v>
      </c>
      <c r="R724" s="89">
        <f t="shared" si="84"/>
        <v>0</v>
      </c>
      <c r="S724" s="90">
        <f t="shared" si="85"/>
        <v>0</v>
      </c>
      <c r="T724" s="93">
        <f t="shared" si="86"/>
        <v>0</v>
      </c>
    </row>
    <row r="725" spans="1:20" hidden="1" x14ac:dyDescent="0.2">
      <c r="A725" s="83">
        <v>76.949999999998894</v>
      </c>
      <c r="B725" s="84">
        <f t="shared" si="87"/>
        <v>41.833333333333336</v>
      </c>
      <c r="C725" s="85">
        <f t="shared" si="87"/>
        <v>75.25</v>
      </c>
      <c r="D725" s="91">
        <f t="shared" si="87"/>
        <v>150.75</v>
      </c>
      <c r="F725" s="83">
        <f>MAX(IF('Fee Calculator'!D$41*100&lt;$A725,0,IF('Fee Calculator'!D$41*100&gt;$A726,$A726-$A725-SUM(G725:$H725),'Fee Calculator'!D$41*100-$A725-SUM(G725:$H725))),0)</f>
        <v>0</v>
      </c>
      <c r="G725" s="85">
        <f>MAX(IF('Fee Calculator'!E$41*100&lt;$A725,0,IF('Fee Calculator'!E$41*100&gt;$A726,$A726-$A725-SUM(H725:$H725),'Fee Calculator'!E$41*100-$A725-SUM(H725:$H725))),0)</f>
        <v>0</v>
      </c>
      <c r="H725" s="91">
        <f>IF('Fee Calculator'!F$41*100&lt;$A725,0,IF('Fee Calculator'!F$41*100&gt;$A726,$A726-$A725,'Fee Calculator'!F$41*100-$A725))</f>
        <v>0</v>
      </c>
      <c r="J725" s="87">
        <f>F725*'Fee Calculator'!$D$11/100</f>
        <v>0</v>
      </c>
      <c r="K725" s="88">
        <f>G725*'Fee Calculator'!$D$11/100</f>
        <v>0</v>
      </c>
      <c r="L725" s="92">
        <f>H725*'Fee Calculator'!$D$11/100</f>
        <v>0</v>
      </c>
      <c r="N725" s="89">
        <f t="shared" si="81"/>
        <v>0</v>
      </c>
      <c r="O725" s="90">
        <f t="shared" si="82"/>
        <v>0</v>
      </c>
      <c r="P725" s="93">
        <f t="shared" si="83"/>
        <v>0</v>
      </c>
      <c r="R725" s="89">
        <f t="shared" si="84"/>
        <v>0</v>
      </c>
      <c r="S725" s="90">
        <f t="shared" si="85"/>
        <v>0</v>
      </c>
      <c r="T725" s="93">
        <f t="shared" si="86"/>
        <v>0</v>
      </c>
    </row>
    <row r="726" spans="1:20" hidden="1" x14ac:dyDescent="0.2">
      <c r="A726" s="83">
        <v>77.049999999998903</v>
      </c>
      <c r="B726" s="84">
        <f t="shared" si="87"/>
        <v>41.833333333333336</v>
      </c>
      <c r="C726" s="85">
        <f t="shared" si="87"/>
        <v>75.25</v>
      </c>
      <c r="D726" s="91">
        <f t="shared" si="87"/>
        <v>150.75</v>
      </c>
      <c r="F726" s="83">
        <f>MAX(IF('Fee Calculator'!D$41*100&lt;$A726,0,IF('Fee Calculator'!D$41*100&gt;$A727,$A727-$A726-SUM(G726:$H726),'Fee Calculator'!D$41*100-$A726-SUM(G726:$H726))),0)</f>
        <v>0</v>
      </c>
      <c r="G726" s="85">
        <f>MAX(IF('Fee Calculator'!E$41*100&lt;$A726,0,IF('Fee Calculator'!E$41*100&gt;$A727,$A727-$A726-SUM(H726:$H726),'Fee Calculator'!E$41*100-$A726-SUM(H726:$H726))),0)</f>
        <v>0</v>
      </c>
      <c r="H726" s="91">
        <f>IF('Fee Calculator'!F$41*100&lt;$A726,0,IF('Fee Calculator'!F$41*100&gt;$A727,$A727-$A726,'Fee Calculator'!F$41*100-$A726))</f>
        <v>0</v>
      </c>
      <c r="J726" s="87">
        <f>F726*'Fee Calculator'!$D$11/100</f>
        <v>0</v>
      </c>
      <c r="K726" s="88">
        <f>G726*'Fee Calculator'!$D$11/100</f>
        <v>0</v>
      </c>
      <c r="L726" s="92">
        <f>H726*'Fee Calculator'!$D$11/100</f>
        <v>0</v>
      </c>
      <c r="N726" s="89">
        <f t="shared" si="81"/>
        <v>0</v>
      </c>
      <c r="O726" s="90">
        <f t="shared" si="82"/>
        <v>0</v>
      </c>
      <c r="P726" s="93">
        <f t="shared" si="83"/>
        <v>0</v>
      </c>
      <c r="R726" s="89">
        <f t="shared" si="84"/>
        <v>0</v>
      </c>
      <c r="S726" s="90">
        <f t="shared" si="85"/>
        <v>0</v>
      </c>
      <c r="T726" s="93">
        <f t="shared" si="86"/>
        <v>0</v>
      </c>
    </row>
    <row r="727" spans="1:20" hidden="1" x14ac:dyDescent="0.2">
      <c r="A727" s="83">
        <v>77.149999999998897</v>
      </c>
      <c r="B727" s="84">
        <f t="shared" si="87"/>
        <v>41.833333333333336</v>
      </c>
      <c r="C727" s="85">
        <f t="shared" si="87"/>
        <v>75.25</v>
      </c>
      <c r="D727" s="91">
        <f t="shared" si="87"/>
        <v>150.75</v>
      </c>
      <c r="F727" s="83">
        <f>MAX(IF('Fee Calculator'!D$41*100&lt;$A727,0,IF('Fee Calculator'!D$41*100&gt;$A728,$A728-$A727-SUM(G727:$H727),'Fee Calculator'!D$41*100-$A727-SUM(G727:$H727))),0)</f>
        <v>0</v>
      </c>
      <c r="G727" s="85">
        <f>MAX(IF('Fee Calculator'!E$41*100&lt;$A727,0,IF('Fee Calculator'!E$41*100&gt;$A728,$A728-$A727-SUM(H727:$H727),'Fee Calculator'!E$41*100-$A727-SUM(H727:$H727))),0)</f>
        <v>0</v>
      </c>
      <c r="H727" s="91">
        <f>IF('Fee Calculator'!F$41*100&lt;$A727,0,IF('Fee Calculator'!F$41*100&gt;$A728,$A728-$A727,'Fee Calculator'!F$41*100-$A727))</f>
        <v>0</v>
      </c>
      <c r="J727" s="87">
        <f>F727*'Fee Calculator'!$D$11/100</f>
        <v>0</v>
      </c>
      <c r="K727" s="88">
        <f>G727*'Fee Calculator'!$D$11/100</f>
        <v>0</v>
      </c>
      <c r="L727" s="92">
        <f>H727*'Fee Calculator'!$D$11/100</f>
        <v>0</v>
      </c>
      <c r="N727" s="89">
        <f t="shared" si="81"/>
        <v>0</v>
      </c>
      <c r="O727" s="90">
        <f t="shared" si="82"/>
        <v>0</v>
      </c>
      <c r="P727" s="93">
        <f t="shared" si="83"/>
        <v>0</v>
      </c>
      <c r="R727" s="89">
        <f t="shared" si="84"/>
        <v>0</v>
      </c>
      <c r="S727" s="90">
        <f t="shared" si="85"/>
        <v>0</v>
      </c>
      <c r="T727" s="93">
        <f t="shared" si="86"/>
        <v>0</v>
      </c>
    </row>
    <row r="728" spans="1:20" hidden="1" x14ac:dyDescent="0.2">
      <c r="A728" s="83">
        <v>77.249999999998906</v>
      </c>
      <c r="B728" s="84">
        <f t="shared" si="87"/>
        <v>41.833333333333336</v>
      </c>
      <c r="C728" s="85">
        <f t="shared" si="87"/>
        <v>75.25</v>
      </c>
      <c r="D728" s="91">
        <f t="shared" si="87"/>
        <v>150.75</v>
      </c>
      <c r="F728" s="83">
        <f>MAX(IF('Fee Calculator'!D$41*100&lt;$A728,0,IF('Fee Calculator'!D$41*100&gt;$A729,$A729-$A728-SUM(G728:$H728),'Fee Calculator'!D$41*100-$A728-SUM(G728:$H728))),0)</f>
        <v>0</v>
      </c>
      <c r="G728" s="85">
        <f>MAX(IF('Fee Calculator'!E$41*100&lt;$A728,0,IF('Fee Calculator'!E$41*100&gt;$A729,$A729-$A728-SUM(H728:$H728),'Fee Calculator'!E$41*100-$A728-SUM(H728:$H728))),0)</f>
        <v>0</v>
      </c>
      <c r="H728" s="91">
        <f>IF('Fee Calculator'!F$41*100&lt;$A728,0,IF('Fee Calculator'!F$41*100&gt;$A729,$A729-$A728,'Fee Calculator'!F$41*100-$A728))</f>
        <v>0</v>
      </c>
      <c r="J728" s="87">
        <f>F728*'Fee Calculator'!$D$11/100</f>
        <v>0</v>
      </c>
      <c r="K728" s="88">
        <f>G728*'Fee Calculator'!$D$11/100</f>
        <v>0</v>
      </c>
      <c r="L728" s="92">
        <f>H728*'Fee Calculator'!$D$11/100</f>
        <v>0</v>
      </c>
      <c r="N728" s="89">
        <f t="shared" si="81"/>
        <v>0</v>
      </c>
      <c r="O728" s="90">
        <f t="shared" si="82"/>
        <v>0</v>
      </c>
      <c r="P728" s="93">
        <f t="shared" si="83"/>
        <v>0</v>
      </c>
      <c r="R728" s="89">
        <f t="shared" si="84"/>
        <v>0</v>
      </c>
      <c r="S728" s="90">
        <f t="shared" si="85"/>
        <v>0</v>
      </c>
      <c r="T728" s="93">
        <f t="shared" si="86"/>
        <v>0</v>
      </c>
    </row>
    <row r="729" spans="1:20" hidden="1" x14ac:dyDescent="0.2">
      <c r="A729" s="83">
        <v>77.3499999999989</v>
      </c>
      <c r="B729" s="84">
        <f t="shared" si="87"/>
        <v>41.833333333333336</v>
      </c>
      <c r="C729" s="85">
        <f t="shared" si="87"/>
        <v>75.25</v>
      </c>
      <c r="D729" s="91">
        <f t="shared" si="87"/>
        <v>150.75</v>
      </c>
      <c r="F729" s="83">
        <f>MAX(IF('Fee Calculator'!D$41*100&lt;$A729,0,IF('Fee Calculator'!D$41*100&gt;$A730,$A730-$A729-SUM(G729:$H729),'Fee Calculator'!D$41*100-$A729-SUM(G729:$H729))),0)</f>
        <v>0</v>
      </c>
      <c r="G729" s="85">
        <f>MAX(IF('Fee Calculator'!E$41*100&lt;$A729,0,IF('Fee Calculator'!E$41*100&gt;$A730,$A730-$A729-SUM(H729:$H729),'Fee Calculator'!E$41*100-$A729-SUM(H729:$H729))),0)</f>
        <v>0</v>
      </c>
      <c r="H729" s="91">
        <f>IF('Fee Calculator'!F$41*100&lt;$A729,0,IF('Fee Calculator'!F$41*100&gt;$A730,$A730-$A729,'Fee Calculator'!F$41*100-$A729))</f>
        <v>0</v>
      </c>
      <c r="J729" s="87">
        <f>F729*'Fee Calculator'!$D$11/100</f>
        <v>0</v>
      </c>
      <c r="K729" s="88">
        <f>G729*'Fee Calculator'!$D$11/100</f>
        <v>0</v>
      </c>
      <c r="L729" s="92">
        <f>H729*'Fee Calculator'!$D$11/100</f>
        <v>0</v>
      </c>
      <c r="N729" s="89">
        <f t="shared" si="81"/>
        <v>0</v>
      </c>
      <c r="O729" s="90">
        <f t="shared" si="82"/>
        <v>0</v>
      </c>
      <c r="P729" s="93">
        <f t="shared" si="83"/>
        <v>0</v>
      </c>
      <c r="R729" s="89">
        <f t="shared" si="84"/>
        <v>0</v>
      </c>
      <c r="S729" s="90">
        <f t="shared" si="85"/>
        <v>0</v>
      </c>
      <c r="T729" s="93">
        <f t="shared" si="86"/>
        <v>0</v>
      </c>
    </row>
    <row r="730" spans="1:20" hidden="1" x14ac:dyDescent="0.2">
      <c r="A730" s="83">
        <v>77.449999999998894</v>
      </c>
      <c r="B730" s="84">
        <f t="shared" si="87"/>
        <v>41.833333333333336</v>
      </c>
      <c r="C730" s="85">
        <f t="shared" si="87"/>
        <v>75.25</v>
      </c>
      <c r="D730" s="91">
        <f t="shared" si="87"/>
        <v>150.75</v>
      </c>
      <c r="F730" s="83">
        <f>MAX(IF('Fee Calculator'!D$41*100&lt;$A730,0,IF('Fee Calculator'!D$41*100&gt;$A731,$A731-$A730-SUM(G730:$H730),'Fee Calculator'!D$41*100-$A730-SUM(G730:$H730))),0)</f>
        <v>0</v>
      </c>
      <c r="G730" s="85">
        <f>MAX(IF('Fee Calculator'!E$41*100&lt;$A730,0,IF('Fee Calculator'!E$41*100&gt;$A731,$A731-$A730-SUM(H730:$H730),'Fee Calculator'!E$41*100-$A730-SUM(H730:$H730))),0)</f>
        <v>0</v>
      </c>
      <c r="H730" s="91">
        <f>IF('Fee Calculator'!F$41*100&lt;$A730,0,IF('Fee Calculator'!F$41*100&gt;$A731,$A731-$A730,'Fee Calculator'!F$41*100-$A730))</f>
        <v>0</v>
      </c>
      <c r="J730" s="87">
        <f>F730*'Fee Calculator'!$D$11/100</f>
        <v>0</v>
      </c>
      <c r="K730" s="88">
        <f>G730*'Fee Calculator'!$D$11/100</f>
        <v>0</v>
      </c>
      <c r="L730" s="92">
        <f>H730*'Fee Calculator'!$D$11/100</f>
        <v>0</v>
      </c>
      <c r="N730" s="89">
        <f t="shared" si="81"/>
        <v>0</v>
      </c>
      <c r="O730" s="90">
        <f t="shared" si="82"/>
        <v>0</v>
      </c>
      <c r="P730" s="93">
        <f t="shared" si="83"/>
        <v>0</v>
      </c>
      <c r="R730" s="89">
        <f t="shared" si="84"/>
        <v>0</v>
      </c>
      <c r="S730" s="90">
        <f t="shared" si="85"/>
        <v>0</v>
      </c>
      <c r="T730" s="93">
        <f t="shared" si="86"/>
        <v>0</v>
      </c>
    </row>
    <row r="731" spans="1:20" hidden="1" x14ac:dyDescent="0.2">
      <c r="A731" s="83">
        <v>77.549999999998903</v>
      </c>
      <c r="B731" s="84">
        <f t="shared" si="87"/>
        <v>41.833333333333336</v>
      </c>
      <c r="C731" s="85">
        <f t="shared" si="87"/>
        <v>75.25</v>
      </c>
      <c r="D731" s="91">
        <f t="shared" si="87"/>
        <v>150.75</v>
      </c>
      <c r="F731" s="83">
        <f>MAX(IF('Fee Calculator'!D$41*100&lt;$A731,0,IF('Fee Calculator'!D$41*100&gt;$A732,$A732-$A731-SUM(G731:$H731),'Fee Calculator'!D$41*100-$A731-SUM(G731:$H731))),0)</f>
        <v>0</v>
      </c>
      <c r="G731" s="85">
        <f>MAX(IF('Fee Calculator'!E$41*100&lt;$A731,0,IF('Fee Calculator'!E$41*100&gt;$A732,$A732-$A731-SUM(H731:$H731),'Fee Calculator'!E$41*100-$A731-SUM(H731:$H731))),0)</f>
        <v>0</v>
      </c>
      <c r="H731" s="91">
        <f>IF('Fee Calculator'!F$41*100&lt;$A731,0,IF('Fee Calculator'!F$41*100&gt;$A732,$A732-$A731,'Fee Calculator'!F$41*100-$A731))</f>
        <v>0</v>
      </c>
      <c r="J731" s="87">
        <f>F731*'Fee Calculator'!$D$11/100</f>
        <v>0</v>
      </c>
      <c r="K731" s="88">
        <f>G731*'Fee Calculator'!$D$11/100</f>
        <v>0</v>
      </c>
      <c r="L731" s="92">
        <f>H731*'Fee Calculator'!$D$11/100</f>
        <v>0</v>
      </c>
      <c r="N731" s="89">
        <f t="shared" si="81"/>
        <v>0</v>
      </c>
      <c r="O731" s="90">
        <f t="shared" si="82"/>
        <v>0</v>
      </c>
      <c r="P731" s="93">
        <f t="shared" si="83"/>
        <v>0</v>
      </c>
      <c r="R731" s="89">
        <f t="shared" si="84"/>
        <v>0</v>
      </c>
      <c r="S731" s="90">
        <f t="shared" si="85"/>
        <v>0</v>
      </c>
      <c r="T731" s="93">
        <f t="shared" si="86"/>
        <v>0</v>
      </c>
    </row>
    <row r="732" spans="1:20" hidden="1" x14ac:dyDescent="0.2">
      <c r="A732" s="83">
        <v>77.649999999998897</v>
      </c>
      <c r="B732" s="84">
        <f t="shared" si="87"/>
        <v>41.833333333333336</v>
      </c>
      <c r="C732" s="85">
        <f t="shared" si="87"/>
        <v>75.25</v>
      </c>
      <c r="D732" s="91">
        <f t="shared" si="87"/>
        <v>150.75</v>
      </c>
      <c r="F732" s="83">
        <f>MAX(IF('Fee Calculator'!D$41*100&lt;$A732,0,IF('Fee Calculator'!D$41*100&gt;$A733,$A733-$A732-SUM(G732:$H732),'Fee Calculator'!D$41*100-$A732-SUM(G732:$H732))),0)</f>
        <v>0</v>
      </c>
      <c r="G732" s="85">
        <f>MAX(IF('Fee Calculator'!E$41*100&lt;$A732,0,IF('Fee Calculator'!E$41*100&gt;$A733,$A733-$A732-SUM(H732:$H732),'Fee Calculator'!E$41*100-$A732-SUM(H732:$H732))),0)</f>
        <v>0</v>
      </c>
      <c r="H732" s="91">
        <f>IF('Fee Calculator'!F$41*100&lt;$A732,0,IF('Fee Calculator'!F$41*100&gt;$A733,$A733-$A732,'Fee Calculator'!F$41*100-$A732))</f>
        <v>0</v>
      </c>
      <c r="J732" s="87">
        <f>F732*'Fee Calculator'!$D$11/100</f>
        <v>0</v>
      </c>
      <c r="K732" s="88">
        <f>G732*'Fee Calculator'!$D$11/100</f>
        <v>0</v>
      </c>
      <c r="L732" s="92">
        <f>H732*'Fee Calculator'!$D$11/100</f>
        <v>0</v>
      </c>
      <c r="N732" s="89">
        <f t="shared" si="81"/>
        <v>0</v>
      </c>
      <c r="O732" s="90">
        <f t="shared" si="82"/>
        <v>0</v>
      </c>
      <c r="P732" s="93">
        <f t="shared" si="83"/>
        <v>0</v>
      </c>
      <c r="R732" s="89">
        <f t="shared" si="84"/>
        <v>0</v>
      </c>
      <c r="S732" s="90">
        <f t="shared" si="85"/>
        <v>0</v>
      </c>
      <c r="T732" s="93">
        <f t="shared" si="86"/>
        <v>0</v>
      </c>
    </row>
    <row r="733" spans="1:20" hidden="1" x14ac:dyDescent="0.2">
      <c r="A733" s="83">
        <v>77.749999999998906</v>
      </c>
      <c r="B733" s="84">
        <f t="shared" si="87"/>
        <v>41.833333333333336</v>
      </c>
      <c r="C733" s="85">
        <f t="shared" si="87"/>
        <v>75.25</v>
      </c>
      <c r="D733" s="91">
        <f t="shared" si="87"/>
        <v>150.75</v>
      </c>
      <c r="F733" s="83">
        <f>MAX(IF('Fee Calculator'!D$41*100&lt;$A733,0,IF('Fee Calculator'!D$41*100&gt;$A734,$A734-$A733-SUM(G733:$H733),'Fee Calculator'!D$41*100-$A733-SUM(G733:$H733))),0)</f>
        <v>0</v>
      </c>
      <c r="G733" s="85">
        <f>MAX(IF('Fee Calculator'!E$41*100&lt;$A733,0,IF('Fee Calculator'!E$41*100&gt;$A734,$A734-$A733-SUM(H733:$H733),'Fee Calculator'!E$41*100-$A733-SUM(H733:$H733))),0)</f>
        <v>0</v>
      </c>
      <c r="H733" s="91">
        <f>IF('Fee Calculator'!F$41*100&lt;$A733,0,IF('Fee Calculator'!F$41*100&gt;$A734,$A734-$A733,'Fee Calculator'!F$41*100-$A733))</f>
        <v>0</v>
      </c>
      <c r="J733" s="87">
        <f>F733*'Fee Calculator'!$D$11/100</f>
        <v>0</v>
      </c>
      <c r="K733" s="88">
        <f>G733*'Fee Calculator'!$D$11/100</f>
        <v>0</v>
      </c>
      <c r="L733" s="92">
        <f>H733*'Fee Calculator'!$D$11/100</f>
        <v>0</v>
      </c>
      <c r="N733" s="89">
        <f t="shared" si="81"/>
        <v>0</v>
      </c>
      <c r="O733" s="90">
        <f t="shared" si="82"/>
        <v>0</v>
      </c>
      <c r="P733" s="93">
        <f t="shared" si="83"/>
        <v>0</v>
      </c>
      <c r="R733" s="89">
        <f t="shared" si="84"/>
        <v>0</v>
      </c>
      <c r="S733" s="90">
        <f t="shared" si="85"/>
        <v>0</v>
      </c>
      <c r="T733" s="93">
        <f t="shared" si="86"/>
        <v>0</v>
      </c>
    </row>
    <row r="734" spans="1:20" hidden="1" x14ac:dyDescent="0.2">
      <c r="A734" s="83">
        <v>77.8499999999989</v>
      </c>
      <c r="B734" s="84">
        <f t="shared" si="87"/>
        <v>41.833333333333336</v>
      </c>
      <c r="C734" s="85">
        <f t="shared" si="87"/>
        <v>75.25</v>
      </c>
      <c r="D734" s="91">
        <f t="shared" si="87"/>
        <v>150.75</v>
      </c>
      <c r="F734" s="83">
        <f>MAX(IF('Fee Calculator'!D$41*100&lt;$A734,0,IF('Fee Calculator'!D$41*100&gt;$A735,$A735-$A734-SUM(G734:$H734),'Fee Calculator'!D$41*100-$A734-SUM(G734:$H734))),0)</f>
        <v>0</v>
      </c>
      <c r="G734" s="85">
        <f>MAX(IF('Fee Calculator'!E$41*100&lt;$A734,0,IF('Fee Calculator'!E$41*100&gt;$A735,$A735-$A734-SUM(H734:$H734),'Fee Calculator'!E$41*100-$A734-SUM(H734:$H734))),0)</f>
        <v>0</v>
      </c>
      <c r="H734" s="91">
        <f>IF('Fee Calculator'!F$41*100&lt;$A734,0,IF('Fee Calculator'!F$41*100&gt;$A735,$A735-$A734,'Fee Calculator'!F$41*100-$A734))</f>
        <v>0</v>
      </c>
      <c r="J734" s="87">
        <f>F734*'Fee Calculator'!$D$11/100</f>
        <v>0</v>
      </c>
      <c r="K734" s="88">
        <f>G734*'Fee Calculator'!$D$11/100</f>
        <v>0</v>
      </c>
      <c r="L734" s="92">
        <f>H734*'Fee Calculator'!$D$11/100</f>
        <v>0</v>
      </c>
      <c r="N734" s="89">
        <f t="shared" si="81"/>
        <v>0</v>
      </c>
      <c r="O734" s="90">
        <f t="shared" si="82"/>
        <v>0</v>
      </c>
      <c r="P734" s="93">
        <f t="shared" si="83"/>
        <v>0</v>
      </c>
      <c r="R734" s="89">
        <f t="shared" si="84"/>
        <v>0</v>
      </c>
      <c r="S734" s="90">
        <f t="shared" si="85"/>
        <v>0</v>
      </c>
      <c r="T734" s="93">
        <f t="shared" si="86"/>
        <v>0</v>
      </c>
    </row>
    <row r="735" spans="1:20" hidden="1" x14ac:dyDescent="0.2">
      <c r="A735" s="83">
        <v>77.949999999998894</v>
      </c>
      <c r="B735" s="84">
        <f t="shared" si="87"/>
        <v>41.833333333333336</v>
      </c>
      <c r="C735" s="85">
        <f t="shared" si="87"/>
        <v>75.25</v>
      </c>
      <c r="D735" s="91">
        <f t="shared" si="87"/>
        <v>150.75</v>
      </c>
      <c r="F735" s="83">
        <f>MAX(IF('Fee Calculator'!D$41*100&lt;$A735,0,IF('Fee Calculator'!D$41*100&gt;$A736,$A736-$A735-SUM(G735:$H735),'Fee Calculator'!D$41*100-$A735-SUM(G735:$H735))),0)</f>
        <v>0</v>
      </c>
      <c r="G735" s="85">
        <f>MAX(IF('Fee Calculator'!E$41*100&lt;$A735,0,IF('Fee Calculator'!E$41*100&gt;$A736,$A736-$A735-SUM(H735:$H735),'Fee Calculator'!E$41*100-$A735-SUM(H735:$H735))),0)</f>
        <v>0</v>
      </c>
      <c r="H735" s="91">
        <f>IF('Fee Calculator'!F$41*100&lt;$A735,0,IF('Fee Calculator'!F$41*100&gt;$A736,$A736-$A735,'Fee Calculator'!F$41*100-$A735))</f>
        <v>0</v>
      </c>
      <c r="J735" s="87">
        <f>F735*'Fee Calculator'!$D$11/100</f>
        <v>0</v>
      </c>
      <c r="K735" s="88">
        <f>G735*'Fee Calculator'!$D$11/100</f>
        <v>0</v>
      </c>
      <c r="L735" s="92">
        <f>H735*'Fee Calculator'!$D$11/100</f>
        <v>0</v>
      </c>
      <c r="N735" s="89">
        <f t="shared" si="81"/>
        <v>0</v>
      </c>
      <c r="O735" s="90">
        <f t="shared" si="82"/>
        <v>0</v>
      </c>
      <c r="P735" s="93">
        <f t="shared" si="83"/>
        <v>0</v>
      </c>
      <c r="R735" s="89">
        <f t="shared" si="84"/>
        <v>0</v>
      </c>
      <c r="S735" s="90">
        <f t="shared" si="85"/>
        <v>0</v>
      </c>
      <c r="T735" s="93">
        <f t="shared" si="86"/>
        <v>0</v>
      </c>
    </row>
    <row r="736" spans="1:20" hidden="1" x14ac:dyDescent="0.2">
      <c r="A736" s="83">
        <v>78.049999999998903</v>
      </c>
      <c r="B736" s="84">
        <f t="shared" si="87"/>
        <v>41.833333333333336</v>
      </c>
      <c r="C736" s="85">
        <f t="shared" si="87"/>
        <v>75.25</v>
      </c>
      <c r="D736" s="91">
        <f t="shared" si="87"/>
        <v>150.75</v>
      </c>
      <c r="F736" s="83">
        <f>MAX(IF('Fee Calculator'!D$41*100&lt;$A736,0,IF('Fee Calculator'!D$41*100&gt;$A737,$A737-$A736-SUM(G736:$H736),'Fee Calculator'!D$41*100-$A736-SUM(G736:$H736))),0)</f>
        <v>0</v>
      </c>
      <c r="G736" s="85">
        <f>MAX(IF('Fee Calculator'!E$41*100&lt;$A736,0,IF('Fee Calculator'!E$41*100&gt;$A737,$A737-$A736-SUM(H736:$H736),'Fee Calculator'!E$41*100-$A736-SUM(H736:$H736))),0)</f>
        <v>0</v>
      </c>
      <c r="H736" s="91">
        <f>IF('Fee Calculator'!F$41*100&lt;$A736,0,IF('Fee Calculator'!F$41*100&gt;$A737,$A737-$A736,'Fee Calculator'!F$41*100-$A736))</f>
        <v>0</v>
      </c>
      <c r="J736" s="87">
        <f>F736*'Fee Calculator'!$D$11/100</f>
        <v>0</v>
      </c>
      <c r="K736" s="88">
        <f>G736*'Fee Calculator'!$D$11/100</f>
        <v>0</v>
      </c>
      <c r="L736" s="92">
        <f>H736*'Fee Calculator'!$D$11/100</f>
        <v>0</v>
      </c>
      <c r="N736" s="89">
        <f t="shared" si="81"/>
        <v>0</v>
      </c>
      <c r="O736" s="90">
        <f t="shared" si="82"/>
        <v>0</v>
      </c>
      <c r="P736" s="93">
        <f t="shared" si="83"/>
        <v>0</v>
      </c>
      <c r="R736" s="89">
        <f t="shared" si="84"/>
        <v>0</v>
      </c>
      <c r="S736" s="90">
        <f t="shared" si="85"/>
        <v>0</v>
      </c>
      <c r="T736" s="93">
        <f t="shared" si="86"/>
        <v>0</v>
      </c>
    </row>
    <row r="737" spans="1:20" hidden="1" x14ac:dyDescent="0.2">
      <c r="A737" s="83">
        <v>78.149999999998897</v>
      </c>
      <c r="B737" s="84">
        <f t="shared" si="87"/>
        <v>41.833333333333336</v>
      </c>
      <c r="C737" s="85">
        <f t="shared" si="87"/>
        <v>75.25</v>
      </c>
      <c r="D737" s="91">
        <f t="shared" si="87"/>
        <v>150.75</v>
      </c>
      <c r="F737" s="83">
        <f>MAX(IF('Fee Calculator'!D$41*100&lt;$A737,0,IF('Fee Calculator'!D$41*100&gt;$A738,$A738-$A737-SUM(G737:$H737),'Fee Calculator'!D$41*100-$A737-SUM(G737:$H737))),0)</f>
        <v>0</v>
      </c>
      <c r="G737" s="85">
        <f>MAX(IF('Fee Calculator'!E$41*100&lt;$A737,0,IF('Fee Calculator'!E$41*100&gt;$A738,$A738-$A737-SUM(H737:$H737),'Fee Calculator'!E$41*100-$A737-SUM(H737:$H737))),0)</f>
        <v>0</v>
      </c>
      <c r="H737" s="91">
        <f>IF('Fee Calculator'!F$41*100&lt;$A737,0,IF('Fee Calculator'!F$41*100&gt;$A738,$A738-$A737,'Fee Calculator'!F$41*100-$A737))</f>
        <v>0</v>
      </c>
      <c r="J737" s="87">
        <f>F737*'Fee Calculator'!$D$11/100</f>
        <v>0</v>
      </c>
      <c r="K737" s="88">
        <f>G737*'Fee Calculator'!$D$11/100</f>
        <v>0</v>
      </c>
      <c r="L737" s="92">
        <f>H737*'Fee Calculator'!$D$11/100</f>
        <v>0</v>
      </c>
      <c r="N737" s="89">
        <f t="shared" si="81"/>
        <v>0</v>
      </c>
      <c r="O737" s="90">
        <f t="shared" si="82"/>
        <v>0</v>
      </c>
      <c r="P737" s="93">
        <f t="shared" si="83"/>
        <v>0</v>
      </c>
      <c r="R737" s="89">
        <f t="shared" si="84"/>
        <v>0</v>
      </c>
      <c r="S737" s="90">
        <f t="shared" si="85"/>
        <v>0</v>
      </c>
      <c r="T737" s="93">
        <f t="shared" si="86"/>
        <v>0</v>
      </c>
    </row>
    <row r="738" spans="1:20" hidden="1" x14ac:dyDescent="0.2">
      <c r="A738" s="83">
        <v>78.249999999998906</v>
      </c>
      <c r="B738" s="84">
        <f t="shared" si="87"/>
        <v>41.833333333333336</v>
      </c>
      <c r="C738" s="85">
        <f t="shared" si="87"/>
        <v>75.25</v>
      </c>
      <c r="D738" s="91">
        <f t="shared" si="87"/>
        <v>150.75</v>
      </c>
      <c r="F738" s="83">
        <f>MAX(IF('Fee Calculator'!D$41*100&lt;$A738,0,IF('Fee Calculator'!D$41*100&gt;$A739,$A739-$A738-SUM(G738:$H738),'Fee Calculator'!D$41*100-$A738-SUM(G738:$H738))),0)</f>
        <v>0</v>
      </c>
      <c r="G738" s="85">
        <f>MAX(IF('Fee Calculator'!E$41*100&lt;$A738,0,IF('Fee Calculator'!E$41*100&gt;$A739,$A739-$A738-SUM(H738:$H738),'Fee Calculator'!E$41*100-$A738-SUM(H738:$H738))),0)</f>
        <v>0</v>
      </c>
      <c r="H738" s="91">
        <f>IF('Fee Calculator'!F$41*100&lt;$A738,0,IF('Fee Calculator'!F$41*100&gt;$A739,$A739-$A738,'Fee Calculator'!F$41*100-$A738))</f>
        <v>0</v>
      </c>
      <c r="J738" s="87">
        <f>F738*'Fee Calculator'!$D$11/100</f>
        <v>0</v>
      </c>
      <c r="K738" s="88">
        <f>G738*'Fee Calculator'!$D$11/100</f>
        <v>0</v>
      </c>
      <c r="L738" s="92">
        <f>H738*'Fee Calculator'!$D$11/100</f>
        <v>0</v>
      </c>
      <c r="N738" s="89">
        <f t="shared" si="81"/>
        <v>0</v>
      </c>
      <c r="O738" s="90">
        <f t="shared" si="82"/>
        <v>0</v>
      </c>
      <c r="P738" s="93">
        <f t="shared" si="83"/>
        <v>0</v>
      </c>
      <c r="R738" s="89">
        <f t="shared" si="84"/>
        <v>0</v>
      </c>
      <c r="S738" s="90">
        <f t="shared" si="85"/>
        <v>0</v>
      </c>
      <c r="T738" s="93">
        <f t="shared" si="86"/>
        <v>0</v>
      </c>
    </row>
    <row r="739" spans="1:20" hidden="1" x14ac:dyDescent="0.2">
      <c r="A739" s="83">
        <v>78.3499999999989</v>
      </c>
      <c r="B739" s="84">
        <f t="shared" si="87"/>
        <v>41.833333333333336</v>
      </c>
      <c r="C739" s="85">
        <f t="shared" si="87"/>
        <v>75.25</v>
      </c>
      <c r="D739" s="91">
        <f t="shared" si="87"/>
        <v>150.75</v>
      </c>
      <c r="F739" s="83">
        <f>MAX(IF('Fee Calculator'!D$41*100&lt;$A739,0,IF('Fee Calculator'!D$41*100&gt;$A740,$A740-$A739-SUM(G739:$H739),'Fee Calculator'!D$41*100-$A739-SUM(G739:$H739))),0)</f>
        <v>0</v>
      </c>
      <c r="G739" s="85">
        <f>MAX(IF('Fee Calculator'!E$41*100&lt;$A739,0,IF('Fee Calculator'!E$41*100&gt;$A740,$A740-$A739-SUM(H739:$H739),'Fee Calculator'!E$41*100-$A739-SUM(H739:$H739))),0)</f>
        <v>0</v>
      </c>
      <c r="H739" s="91">
        <f>IF('Fee Calculator'!F$41*100&lt;$A739,0,IF('Fee Calculator'!F$41*100&gt;$A740,$A740-$A739,'Fee Calculator'!F$41*100-$A739))</f>
        <v>0</v>
      </c>
      <c r="J739" s="87">
        <f>F739*'Fee Calculator'!$D$11/100</f>
        <v>0</v>
      </c>
      <c r="K739" s="88">
        <f>G739*'Fee Calculator'!$D$11/100</f>
        <v>0</v>
      </c>
      <c r="L739" s="92">
        <f>H739*'Fee Calculator'!$D$11/100</f>
        <v>0</v>
      </c>
      <c r="N739" s="89">
        <f t="shared" si="81"/>
        <v>0</v>
      </c>
      <c r="O739" s="90">
        <f t="shared" si="82"/>
        <v>0</v>
      </c>
      <c r="P739" s="93">
        <f t="shared" si="83"/>
        <v>0</v>
      </c>
      <c r="R739" s="89">
        <f t="shared" si="84"/>
        <v>0</v>
      </c>
      <c r="S739" s="90">
        <f t="shared" si="85"/>
        <v>0</v>
      </c>
      <c r="T739" s="93">
        <f t="shared" si="86"/>
        <v>0</v>
      </c>
    </row>
    <row r="740" spans="1:20" hidden="1" x14ac:dyDescent="0.2">
      <c r="A740" s="83">
        <v>78.449999999998894</v>
      </c>
      <c r="B740" s="84">
        <f t="shared" si="87"/>
        <v>41.833333333333336</v>
      </c>
      <c r="C740" s="85">
        <f t="shared" si="87"/>
        <v>75.25</v>
      </c>
      <c r="D740" s="91">
        <f t="shared" si="87"/>
        <v>150.75</v>
      </c>
      <c r="F740" s="83">
        <f>MAX(IF('Fee Calculator'!D$41*100&lt;$A740,0,IF('Fee Calculator'!D$41*100&gt;$A741,$A741-$A740-SUM(G740:$H740),'Fee Calculator'!D$41*100-$A740-SUM(G740:$H740))),0)</f>
        <v>0</v>
      </c>
      <c r="G740" s="85">
        <f>MAX(IF('Fee Calculator'!E$41*100&lt;$A740,0,IF('Fee Calculator'!E$41*100&gt;$A741,$A741-$A740-SUM(H740:$H740),'Fee Calculator'!E$41*100-$A740-SUM(H740:$H740))),0)</f>
        <v>0</v>
      </c>
      <c r="H740" s="91">
        <f>IF('Fee Calculator'!F$41*100&lt;$A740,0,IF('Fee Calculator'!F$41*100&gt;$A741,$A741-$A740,'Fee Calculator'!F$41*100-$A740))</f>
        <v>0</v>
      </c>
      <c r="J740" s="87">
        <f>F740*'Fee Calculator'!$D$11/100</f>
        <v>0</v>
      </c>
      <c r="K740" s="88">
        <f>G740*'Fee Calculator'!$D$11/100</f>
        <v>0</v>
      </c>
      <c r="L740" s="92">
        <f>H740*'Fee Calculator'!$D$11/100</f>
        <v>0</v>
      </c>
      <c r="N740" s="89">
        <f t="shared" si="81"/>
        <v>0</v>
      </c>
      <c r="O740" s="90">
        <f t="shared" si="82"/>
        <v>0</v>
      </c>
      <c r="P740" s="93">
        <f t="shared" si="83"/>
        <v>0</v>
      </c>
      <c r="R740" s="89">
        <f t="shared" si="84"/>
        <v>0</v>
      </c>
      <c r="S740" s="90">
        <f t="shared" si="85"/>
        <v>0</v>
      </c>
      <c r="T740" s="93">
        <f t="shared" si="86"/>
        <v>0</v>
      </c>
    </row>
    <row r="741" spans="1:20" hidden="1" x14ac:dyDescent="0.2">
      <c r="A741" s="83">
        <v>78.549999999998903</v>
      </c>
      <c r="B741" s="84">
        <f t="shared" si="87"/>
        <v>41.833333333333336</v>
      </c>
      <c r="C741" s="85">
        <f t="shared" si="87"/>
        <v>75.25</v>
      </c>
      <c r="D741" s="91">
        <f t="shared" si="87"/>
        <v>150.75</v>
      </c>
      <c r="F741" s="83">
        <f>MAX(IF('Fee Calculator'!D$41*100&lt;$A741,0,IF('Fee Calculator'!D$41*100&gt;$A742,$A742-$A741-SUM(G741:$H741),'Fee Calculator'!D$41*100-$A741-SUM(G741:$H741))),0)</f>
        <v>0</v>
      </c>
      <c r="G741" s="85">
        <f>MAX(IF('Fee Calculator'!E$41*100&lt;$A741,0,IF('Fee Calculator'!E$41*100&gt;$A742,$A742-$A741-SUM(H741:$H741),'Fee Calculator'!E$41*100-$A741-SUM(H741:$H741))),0)</f>
        <v>0</v>
      </c>
      <c r="H741" s="91">
        <f>IF('Fee Calculator'!F$41*100&lt;$A741,0,IF('Fee Calculator'!F$41*100&gt;$A742,$A742-$A741,'Fee Calculator'!F$41*100-$A741))</f>
        <v>0</v>
      </c>
      <c r="J741" s="87">
        <f>F741*'Fee Calculator'!$D$11/100</f>
        <v>0</v>
      </c>
      <c r="K741" s="88">
        <f>G741*'Fee Calculator'!$D$11/100</f>
        <v>0</v>
      </c>
      <c r="L741" s="92">
        <f>H741*'Fee Calculator'!$D$11/100</f>
        <v>0</v>
      </c>
      <c r="N741" s="89">
        <f t="shared" si="81"/>
        <v>0</v>
      </c>
      <c r="O741" s="90">
        <f t="shared" si="82"/>
        <v>0</v>
      </c>
      <c r="P741" s="93">
        <f t="shared" si="83"/>
        <v>0</v>
      </c>
      <c r="R741" s="89">
        <f t="shared" si="84"/>
        <v>0</v>
      </c>
      <c r="S741" s="90">
        <f t="shared" si="85"/>
        <v>0</v>
      </c>
      <c r="T741" s="93">
        <f t="shared" si="86"/>
        <v>0</v>
      </c>
    </row>
    <row r="742" spans="1:20" hidden="1" x14ac:dyDescent="0.2">
      <c r="A742" s="83">
        <v>78.649999999998798</v>
      </c>
      <c r="B742" s="84">
        <f t="shared" si="87"/>
        <v>41.833333333333336</v>
      </c>
      <c r="C742" s="85">
        <f t="shared" si="87"/>
        <v>75.25</v>
      </c>
      <c r="D742" s="91">
        <f t="shared" si="87"/>
        <v>150.75</v>
      </c>
      <c r="F742" s="83">
        <f>MAX(IF('Fee Calculator'!D$41*100&lt;$A742,0,IF('Fee Calculator'!D$41*100&gt;$A743,$A743-$A742-SUM(G742:$H742),'Fee Calculator'!D$41*100-$A742-SUM(G742:$H742))),0)</f>
        <v>0</v>
      </c>
      <c r="G742" s="85">
        <f>MAX(IF('Fee Calculator'!E$41*100&lt;$A742,0,IF('Fee Calculator'!E$41*100&gt;$A743,$A743-$A742-SUM(H742:$H742),'Fee Calculator'!E$41*100-$A742-SUM(H742:$H742))),0)</f>
        <v>0</v>
      </c>
      <c r="H742" s="91">
        <f>IF('Fee Calculator'!F$41*100&lt;$A742,0,IF('Fee Calculator'!F$41*100&gt;$A743,$A743-$A742,'Fee Calculator'!F$41*100-$A742))</f>
        <v>0</v>
      </c>
      <c r="J742" s="87">
        <f>F742*'Fee Calculator'!$D$11/100</f>
        <v>0</v>
      </c>
      <c r="K742" s="88">
        <f>G742*'Fee Calculator'!$D$11/100</f>
        <v>0</v>
      </c>
      <c r="L742" s="92">
        <f>H742*'Fee Calculator'!$D$11/100</f>
        <v>0</v>
      </c>
      <c r="N742" s="89">
        <f t="shared" si="81"/>
        <v>0</v>
      </c>
      <c r="O742" s="90">
        <f t="shared" si="82"/>
        <v>0</v>
      </c>
      <c r="P742" s="93">
        <f t="shared" si="83"/>
        <v>0</v>
      </c>
      <c r="R742" s="89">
        <f t="shared" si="84"/>
        <v>0</v>
      </c>
      <c r="S742" s="90">
        <f t="shared" si="85"/>
        <v>0</v>
      </c>
      <c r="T742" s="93">
        <f t="shared" si="86"/>
        <v>0</v>
      </c>
    </row>
    <row r="743" spans="1:20" hidden="1" x14ac:dyDescent="0.2">
      <c r="A743" s="83">
        <v>78.749999999998806</v>
      </c>
      <c r="B743" s="84">
        <f t="shared" si="87"/>
        <v>41.833333333333336</v>
      </c>
      <c r="C743" s="85">
        <f t="shared" si="87"/>
        <v>75.25</v>
      </c>
      <c r="D743" s="91">
        <f t="shared" si="87"/>
        <v>150.75</v>
      </c>
      <c r="F743" s="83">
        <f>MAX(IF('Fee Calculator'!D$41*100&lt;$A743,0,IF('Fee Calculator'!D$41*100&gt;$A744,$A744-$A743-SUM(G743:$H743),'Fee Calculator'!D$41*100-$A743-SUM(G743:$H743))),0)</f>
        <v>0</v>
      </c>
      <c r="G743" s="85">
        <f>MAX(IF('Fee Calculator'!E$41*100&lt;$A743,0,IF('Fee Calculator'!E$41*100&gt;$A744,$A744-$A743-SUM(H743:$H743),'Fee Calculator'!E$41*100-$A743-SUM(H743:$H743))),0)</f>
        <v>0</v>
      </c>
      <c r="H743" s="91">
        <f>IF('Fee Calculator'!F$41*100&lt;$A743,0,IF('Fee Calculator'!F$41*100&gt;$A744,$A744-$A743,'Fee Calculator'!F$41*100-$A743))</f>
        <v>0</v>
      </c>
      <c r="J743" s="87">
        <f>F743*'Fee Calculator'!$D$11/100</f>
        <v>0</v>
      </c>
      <c r="K743" s="88">
        <f>G743*'Fee Calculator'!$D$11/100</f>
        <v>0</v>
      </c>
      <c r="L743" s="92">
        <f>H743*'Fee Calculator'!$D$11/100</f>
        <v>0</v>
      </c>
      <c r="N743" s="89">
        <f t="shared" si="81"/>
        <v>0</v>
      </c>
      <c r="O743" s="90">
        <f t="shared" si="82"/>
        <v>0</v>
      </c>
      <c r="P743" s="93">
        <f t="shared" si="83"/>
        <v>0</v>
      </c>
      <c r="R743" s="89">
        <f t="shared" si="84"/>
        <v>0</v>
      </c>
      <c r="S743" s="90">
        <f t="shared" si="85"/>
        <v>0</v>
      </c>
      <c r="T743" s="93">
        <f t="shared" si="86"/>
        <v>0</v>
      </c>
    </row>
    <row r="744" spans="1:20" hidden="1" x14ac:dyDescent="0.2">
      <c r="A744" s="83">
        <v>78.849999999998801</v>
      </c>
      <c r="B744" s="84">
        <f t="shared" si="87"/>
        <v>41.833333333333336</v>
      </c>
      <c r="C744" s="85">
        <f t="shared" si="87"/>
        <v>75.25</v>
      </c>
      <c r="D744" s="91">
        <f t="shared" si="87"/>
        <v>150.75</v>
      </c>
      <c r="F744" s="83">
        <f>MAX(IF('Fee Calculator'!D$41*100&lt;$A744,0,IF('Fee Calculator'!D$41*100&gt;$A745,$A745-$A744-SUM(G744:$H744),'Fee Calculator'!D$41*100-$A744-SUM(G744:$H744))),0)</f>
        <v>0</v>
      </c>
      <c r="G744" s="85">
        <f>MAX(IF('Fee Calculator'!E$41*100&lt;$A744,0,IF('Fee Calculator'!E$41*100&gt;$A745,$A745-$A744-SUM(H744:$H744),'Fee Calculator'!E$41*100-$A744-SUM(H744:$H744))),0)</f>
        <v>0</v>
      </c>
      <c r="H744" s="91">
        <f>IF('Fee Calculator'!F$41*100&lt;$A744,0,IF('Fee Calculator'!F$41*100&gt;$A745,$A745-$A744,'Fee Calculator'!F$41*100-$A744))</f>
        <v>0</v>
      </c>
      <c r="J744" s="87">
        <f>F744*'Fee Calculator'!$D$11/100</f>
        <v>0</v>
      </c>
      <c r="K744" s="88">
        <f>G744*'Fee Calculator'!$D$11/100</f>
        <v>0</v>
      </c>
      <c r="L744" s="92">
        <f>H744*'Fee Calculator'!$D$11/100</f>
        <v>0</v>
      </c>
      <c r="N744" s="89">
        <f t="shared" si="81"/>
        <v>0</v>
      </c>
      <c r="O744" s="90">
        <f t="shared" si="82"/>
        <v>0</v>
      </c>
      <c r="P744" s="93">
        <f t="shared" si="83"/>
        <v>0</v>
      </c>
      <c r="R744" s="89">
        <f t="shared" si="84"/>
        <v>0</v>
      </c>
      <c r="S744" s="90">
        <f t="shared" si="85"/>
        <v>0</v>
      </c>
      <c r="T744" s="93">
        <f t="shared" si="86"/>
        <v>0</v>
      </c>
    </row>
    <row r="745" spans="1:20" hidden="1" x14ac:dyDescent="0.2">
      <c r="A745" s="83">
        <v>78.949999999998795</v>
      </c>
      <c r="B745" s="84">
        <f t="shared" si="87"/>
        <v>41.833333333333336</v>
      </c>
      <c r="C745" s="85">
        <f t="shared" si="87"/>
        <v>75.25</v>
      </c>
      <c r="D745" s="91">
        <f t="shared" si="87"/>
        <v>150.75</v>
      </c>
      <c r="F745" s="83">
        <f>MAX(IF('Fee Calculator'!D$41*100&lt;$A745,0,IF('Fee Calculator'!D$41*100&gt;$A746,$A746-$A745-SUM(G745:$H745),'Fee Calculator'!D$41*100-$A745-SUM(G745:$H745))),0)</f>
        <v>0</v>
      </c>
      <c r="G745" s="85">
        <f>MAX(IF('Fee Calculator'!E$41*100&lt;$A745,0,IF('Fee Calculator'!E$41*100&gt;$A746,$A746-$A745-SUM(H745:$H745),'Fee Calculator'!E$41*100-$A745-SUM(H745:$H745))),0)</f>
        <v>0</v>
      </c>
      <c r="H745" s="91">
        <f>IF('Fee Calculator'!F$41*100&lt;$A745,0,IF('Fee Calculator'!F$41*100&gt;$A746,$A746-$A745,'Fee Calculator'!F$41*100-$A745))</f>
        <v>0</v>
      </c>
      <c r="J745" s="87">
        <f>F745*'Fee Calculator'!$D$11/100</f>
        <v>0</v>
      </c>
      <c r="K745" s="88">
        <f>G745*'Fee Calculator'!$D$11/100</f>
        <v>0</v>
      </c>
      <c r="L745" s="92">
        <f>H745*'Fee Calculator'!$D$11/100</f>
        <v>0</v>
      </c>
      <c r="N745" s="89">
        <f t="shared" si="81"/>
        <v>0</v>
      </c>
      <c r="O745" s="90">
        <f t="shared" si="82"/>
        <v>0</v>
      </c>
      <c r="P745" s="93">
        <f t="shared" si="83"/>
        <v>0</v>
      </c>
      <c r="R745" s="89">
        <f t="shared" si="84"/>
        <v>0</v>
      </c>
      <c r="S745" s="90">
        <f t="shared" si="85"/>
        <v>0</v>
      </c>
      <c r="T745" s="93">
        <f t="shared" si="86"/>
        <v>0</v>
      </c>
    </row>
    <row r="746" spans="1:20" hidden="1" x14ac:dyDescent="0.2">
      <c r="A746" s="83">
        <v>79.049999999998803</v>
      </c>
      <c r="B746" s="84">
        <f t="shared" si="87"/>
        <v>41.833333333333336</v>
      </c>
      <c r="C746" s="85">
        <f t="shared" si="87"/>
        <v>75.25</v>
      </c>
      <c r="D746" s="91">
        <f t="shared" si="87"/>
        <v>150.75</v>
      </c>
      <c r="F746" s="83">
        <f>MAX(IF('Fee Calculator'!D$41*100&lt;$A746,0,IF('Fee Calculator'!D$41*100&gt;$A747,$A747-$A746-SUM(G746:$H746),'Fee Calculator'!D$41*100-$A746-SUM(G746:$H746))),0)</f>
        <v>0</v>
      </c>
      <c r="G746" s="85">
        <f>MAX(IF('Fee Calculator'!E$41*100&lt;$A746,0,IF('Fee Calculator'!E$41*100&gt;$A747,$A747-$A746-SUM(H746:$H746),'Fee Calculator'!E$41*100-$A746-SUM(H746:$H746))),0)</f>
        <v>0</v>
      </c>
      <c r="H746" s="91">
        <f>IF('Fee Calculator'!F$41*100&lt;$A746,0,IF('Fee Calculator'!F$41*100&gt;$A747,$A747-$A746,'Fee Calculator'!F$41*100-$A746))</f>
        <v>0</v>
      </c>
      <c r="J746" s="87">
        <f>F746*'Fee Calculator'!$D$11/100</f>
        <v>0</v>
      </c>
      <c r="K746" s="88">
        <f>G746*'Fee Calculator'!$D$11/100</f>
        <v>0</v>
      </c>
      <c r="L746" s="92">
        <f>H746*'Fee Calculator'!$D$11/100</f>
        <v>0</v>
      </c>
      <c r="N746" s="89">
        <f t="shared" ref="N746:N809" si="88">ROUND(J746*B746/365/100/100*1,2)</f>
        <v>0</v>
      </c>
      <c r="O746" s="90">
        <f t="shared" ref="O746:O809" si="89">ROUND(K746*C746/365/100/100*1,2)</f>
        <v>0</v>
      </c>
      <c r="P746" s="93">
        <f t="shared" ref="P746:P809" si="90">ROUND(L746*D746/365/100/100*1,2)</f>
        <v>0</v>
      </c>
      <c r="R746" s="89">
        <f t="shared" ref="R746:R809" si="91">J746*B746/365/100/100*1</f>
        <v>0</v>
      </c>
      <c r="S746" s="90">
        <f t="shared" ref="S746:S809" si="92">K746*C746/365/100/100*1</f>
        <v>0</v>
      </c>
      <c r="T746" s="93">
        <f t="shared" ref="T746:T809" si="93">L746*D746/365/100/100*1</f>
        <v>0</v>
      </c>
    </row>
    <row r="747" spans="1:20" hidden="1" x14ac:dyDescent="0.2">
      <c r="A747" s="83">
        <v>79.149999999998798</v>
      </c>
      <c r="B747" s="84">
        <f t="shared" si="87"/>
        <v>41.833333333333336</v>
      </c>
      <c r="C747" s="85">
        <f t="shared" si="87"/>
        <v>75.25</v>
      </c>
      <c r="D747" s="91">
        <f t="shared" si="87"/>
        <v>150.75</v>
      </c>
      <c r="F747" s="83">
        <f>MAX(IF('Fee Calculator'!D$41*100&lt;$A747,0,IF('Fee Calculator'!D$41*100&gt;$A748,$A748-$A747-SUM(G747:$H747),'Fee Calculator'!D$41*100-$A747-SUM(G747:$H747))),0)</f>
        <v>0</v>
      </c>
      <c r="G747" s="85">
        <f>MAX(IF('Fee Calculator'!E$41*100&lt;$A747,0,IF('Fee Calculator'!E$41*100&gt;$A748,$A748-$A747-SUM(H747:$H747),'Fee Calculator'!E$41*100-$A747-SUM(H747:$H747))),0)</f>
        <v>0</v>
      </c>
      <c r="H747" s="91">
        <f>IF('Fee Calculator'!F$41*100&lt;$A747,0,IF('Fee Calculator'!F$41*100&gt;$A748,$A748-$A747,'Fee Calculator'!F$41*100-$A747))</f>
        <v>0</v>
      </c>
      <c r="J747" s="87">
        <f>F747*'Fee Calculator'!$D$11/100</f>
        <v>0</v>
      </c>
      <c r="K747" s="88">
        <f>G747*'Fee Calculator'!$D$11/100</f>
        <v>0</v>
      </c>
      <c r="L747" s="92">
        <f>H747*'Fee Calculator'!$D$11/100</f>
        <v>0</v>
      </c>
      <c r="N747" s="89">
        <f t="shared" si="88"/>
        <v>0</v>
      </c>
      <c r="O747" s="90">
        <f t="shared" si="89"/>
        <v>0</v>
      </c>
      <c r="P747" s="93">
        <f t="shared" si="90"/>
        <v>0</v>
      </c>
      <c r="R747" s="89">
        <f t="shared" si="91"/>
        <v>0</v>
      </c>
      <c r="S747" s="90">
        <f t="shared" si="92"/>
        <v>0</v>
      </c>
      <c r="T747" s="93">
        <f t="shared" si="93"/>
        <v>0</v>
      </c>
    </row>
    <row r="748" spans="1:20" hidden="1" x14ac:dyDescent="0.2">
      <c r="A748" s="83">
        <v>79.249999999998806</v>
      </c>
      <c r="B748" s="84">
        <f t="shared" si="87"/>
        <v>41.833333333333336</v>
      </c>
      <c r="C748" s="85">
        <f t="shared" si="87"/>
        <v>75.25</v>
      </c>
      <c r="D748" s="91">
        <f t="shared" si="87"/>
        <v>150.75</v>
      </c>
      <c r="F748" s="83">
        <f>MAX(IF('Fee Calculator'!D$41*100&lt;$A748,0,IF('Fee Calculator'!D$41*100&gt;$A749,$A749-$A748-SUM(G748:$H748),'Fee Calculator'!D$41*100-$A748-SUM(G748:$H748))),0)</f>
        <v>0</v>
      </c>
      <c r="G748" s="85">
        <f>MAX(IF('Fee Calculator'!E$41*100&lt;$A748,0,IF('Fee Calculator'!E$41*100&gt;$A749,$A749-$A748-SUM(H748:$H748),'Fee Calculator'!E$41*100-$A748-SUM(H748:$H748))),0)</f>
        <v>0</v>
      </c>
      <c r="H748" s="91">
        <f>IF('Fee Calculator'!F$41*100&lt;$A748,0,IF('Fee Calculator'!F$41*100&gt;$A749,$A749-$A748,'Fee Calculator'!F$41*100-$A748))</f>
        <v>0</v>
      </c>
      <c r="J748" s="87">
        <f>F748*'Fee Calculator'!$D$11/100</f>
        <v>0</v>
      </c>
      <c r="K748" s="88">
        <f>G748*'Fee Calculator'!$D$11/100</f>
        <v>0</v>
      </c>
      <c r="L748" s="92">
        <f>H748*'Fee Calculator'!$D$11/100</f>
        <v>0</v>
      </c>
      <c r="N748" s="89">
        <f t="shared" si="88"/>
        <v>0</v>
      </c>
      <c r="O748" s="90">
        <f t="shared" si="89"/>
        <v>0</v>
      </c>
      <c r="P748" s="93">
        <f t="shared" si="90"/>
        <v>0</v>
      </c>
      <c r="R748" s="89">
        <f t="shared" si="91"/>
        <v>0</v>
      </c>
      <c r="S748" s="90">
        <f t="shared" si="92"/>
        <v>0</v>
      </c>
      <c r="T748" s="93">
        <f t="shared" si="93"/>
        <v>0</v>
      </c>
    </row>
    <row r="749" spans="1:20" hidden="1" x14ac:dyDescent="0.2">
      <c r="A749" s="83">
        <v>79.349999999998801</v>
      </c>
      <c r="B749" s="84">
        <f t="shared" si="87"/>
        <v>41.833333333333336</v>
      </c>
      <c r="C749" s="85">
        <f t="shared" si="87"/>
        <v>75.25</v>
      </c>
      <c r="D749" s="91">
        <f t="shared" si="87"/>
        <v>150.75</v>
      </c>
      <c r="F749" s="83">
        <f>MAX(IF('Fee Calculator'!D$41*100&lt;$A749,0,IF('Fee Calculator'!D$41*100&gt;$A750,$A750-$A749-SUM(G749:$H749),'Fee Calculator'!D$41*100-$A749-SUM(G749:$H749))),0)</f>
        <v>0</v>
      </c>
      <c r="G749" s="85">
        <f>MAX(IF('Fee Calculator'!E$41*100&lt;$A749,0,IF('Fee Calculator'!E$41*100&gt;$A750,$A750-$A749-SUM(H749:$H749),'Fee Calculator'!E$41*100-$A749-SUM(H749:$H749))),0)</f>
        <v>0</v>
      </c>
      <c r="H749" s="91">
        <f>IF('Fee Calculator'!F$41*100&lt;$A749,0,IF('Fee Calculator'!F$41*100&gt;$A750,$A750-$A749,'Fee Calculator'!F$41*100-$A749))</f>
        <v>0</v>
      </c>
      <c r="J749" s="87">
        <f>F749*'Fee Calculator'!$D$11/100</f>
        <v>0</v>
      </c>
      <c r="K749" s="88">
        <f>G749*'Fee Calculator'!$D$11/100</f>
        <v>0</v>
      </c>
      <c r="L749" s="92">
        <f>H749*'Fee Calculator'!$D$11/100</f>
        <v>0</v>
      </c>
      <c r="N749" s="89">
        <f t="shared" si="88"/>
        <v>0</v>
      </c>
      <c r="O749" s="90">
        <f t="shared" si="89"/>
        <v>0</v>
      </c>
      <c r="P749" s="93">
        <f t="shared" si="90"/>
        <v>0</v>
      </c>
      <c r="R749" s="89">
        <f t="shared" si="91"/>
        <v>0</v>
      </c>
      <c r="S749" s="90">
        <f t="shared" si="92"/>
        <v>0</v>
      </c>
      <c r="T749" s="93">
        <f t="shared" si="93"/>
        <v>0</v>
      </c>
    </row>
    <row r="750" spans="1:20" hidden="1" x14ac:dyDescent="0.2">
      <c r="A750" s="83">
        <v>79.449999999998795</v>
      </c>
      <c r="B750" s="84">
        <f t="shared" si="87"/>
        <v>41.833333333333336</v>
      </c>
      <c r="C750" s="85">
        <f t="shared" si="87"/>
        <v>75.25</v>
      </c>
      <c r="D750" s="91">
        <f t="shared" si="87"/>
        <v>150.75</v>
      </c>
      <c r="F750" s="83">
        <f>MAX(IF('Fee Calculator'!D$41*100&lt;$A750,0,IF('Fee Calculator'!D$41*100&gt;$A751,$A751-$A750-SUM(G750:$H750),'Fee Calculator'!D$41*100-$A750-SUM(G750:$H750))),0)</f>
        <v>0</v>
      </c>
      <c r="G750" s="85">
        <f>MAX(IF('Fee Calculator'!E$41*100&lt;$A750,0,IF('Fee Calculator'!E$41*100&gt;$A751,$A751-$A750-SUM(H750:$H750),'Fee Calculator'!E$41*100-$A750-SUM(H750:$H750))),0)</f>
        <v>0</v>
      </c>
      <c r="H750" s="91">
        <f>IF('Fee Calculator'!F$41*100&lt;$A750,0,IF('Fee Calculator'!F$41*100&gt;$A751,$A751-$A750,'Fee Calculator'!F$41*100-$A750))</f>
        <v>0</v>
      </c>
      <c r="J750" s="87">
        <f>F750*'Fee Calculator'!$D$11/100</f>
        <v>0</v>
      </c>
      <c r="K750" s="88">
        <f>G750*'Fee Calculator'!$D$11/100</f>
        <v>0</v>
      </c>
      <c r="L750" s="92">
        <f>H750*'Fee Calculator'!$D$11/100</f>
        <v>0</v>
      </c>
      <c r="N750" s="89">
        <f t="shared" si="88"/>
        <v>0</v>
      </c>
      <c r="O750" s="90">
        <f t="shared" si="89"/>
        <v>0</v>
      </c>
      <c r="P750" s="93">
        <f t="shared" si="90"/>
        <v>0</v>
      </c>
      <c r="R750" s="89">
        <f t="shared" si="91"/>
        <v>0</v>
      </c>
      <c r="S750" s="90">
        <f t="shared" si="92"/>
        <v>0</v>
      </c>
      <c r="T750" s="93">
        <f t="shared" si="93"/>
        <v>0</v>
      </c>
    </row>
    <row r="751" spans="1:20" hidden="1" x14ac:dyDescent="0.2">
      <c r="A751" s="83">
        <v>79.549999999998803</v>
      </c>
      <c r="B751" s="84">
        <f t="shared" si="87"/>
        <v>41.833333333333336</v>
      </c>
      <c r="C751" s="85">
        <f t="shared" si="87"/>
        <v>75.25</v>
      </c>
      <c r="D751" s="91">
        <f t="shared" si="87"/>
        <v>150.75</v>
      </c>
      <c r="F751" s="83">
        <f>MAX(IF('Fee Calculator'!D$41*100&lt;$A751,0,IF('Fee Calculator'!D$41*100&gt;$A752,$A752-$A751-SUM(G751:$H751),'Fee Calculator'!D$41*100-$A751-SUM(G751:$H751))),0)</f>
        <v>0</v>
      </c>
      <c r="G751" s="85">
        <f>MAX(IF('Fee Calculator'!E$41*100&lt;$A751,0,IF('Fee Calculator'!E$41*100&gt;$A752,$A752-$A751-SUM(H751:$H751),'Fee Calculator'!E$41*100-$A751-SUM(H751:$H751))),0)</f>
        <v>0</v>
      </c>
      <c r="H751" s="91">
        <f>IF('Fee Calculator'!F$41*100&lt;$A751,0,IF('Fee Calculator'!F$41*100&gt;$A752,$A752-$A751,'Fee Calculator'!F$41*100-$A751))</f>
        <v>0</v>
      </c>
      <c r="J751" s="87">
        <f>F751*'Fee Calculator'!$D$11/100</f>
        <v>0</v>
      </c>
      <c r="K751" s="88">
        <f>G751*'Fee Calculator'!$D$11/100</f>
        <v>0</v>
      </c>
      <c r="L751" s="92">
        <f>H751*'Fee Calculator'!$D$11/100</f>
        <v>0</v>
      </c>
      <c r="N751" s="89">
        <f t="shared" si="88"/>
        <v>0</v>
      </c>
      <c r="O751" s="90">
        <f t="shared" si="89"/>
        <v>0</v>
      </c>
      <c r="P751" s="93">
        <f t="shared" si="90"/>
        <v>0</v>
      </c>
      <c r="R751" s="89">
        <f t="shared" si="91"/>
        <v>0</v>
      </c>
      <c r="S751" s="90">
        <f t="shared" si="92"/>
        <v>0</v>
      </c>
      <c r="T751" s="93">
        <f t="shared" si="93"/>
        <v>0</v>
      </c>
    </row>
    <row r="752" spans="1:20" hidden="1" x14ac:dyDescent="0.2">
      <c r="A752" s="83">
        <v>79.649999999998798</v>
      </c>
      <c r="B752" s="84">
        <f t="shared" si="87"/>
        <v>41.833333333333336</v>
      </c>
      <c r="C752" s="85">
        <f t="shared" si="87"/>
        <v>75.25</v>
      </c>
      <c r="D752" s="91">
        <f t="shared" si="87"/>
        <v>150.75</v>
      </c>
      <c r="F752" s="83">
        <f>MAX(IF('Fee Calculator'!D$41*100&lt;$A752,0,IF('Fee Calculator'!D$41*100&gt;$A753,$A753-$A752-SUM(G752:$H752),'Fee Calculator'!D$41*100-$A752-SUM(G752:$H752))),0)</f>
        <v>0</v>
      </c>
      <c r="G752" s="85">
        <f>MAX(IF('Fee Calculator'!E$41*100&lt;$A752,0,IF('Fee Calculator'!E$41*100&gt;$A753,$A753-$A752-SUM(H752:$H752),'Fee Calculator'!E$41*100-$A752-SUM(H752:$H752))),0)</f>
        <v>0</v>
      </c>
      <c r="H752" s="91">
        <f>IF('Fee Calculator'!F$41*100&lt;$A752,0,IF('Fee Calculator'!F$41*100&gt;$A753,$A753-$A752,'Fee Calculator'!F$41*100-$A752))</f>
        <v>0</v>
      </c>
      <c r="J752" s="87">
        <f>F752*'Fee Calculator'!$D$11/100</f>
        <v>0</v>
      </c>
      <c r="K752" s="88">
        <f>G752*'Fee Calculator'!$D$11/100</f>
        <v>0</v>
      </c>
      <c r="L752" s="92">
        <f>H752*'Fee Calculator'!$D$11/100</f>
        <v>0</v>
      </c>
      <c r="N752" s="89">
        <f t="shared" si="88"/>
        <v>0</v>
      </c>
      <c r="O752" s="90">
        <f t="shared" si="89"/>
        <v>0</v>
      </c>
      <c r="P752" s="93">
        <f t="shared" si="90"/>
        <v>0</v>
      </c>
      <c r="R752" s="89">
        <f t="shared" si="91"/>
        <v>0</v>
      </c>
      <c r="S752" s="90">
        <f t="shared" si="92"/>
        <v>0</v>
      </c>
      <c r="T752" s="93">
        <f t="shared" si="93"/>
        <v>0</v>
      </c>
    </row>
    <row r="753" spans="1:20" hidden="1" x14ac:dyDescent="0.2">
      <c r="A753" s="83">
        <v>79.749999999998806</v>
      </c>
      <c r="B753" s="84">
        <f t="shared" si="87"/>
        <v>41.833333333333336</v>
      </c>
      <c r="C753" s="85">
        <f t="shared" si="87"/>
        <v>75.25</v>
      </c>
      <c r="D753" s="91">
        <f t="shared" si="87"/>
        <v>150.75</v>
      </c>
      <c r="F753" s="83">
        <f>MAX(IF('Fee Calculator'!D$41*100&lt;$A753,0,IF('Fee Calculator'!D$41*100&gt;$A754,$A754-$A753-SUM(G753:$H753),'Fee Calculator'!D$41*100-$A753-SUM(G753:$H753))),0)</f>
        <v>0</v>
      </c>
      <c r="G753" s="85">
        <f>MAX(IF('Fee Calculator'!E$41*100&lt;$A753,0,IF('Fee Calculator'!E$41*100&gt;$A754,$A754-$A753-SUM(H753:$H753),'Fee Calculator'!E$41*100-$A753-SUM(H753:$H753))),0)</f>
        <v>0</v>
      </c>
      <c r="H753" s="91">
        <f>IF('Fee Calculator'!F$41*100&lt;$A753,0,IF('Fee Calculator'!F$41*100&gt;$A754,$A754-$A753,'Fee Calculator'!F$41*100-$A753))</f>
        <v>0</v>
      </c>
      <c r="J753" s="87">
        <f>F753*'Fee Calculator'!$D$11/100</f>
        <v>0</v>
      </c>
      <c r="K753" s="88">
        <f>G753*'Fee Calculator'!$D$11/100</f>
        <v>0</v>
      </c>
      <c r="L753" s="92">
        <f>H753*'Fee Calculator'!$D$11/100</f>
        <v>0</v>
      </c>
      <c r="N753" s="89">
        <f t="shared" si="88"/>
        <v>0</v>
      </c>
      <c r="O753" s="90">
        <f t="shared" si="89"/>
        <v>0</v>
      </c>
      <c r="P753" s="93">
        <f t="shared" si="90"/>
        <v>0</v>
      </c>
      <c r="R753" s="89">
        <f t="shared" si="91"/>
        <v>0</v>
      </c>
      <c r="S753" s="90">
        <f t="shared" si="92"/>
        <v>0</v>
      </c>
      <c r="T753" s="93">
        <f t="shared" si="93"/>
        <v>0</v>
      </c>
    </row>
    <row r="754" spans="1:20" hidden="1" x14ac:dyDescent="0.2">
      <c r="A754" s="83">
        <v>79.849999999998801</v>
      </c>
      <c r="B754" s="84">
        <f t="shared" si="87"/>
        <v>41.833333333333336</v>
      </c>
      <c r="C754" s="85">
        <f t="shared" si="87"/>
        <v>75.25</v>
      </c>
      <c r="D754" s="91">
        <f t="shared" si="87"/>
        <v>150.75</v>
      </c>
      <c r="F754" s="83">
        <f>MAX(IF('Fee Calculator'!D$41*100&lt;$A754,0,IF('Fee Calculator'!D$41*100&gt;$A755,$A755-$A754-SUM(G754:$H754),'Fee Calculator'!D$41*100-$A754-SUM(G754:$H754))),0)</f>
        <v>0</v>
      </c>
      <c r="G754" s="85">
        <f>MAX(IF('Fee Calculator'!E$41*100&lt;$A754,0,IF('Fee Calculator'!E$41*100&gt;$A755,$A755-$A754-SUM(H754:$H754),'Fee Calculator'!E$41*100-$A754-SUM(H754:$H754))),0)</f>
        <v>0</v>
      </c>
      <c r="H754" s="91">
        <f>IF('Fee Calculator'!F$41*100&lt;$A754,0,IF('Fee Calculator'!F$41*100&gt;$A755,$A755-$A754,'Fee Calculator'!F$41*100-$A754))</f>
        <v>0</v>
      </c>
      <c r="J754" s="87">
        <f>F754*'Fee Calculator'!$D$11/100</f>
        <v>0</v>
      </c>
      <c r="K754" s="88">
        <f>G754*'Fee Calculator'!$D$11/100</f>
        <v>0</v>
      </c>
      <c r="L754" s="92">
        <f>H754*'Fee Calculator'!$D$11/100</f>
        <v>0</v>
      </c>
      <c r="N754" s="89">
        <f t="shared" si="88"/>
        <v>0</v>
      </c>
      <c r="O754" s="90">
        <f t="shared" si="89"/>
        <v>0</v>
      </c>
      <c r="P754" s="93">
        <f t="shared" si="90"/>
        <v>0</v>
      </c>
      <c r="R754" s="89">
        <f t="shared" si="91"/>
        <v>0</v>
      </c>
      <c r="S754" s="90">
        <f t="shared" si="92"/>
        <v>0</v>
      </c>
      <c r="T754" s="93">
        <f t="shared" si="93"/>
        <v>0</v>
      </c>
    </row>
    <row r="755" spans="1:20" hidden="1" x14ac:dyDescent="0.2">
      <c r="A755" s="83">
        <v>79.949999999998795</v>
      </c>
      <c r="B755" s="84">
        <f t="shared" si="87"/>
        <v>41.833333333333336</v>
      </c>
      <c r="C755" s="85">
        <f t="shared" si="87"/>
        <v>75.25</v>
      </c>
      <c r="D755" s="91">
        <f t="shared" si="87"/>
        <v>150.75</v>
      </c>
      <c r="F755" s="83">
        <f>MAX(IF('Fee Calculator'!D$41*100&lt;$A755,0,IF('Fee Calculator'!D$41*100&gt;$A756,$A756-$A755-SUM(G755:$H755),'Fee Calculator'!D$41*100-$A755-SUM(G755:$H755))),0)</f>
        <v>0</v>
      </c>
      <c r="G755" s="85">
        <f>MAX(IF('Fee Calculator'!E$41*100&lt;$A755,0,IF('Fee Calculator'!E$41*100&gt;$A756,$A756-$A755-SUM(H755:$H755),'Fee Calculator'!E$41*100-$A755-SUM(H755:$H755))),0)</f>
        <v>0</v>
      </c>
      <c r="H755" s="91">
        <f>IF('Fee Calculator'!F$41*100&lt;$A755,0,IF('Fee Calculator'!F$41*100&gt;$A756,$A756-$A755,'Fee Calculator'!F$41*100-$A755))</f>
        <v>0</v>
      </c>
      <c r="J755" s="87">
        <f>F755*'Fee Calculator'!$D$11/100</f>
        <v>0</v>
      </c>
      <c r="K755" s="88">
        <f>G755*'Fee Calculator'!$D$11/100</f>
        <v>0</v>
      </c>
      <c r="L755" s="92">
        <f>H755*'Fee Calculator'!$D$11/100</f>
        <v>0</v>
      </c>
      <c r="N755" s="89">
        <f t="shared" si="88"/>
        <v>0</v>
      </c>
      <c r="O755" s="90">
        <f t="shared" si="89"/>
        <v>0</v>
      </c>
      <c r="P755" s="93">
        <f t="shared" si="90"/>
        <v>0</v>
      </c>
      <c r="R755" s="89">
        <f t="shared" si="91"/>
        <v>0</v>
      </c>
      <c r="S755" s="90">
        <f t="shared" si="92"/>
        <v>0</v>
      </c>
      <c r="T755" s="93">
        <f t="shared" si="93"/>
        <v>0</v>
      </c>
    </row>
    <row r="756" spans="1:20" hidden="1" x14ac:dyDescent="0.2">
      <c r="A756" s="83">
        <v>80.049999999998803</v>
      </c>
      <c r="B756" s="84">
        <f t="shared" si="87"/>
        <v>41.833333333333336</v>
      </c>
      <c r="C756" s="85">
        <f t="shared" si="87"/>
        <v>75.25</v>
      </c>
      <c r="D756" s="91">
        <f t="shared" si="87"/>
        <v>150.75</v>
      </c>
      <c r="F756" s="83">
        <f>MAX(IF('Fee Calculator'!D$41*100&lt;$A756,0,IF('Fee Calculator'!D$41*100&gt;$A757,$A757-$A756-SUM(G756:$H756),'Fee Calculator'!D$41*100-$A756-SUM(G756:$H756))),0)</f>
        <v>0</v>
      </c>
      <c r="G756" s="85">
        <f>MAX(IF('Fee Calculator'!E$41*100&lt;$A756,0,IF('Fee Calculator'!E$41*100&gt;$A757,$A757-$A756-SUM(H756:$H756),'Fee Calculator'!E$41*100-$A756-SUM(H756:$H756))),0)</f>
        <v>0</v>
      </c>
      <c r="H756" s="91">
        <f>IF('Fee Calculator'!F$41*100&lt;$A756,0,IF('Fee Calculator'!F$41*100&gt;$A757,$A757-$A756,'Fee Calculator'!F$41*100-$A756))</f>
        <v>0</v>
      </c>
      <c r="J756" s="87">
        <f>F756*'Fee Calculator'!$D$11/100</f>
        <v>0</v>
      </c>
      <c r="K756" s="88">
        <f>G756*'Fee Calculator'!$D$11/100</f>
        <v>0</v>
      </c>
      <c r="L756" s="92">
        <f>H756*'Fee Calculator'!$D$11/100</f>
        <v>0</v>
      </c>
      <c r="N756" s="89">
        <f t="shared" si="88"/>
        <v>0</v>
      </c>
      <c r="O756" s="90">
        <f t="shared" si="89"/>
        <v>0</v>
      </c>
      <c r="P756" s="93">
        <f t="shared" si="90"/>
        <v>0</v>
      </c>
      <c r="R756" s="89">
        <f t="shared" si="91"/>
        <v>0</v>
      </c>
      <c r="S756" s="90">
        <f t="shared" si="92"/>
        <v>0</v>
      </c>
      <c r="T756" s="93">
        <f t="shared" si="93"/>
        <v>0</v>
      </c>
    </row>
    <row r="757" spans="1:20" hidden="1" x14ac:dyDescent="0.2">
      <c r="A757" s="83">
        <v>80.149999999998798</v>
      </c>
      <c r="B757" s="84">
        <f t="shared" si="87"/>
        <v>41.833333333333336</v>
      </c>
      <c r="C757" s="85">
        <f t="shared" si="87"/>
        <v>75.25</v>
      </c>
      <c r="D757" s="91">
        <f t="shared" si="87"/>
        <v>150.75</v>
      </c>
      <c r="F757" s="83">
        <f>MAX(IF('Fee Calculator'!D$41*100&lt;$A757,0,IF('Fee Calculator'!D$41*100&gt;$A758,$A758-$A757-SUM(G757:$H757),'Fee Calculator'!D$41*100-$A757-SUM(G757:$H757))),0)</f>
        <v>0</v>
      </c>
      <c r="G757" s="85">
        <f>MAX(IF('Fee Calculator'!E$41*100&lt;$A757,0,IF('Fee Calculator'!E$41*100&gt;$A758,$A758-$A757-SUM(H757:$H757),'Fee Calculator'!E$41*100-$A757-SUM(H757:$H757))),0)</f>
        <v>0</v>
      </c>
      <c r="H757" s="91">
        <f>IF('Fee Calculator'!F$41*100&lt;$A757,0,IF('Fee Calculator'!F$41*100&gt;$A758,$A758-$A757,'Fee Calculator'!F$41*100-$A757))</f>
        <v>0</v>
      </c>
      <c r="J757" s="87">
        <f>F757*'Fee Calculator'!$D$11/100</f>
        <v>0</v>
      </c>
      <c r="K757" s="88">
        <f>G757*'Fee Calculator'!$D$11/100</f>
        <v>0</v>
      </c>
      <c r="L757" s="92">
        <f>H757*'Fee Calculator'!$D$11/100</f>
        <v>0</v>
      </c>
      <c r="N757" s="89">
        <f t="shared" si="88"/>
        <v>0</v>
      </c>
      <c r="O757" s="90">
        <f t="shared" si="89"/>
        <v>0</v>
      </c>
      <c r="P757" s="93">
        <f t="shared" si="90"/>
        <v>0</v>
      </c>
      <c r="R757" s="89">
        <f t="shared" si="91"/>
        <v>0</v>
      </c>
      <c r="S757" s="90">
        <f t="shared" si="92"/>
        <v>0</v>
      </c>
      <c r="T757" s="93">
        <f t="shared" si="93"/>
        <v>0</v>
      </c>
    </row>
    <row r="758" spans="1:20" hidden="1" x14ac:dyDescent="0.2">
      <c r="A758" s="83">
        <v>80.249999999998806</v>
      </c>
      <c r="B758" s="84">
        <f t="shared" si="87"/>
        <v>41.833333333333336</v>
      </c>
      <c r="C758" s="85">
        <f t="shared" si="87"/>
        <v>75.25</v>
      </c>
      <c r="D758" s="91">
        <f t="shared" si="87"/>
        <v>150.75</v>
      </c>
      <c r="F758" s="83">
        <f>MAX(IF('Fee Calculator'!D$41*100&lt;$A758,0,IF('Fee Calculator'!D$41*100&gt;$A759,$A759-$A758-SUM(G758:$H758),'Fee Calculator'!D$41*100-$A758-SUM(G758:$H758))),0)</f>
        <v>0</v>
      </c>
      <c r="G758" s="85">
        <f>MAX(IF('Fee Calculator'!E$41*100&lt;$A758,0,IF('Fee Calculator'!E$41*100&gt;$A759,$A759-$A758-SUM(H758:$H758),'Fee Calculator'!E$41*100-$A758-SUM(H758:$H758))),0)</f>
        <v>0</v>
      </c>
      <c r="H758" s="91">
        <f>IF('Fee Calculator'!F$41*100&lt;$A758,0,IF('Fee Calculator'!F$41*100&gt;$A759,$A759-$A758,'Fee Calculator'!F$41*100-$A758))</f>
        <v>0</v>
      </c>
      <c r="J758" s="87">
        <f>F758*'Fee Calculator'!$D$11/100</f>
        <v>0</v>
      </c>
      <c r="K758" s="88">
        <f>G758*'Fee Calculator'!$D$11/100</f>
        <v>0</v>
      </c>
      <c r="L758" s="92">
        <f>H758*'Fee Calculator'!$D$11/100</f>
        <v>0</v>
      </c>
      <c r="N758" s="89">
        <f t="shared" si="88"/>
        <v>0</v>
      </c>
      <c r="O758" s="90">
        <f t="shared" si="89"/>
        <v>0</v>
      </c>
      <c r="P758" s="93">
        <f t="shared" si="90"/>
        <v>0</v>
      </c>
      <c r="R758" s="89">
        <f t="shared" si="91"/>
        <v>0</v>
      </c>
      <c r="S758" s="90">
        <f t="shared" si="92"/>
        <v>0</v>
      </c>
      <c r="T758" s="93">
        <f t="shared" si="93"/>
        <v>0</v>
      </c>
    </row>
    <row r="759" spans="1:20" hidden="1" x14ac:dyDescent="0.2">
      <c r="A759" s="83">
        <v>80.349999999998701</v>
      </c>
      <c r="B759" s="84">
        <f t="shared" si="87"/>
        <v>41.833333333333336</v>
      </c>
      <c r="C759" s="85">
        <f t="shared" si="87"/>
        <v>75.25</v>
      </c>
      <c r="D759" s="91">
        <f t="shared" si="87"/>
        <v>150.75</v>
      </c>
      <c r="F759" s="83">
        <f>MAX(IF('Fee Calculator'!D$41*100&lt;$A759,0,IF('Fee Calculator'!D$41*100&gt;$A760,$A760-$A759-SUM(G759:$H759),'Fee Calculator'!D$41*100-$A759-SUM(G759:$H759))),0)</f>
        <v>0</v>
      </c>
      <c r="G759" s="85">
        <f>MAX(IF('Fee Calculator'!E$41*100&lt;$A759,0,IF('Fee Calculator'!E$41*100&gt;$A760,$A760-$A759-SUM(H759:$H759),'Fee Calculator'!E$41*100-$A759-SUM(H759:$H759))),0)</f>
        <v>0</v>
      </c>
      <c r="H759" s="91">
        <f>IF('Fee Calculator'!F$41*100&lt;$A759,0,IF('Fee Calculator'!F$41*100&gt;$A760,$A760-$A759,'Fee Calculator'!F$41*100-$A759))</f>
        <v>0</v>
      </c>
      <c r="J759" s="87">
        <f>F759*'Fee Calculator'!$D$11/100</f>
        <v>0</v>
      </c>
      <c r="K759" s="88">
        <f>G759*'Fee Calculator'!$D$11/100</f>
        <v>0</v>
      </c>
      <c r="L759" s="92">
        <f>H759*'Fee Calculator'!$D$11/100</f>
        <v>0</v>
      </c>
      <c r="N759" s="89">
        <f t="shared" si="88"/>
        <v>0</v>
      </c>
      <c r="O759" s="90">
        <f t="shared" si="89"/>
        <v>0</v>
      </c>
      <c r="P759" s="93">
        <f t="shared" si="90"/>
        <v>0</v>
      </c>
      <c r="R759" s="89">
        <f t="shared" si="91"/>
        <v>0</v>
      </c>
      <c r="S759" s="90">
        <f t="shared" si="92"/>
        <v>0</v>
      </c>
      <c r="T759" s="93">
        <f t="shared" si="93"/>
        <v>0</v>
      </c>
    </row>
    <row r="760" spans="1:20" hidden="1" x14ac:dyDescent="0.2">
      <c r="A760" s="83">
        <v>80.449999999998695</v>
      </c>
      <c r="B760" s="84">
        <f t="shared" si="87"/>
        <v>41.833333333333336</v>
      </c>
      <c r="C760" s="85">
        <f t="shared" si="87"/>
        <v>75.25</v>
      </c>
      <c r="D760" s="91">
        <f t="shared" si="87"/>
        <v>150.75</v>
      </c>
      <c r="F760" s="83">
        <f>MAX(IF('Fee Calculator'!D$41*100&lt;$A760,0,IF('Fee Calculator'!D$41*100&gt;$A761,$A761-$A760-SUM(G760:$H760),'Fee Calculator'!D$41*100-$A760-SUM(G760:$H760))),0)</f>
        <v>0</v>
      </c>
      <c r="G760" s="85">
        <f>MAX(IF('Fee Calculator'!E$41*100&lt;$A760,0,IF('Fee Calculator'!E$41*100&gt;$A761,$A761-$A760-SUM(H760:$H760),'Fee Calculator'!E$41*100-$A760-SUM(H760:$H760))),0)</f>
        <v>0</v>
      </c>
      <c r="H760" s="91">
        <f>IF('Fee Calculator'!F$41*100&lt;$A760,0,IF('Fee Calculator'!F$41*100&gt;$A761,$A761-$A760,'Fee Calculator'!F$41*100-$A760))</f>
        <v>0</v>
      </c>
      <c r="J760" s="87">
        <f>F760*'Fee Calculator'!$D$11/100</f>
        <v>0</v>
      </c>
      <c r="K760" s="88">
        <f>G760*'Fee Calculator'!$D$11/100</f>
        <v>0</v>
      </c>
      <c r="L760" s="92">
        <f>H760*'Fee Calculator'!$D$11/100</f>
        <v>0</v>
      </c>
      <c r="N760" s="89">
        <f t="shared" si="88"/>
        <v>0</v>
      </c>
      <c r="O760" s="90">
        <f t="shared" si="89"/>
        <v>0</v>
      </c>
      <c r="P760" s="93">
        <f t="shared" si="90"/>
        <v>0</v>
      </c>
      <c r="R760" s="89">
        <f t="shared" si="91"/>
        <v>0</v>
      </c>
      <c r="S760" s="90">
        <f t="shared" si="92"/>
        <v>0</v>
      </c>
      <c r="T760" s="93">
        <f t="shared" si="93"/>
        <v>0</v>
      </c>
    </row>
    <row r="761" spans="1:20" hidden="1" x14ac:dyDescent="0.2">
      <c r="A761" s="83">
        <v>80.549999999998704</v>
      </c>
      <c r="B761" s="84">
        <f t="shared" si="87"/>
        <v>41.833333333333336</v>
      </c>
      <c r="C761" s="85">
        <f t="shared" si="87"/>
        <v>75.25</v>
      </c>
      <c r="D761" s="91">
        <f t="shared" si="87"/>
        <v>150.75</v>
      </c>
      <c r="F761" s="83">
        <f>MAX(IF('Fee Calculator'!D$41*100&lt;$A761,0,IF('Fee Calculator'!D$41*100&gt;$A762,$A762-$A761-SUM(G761:$H761),'Fee Calculator'!D$41*100-$A761-SUM(G761:$H761))),0)</f>
        <v>0</v>
      </c>
      <c r="G761" s="85">
        <f>MAX(IF('Fee Calculator'!E$41*100&lt;$A761,0,IF('Fee Calculator'!E$41*100&gt;$A762,$A762-$A761-SUM(H761:$H761),'Fee Calculator'!E$41*100-$A761-SUM(H761:$H761))),0)</f>
        <v>0</v>
      </c>
      <c r="H761" s="91">
        <f>IF('Fee Calculator'!F$41*100&lt;$A761,0,IF('Fee Calculator'!F$41*100&gt;$A762,$A762-$A761,'Fee Calculator'!F$41*100-$A761))</f>
        <v>0</v>
      </c>
      <c r="J761" s="87">
        <f>F761*'Fee Calculator'!$D$11/100</f>
        <v>0</v>
      </c>
      <c r="K761" s="88">
        <f>G761*'Fee Calculator'!$D$11/100</f>
        <v>0</v>
      </c>
      <c r="L761" s="92">
        <f>H761*'Fee Calculator'!$D$11/100</f>
        <v>0</v>
      </c>
      <c r="N761" s="89">
        <f t="shared" si="88"/>
        <v>0</v>
      </c>
      <c r="O761" s="90">
        <f t="shared" si="89"/>
        <v>0</v>
      </c>
      <c r="P761" s="93">
        <f t="shared" si="90"/>
        <v>0</v>
      </c>
      <c r="R761" s="89">
        <f t="shared" si="91"/>
        <v>0</v>
      </c>
      <c r="S761" s="90">
        <f t="shared" si="92"/>
        <v>0</v>
      </c>
      <c r="T761" s="93">
        <f t="shared" si="93"/>
        <v>0</v>
      </c>
    </row>
    <row r="762" spans="1:20" hidden="1" x14ac:dyDescent="0.2">
      <c r="A762" s="83">
        <v>80.649999999998698</v>
      </c>
      <c r="B762" s="84">
        <f t="shared" ref="B762:D825" si="94">(5/0.1*B$5+SUM(B$6:B$105))/(5/0.1+COUNT(B$6:B$105))</f>
        <v>41.833333333333336</v>
      </c>
      <c r="C762" s="85">
        <f t="shared" si="94"/>
        <v>75.25</v>
      </c>
      <c r="D762" s="91">
        <f t="shared" si="94"/>
        <v>150.75</v>
      </c>
      <c r="F762" s="83">
        <f>MAX(IF('Fee Calculator'!D$41*100&lt;$A762,0,IF('Fee Calculator'!D$41*100&gt;$A763,$A763-$A762-SUM(G762:$H762),'Fee Calculator'!D$41*100-$A762-SUM(G762:$H762))),0)</f>
        <v>0</v>
      </c>
      <c r="G762" s="85">
        <f>MAX(IF('Fee Calculator'!E$41*100&lt;$A762,0,IF('Fee Calculator'!E$41*100&gt;$A763,$A763-$A762-SUM(H762:$H762),'Fee Calculator'!E$41*100-$A762-SUM(H762:$H762))),0)</f>
        <v>0</v>
      </c>
      <c r="H762" s="91">
        <f>IF('Fee Calculator'!F$41*100&lt;$A762,0,IF('Fee Calculator'!F$41*100&gt;$A763,$A763-$A762,'Fee Calculator'!F$41*100-$A762))</f>
        <v>0</v>
      </c>
      <c r="J762" s="87">
        <f>F762*'Fee Calculator'!$D$11/100</f>
        <v>0</v>
      </c>
      <c r="K762" s="88">
        <f>G762*'Fee Calculator'!$D$11/100</f>
        <v>0</v>
      </c>
      <c r="L762" s="92">
        <f>H762*'Fee Calculator'!$D$11/100</f>
        <v>0</v>
      </c>
      <c r="N762" s="89">
        <f t="shared" si="88"/>
        <v>0</v>
      </c>
      <c r="O762" s="90">
        <f t="shared" si="89"/>
        <v>0</v>
      </c>
      <c r="P762" s="93">
        <f t="shared" si="90"/>
        <v>0</v>
      </c>
      <c r="R762" s="89">
        <f t="shared" si="91"/>
        <v>0</v>
      </c>
      <c r="S762" s="90">
        <f t="shared" si="92"/>
        <v>0</v>
      </c>
      <c r="T762" s="93">
        <f t="shared" si="93"/>
        <v>0</v>
      </c>
    </row>
    <row r="763" spans="1:20" hidden="1" x14ac:dyDescent="0.2">
      <c r="A763" s="83">
        <v>80.749999999998707</v>
      </c>
      <c r="B763" s="84">
        <f t="shared" si="94"/>
        <v>41.833333333333336</v>
      </c>
      <c r="C763" s="85">
        <f t="shared" si="94"/>
        <v>75.25</v>
      </c>
      <c r="D763" s="91">
        <f t="shared" si="94"/>
        <v>150.75</v>
      </c>
      <c r="F763" s="83">
        <f>MAX(IF('Fee Calculator'!D$41*100&lt;$A763,0,IF('Fee Calculator'!D$41*100&gt;$A764,$A764-$A763-SUM(G763:$H763),'Fee Calculator'!D$41*100-$A763-SUM(G763:$H763))),0)</f>
        <v>0</v>
      </c>
      <c r="G763" s="85">
        <f>MAX(IF('Fee Calculator'!E$41*100&lt;$A763,0,IF('Fee Calculator'!E$41*100&gt;$A764,$A764-$A763-SUM(H763:$H763),'Fee Calculator'!E$41*100-$A763-SUM(H763:$H763))),0)</f>
        <v>0</v>
      </c>
      <c r="H763" s="91">
        <f>IF('Fee Calculator'!F$41*100&lt;$A763,0,IF('Fee Calculator'!F$41*100&gt;$A764,$A764-$A763,'Fee Calculator'!F$41*100-$A763))</f>
        <v>0</v>
      </c>
      <c r="J763" s="87">
        <f>F763*'Fee Calculator'!$D$11/100</f>
        <v>0</v>
      </c>
      <c r="K763" s="88">
        <f>G763*'Fee Calculator'!$D$11/100</f>
        <v>0</v>
      </c>
      <c r="L763" s="92">
        <f>H763*'Fee Calculator'!$D$11/100</f>
        <v>0</v>
      </c>
      <c r="N763" s="89">
        <f t="shared" si="88"/>
        <v>0</v>
      </c>
      <c r="O763" s="90">
        <f t="shared" si="89"/>
        <v>0</v>
      </c>
      <c r="P763" s="93">
        <f t="shared" si="90"/>
        <v>0</v>
      </c>
      <c r="R763" s="89">
        <f t="shared" si="91"/>
        <v>0</v>
      </c>
      <c r="S763" s="90">
        <f t="shared" si="92"/>
        <v>0</v>
      </c>
      <c r="T763" s="93">
        <f t="shared" si="93"/>
        <v>0</v>
      </c>
    </row>
    <row r="764" spans="1:20" hidden="1" x14ac:dyDescent="0.2">
      <c r="A764" s="83">
        <v>80.849999999998701</v>
      </c>
      <c r="B764" s="84">
        <f t="shared" si="94"/>
        <v>41.833333333333336</v>
      </c>
      <c r="C764" s="85">
        <f t="shared" si="94"/>
        <v>75.25</v>
      </c>
      <c r="D764" s="91">
        <f t="shared" si="94"/>
        <v>150.75</v>
      </c>
      <c r="F764" s="83">
        <f>MAX(IF('Fee Calculator'!D$41*100&lt;$A764,0,IF('Fee Calculator'!D$41*100&gt;$A765,$A765-$A764-SUM(G764:$H764),'Fee Calculator'!D$41*100-$A764-SUM(G764:$H764))),0)</f>
        <v>0</v>
      </c>
      <c r="G764" s="85">
        <f>MAX(IF('Fee Calculator'!E$41*100&lt;$A764,0,IF('Fee Calculator'!E$41*100&gt;$A765,$A765-$A764-SUM(H764:$H764),'Fee Calculator'!E$41*100-$A764-SUM(H764:$H764))),0)</f>
        <v>0</v>
      </c>
      <c r="H764" s="91">
        <f>IF('Fee Calculator'!F$41*100&lt;$A764,0,IF('Fee Calculator'!F$41*100&gt;$A765,$A765-$A764,'Fee Calculator'!F$41*100-$A764))</f>
        <v>0</v>
      </c>
      <c r="J764" s="87">
        <f>F764*'Fee Calculator'!$D$11/100</f>
        <v>0</v>
      </c>
      <c r="K764" s="88">
        <f>G764*'Fee Calculator'!$D$11/100</f>
        <v>0</v>
      </c>
      <c r="L764" s="92">
        <f>H764*'Fee Calculator'!$D$11/100</f>
        <v>0</v>
      </c>
      <c r="N764" s="89">
        <f t="shared" si="88"/>
        <v>0</v>
      </c>
      <c r="O764" s="90">
        <f t="shared" si="89"/>
        <v>0</v>
      </c>
      <c r="P764" s="93">
        <f t="shared" si="90"/>
        <v>0</v>
      </c>
      <c r="R764" s="89">
        <f t="shared" si="91"/>
        <v>0</v>
      </c>
      <c r="S764" s="90">
        <f t="shared" si="92"/>
        <v>0</v>
      </c>
      <c r="T764" s="93">
        <f t="shared" si="93"/>
        <v>0</v>
      </c>
    </row>
    <row r="765" spans="1:20" hidden="1" x14ac:dyDescent="0.2">
      <c r="A765" s="83">
        <v>80.949999999998695</v>
      </c>
      <c r="B765" s="84">
        <f t="shared" si="94"/>
        <v>41.833333333333336</v>
      </c>
      <c r="C765" s="85">
        <f t="shared" si="94"/>
        <v>75.25</v>
      </c>
      <c r="D765" s="91">
        <f t="shared" si="94"/>
        <v>150.75</v>
      </c>
      <c r="F765" s="83">
        <f>MAX(IF('Fee Calculator'!D$41*100&lt;$A765,0,IF('Fee Calculator'!D$41*100&gt;$A766,$A766-$A765-SUM(G765:$H765),'Fee Calculator'!D$41*100-$A765-SUM(G765:$H765))),0)</f>
        <v>0</v>
      </c>
      <c r="G765" s="85">
        <f>MAX(IF('Fee Calculator'!E$41*100&lt;$A765,0,IF('Fee Calculator'!E$41*100&gt;$A766,$A766-$A765-SUM(H765:$H765),'Fee Calculator'!E$41*100-$A765-SUM(H765:$H765))),0)</f>
        <v>0</v>
      </c>
      <c r="H765" s="91">
        <f>IF('Fee Calculator'!F$41*100&lt;$A765,0,IF('Fee Calculator'!F$41*100&gt;$A766,$A766-$A765,'Fee Calculator'!F$41*100-$A765))</f>
        <v>0</v>
      </c>
      <c r="J765" s="87">
        <f>F765*'Fee Calculator'!$D$11/100</f>
        <v>0</v>
      </c>
      <c r="K765" s="88">
        <f>G765*'Fee Calculator'!$D$11/100</f>
        <v>0</v>
      </c>
      <c r="L765" s="92">
        <f>H765*'Fee Calculator'!$D$11/100</f>
        <v>0</v>
      </c>
      <c r="N765" s="89">
        <f t="shared" si="88"/>
        <v>0</v>
      </c>
      <c r="O765" s="90">
        <f t="shared" si="89"/>
        <v>0</v>
      </c>
      <c r="P765" s="93">
        <f t="shared" si="90"/>
        <v>0</v>
      </c>
      <c r="R765" s="89">
        <f t="shared" si="91"/>
        <v>0</v>
      </c>
      <c r="S765" s="90">
        <f t="shared" si="92"/>
        <v>0</v>
      </c>
      <c r="T765" s="93">
        <f t="shared" si="93"/>
        <v>0</v>
      </c>
    </row>
    <row r="766" spans="1:20" hidden="1" x14ac:dyDescent="0.2">
      <c r="A766" s="83">
        <v>81.049999999998704</v>
      </c>
      <c r="B766" s="84">
        <f t="shared" si="94"/>
        <v>41.833333333333336</v>
      </c>
      <c r="C766" s="85">
        <f t="shared" si="94"/>
        <v>75.25</v>
      </c>
      <c r="D766" s="91">
        <f t="shared" si="94"/>
        <v>150.75</v>
      </c>
      <c r="F766" s="83">
        <f>MAX(IF('Fee Calculator'!D$41*100&lt;$A766,0,IF('Fee Calculator'!D$41*100&gt;$A767,$A767-$A766-SUM(G766:$H766),'Fee Calculator'!D$41*100-$A766-SUM(G766:$H766))),0)</f>
        <v>0</v>
      </c>
      <c r="G766" s="85">
        <f>MAX(IF('Fee Calculator'!E$41*100&lt;$A766,0,IF('Fee Calculator'!E$41*100&gt;$A767,$A767-$A766-SUM(H766:$H766),'Fee Calculator'!E$41*100-$A766-SUM(H766:$H766))),0)</f>
        <v>0</v>
      </c>
      <c r="H766" s="91">
        <f>IF('Fee Calculator'!F$41*100&lt;$A766,0,IF('Fee Calculator'!F$41*100&gt;$A767,$A767-$A766,'Fee Calculator'!F$41*100-$A766))</f>
        <v>0</v>
      </c>
      <c r="J766" s="87">
        <f>F766*'Fee Calculator'!$D$11/100</f>
        <v>0</v>
      </c>
      <c r="K766" s="88">
        <f>G766*'Fee Calculator'!$D$11/100</f>
        <v>0</v>
      </c>
      <c r="L766" s="92">
        <f>H766*'Fee Calculator'!$D$11/100</f>
        <v>0</v>
      </c>
      <c r="N766" s="89">
        <f t="shared" si="88"/>
        <v>0</v>
      </c>
      <c r="O766" s="90">
        <f t="shared" si="89"/>
        <v>0</v>
      </c>
      <c r="P766" s="93">
        <f t="shared" si="90"/>
        <v>0</v>
      </c>
      <c r="R766" s="89">
        <f t="shared" si="91"/>
        <v>0</v>
      </c>
      <c r="S766" s="90">
        <f t="shared" si="92"/>
        <v>0</v>
      </c>
      <c r="T766" s="93">
        <f t="shared" si="93"/>
        <v>0</v>
      </c>
    </row>
    <row r="767" spans="1:20" hidden="1" x14ac:dyDescent="0.2">
      <c r="A767" s="83">
        <v>81.149999999998698</v>
      </c>
      <c r="B767" s="84">
        <f t="shared" si="94"/>
        <v>41.833333333333336</v>
      </c>
      <c r="C767" s="85">
        <f t="shared" si="94"/>
        <v>75.25</v>
      </c>
      <c r="D767" s="91">
        <f t="shared" si="94"/>
        <v>150.75</v>
      </c>
      <c r="F767" s="83">
        <f>MAX(IF('Fee Calculator'!D$41*100&lt;$A767,0,IF('Fee Calculator'!D$41*100&gt;$A768,$A768-$A767-SUM(G767:$H767),'Fee Calculator'!D$41*100-$A767-SUM(G767:$H767))),0)</f>
        <v>0</v>
      </c>
      <c r="G767" s="85">
        <f>MAX(IF('Fee Calculator'!E$41*100&lt;$A767,0,IF('Fee Calculator'!E$41*100&gt;$A768,$A768-$A767-SUM(H767:$H767),'Fee Calculator'!E$41*100-$A767-SUM(H767:$H767))),0)</f>
        <v>0</v>
      </c>
      <c r="H767" s="91">
        <f>IF('Fee Calculator'!F$41*100&lt;$A767,0,IF('Fee Calculator'!F$41*100&gt;$A768,$A768-$A767,'Fee Calculator'!F$41*100-$A767))</f>
        <v>0</v>
      </c>
      <c r="J767" s="87">
        <f>F767*'Fee Calculator'!$D$11/100</f>
        <v>0</v>
      </c>
      <c r="K767" s="88">
        <f>G767*'Fee Calculator'!$D$11/100</f>
        <v>0</v>
      </c>
      <c r="L767" s="92">
        <f>H767*'Fee Calculator'!$D$11/100</f>
        <v>0</v>
      </c>
      <c r="N767" s="89">
        <f t="shared" si="88"/>
        <v>0</v>
      </c>
      <c r="O767" s="90">
        <f t="shared" si="89"/>
        <v>0</v>
      </c>
      <c r="P767" s="93">
        <f t="shared" si="90"/>
        <v>0</v>
      </c>
      <c r="R767" s="89">
        <f t="shared" si="91"/>
        <v>0</v>
      </c>
      <c r="S767" s="90">
        <f t="shared" si="92"/>
        <v>0</v>
      </c>
      <c r="T767" s="93">
        <f t="shared" si="93"/>
        <v>0</v>
      </c>
    </row>
    <row r="768" spans="1:20" hidden="1" x14ac:dyDescent="0.2">
      <c r="A768" s="83">
        <v>81.249999999998707</v>
      </c>
      <c r="B768" s="84">
        <f t="shared" si="94"/>
        <v>41.833333333333336</v>
      </c>
      <c r="C768" s="85">
        <f t="shared" si="94"/>
        <v>75.25</v>
      </c>
      <c r="D768" s="91">
        <f t="shared" si="94"/>
        <v>150.75</v>
      </c>
      <c r="F768" s="83">
        <f>MAX(IF('Fee Calculator'!D$41*100&lt;$A768,0,IF('Fee Calculator'!D$41*100&gt;$A769,$A769-$A768-SUM(G768:$H768),'Fee Calculator'!D$41*100-$A768-SUM(G768:$H768))),0)</f>
        <v>0</v>
      </c>
      <c r="G768" s="85">
        <f>MAX(IF('Fee Calculator'!E$41*100&lt;$A768,0,IF('Fee Calculator'!E$41*100&gt;$A769,$A769-$A768-SUM(H768:$H768),'Fee Calculator'!E$41*100-$A768-SUM(H768:$H768))),0)</f>
        <v>0</v>
      </c>
      <c r="H768" s="91">
        <f>IF('Fee Calculator'!F$41*100&lt;$A768,0,IF('Fee Calculator'!F$41*100&gt;$A769,$A769-$A768,'Fee Calculator'!F$41*100-$A768))</f>
        <v>0</v>
      </c>
      <c r="J768" s="87">
        <f>F768*'Fee Calculator'!$D$11/100</f>
        <v>0</v>
      </c>
      <c r="K768" s="88">
        <f>G768*'Fee Calculator'!$D$11/100</f>
        <v>0</v>
      </c>
      <c r="L768" s="92">
        <f>H768*'Fee Calculator'!$D$11/100</f>
        <v>0</v>
      </c>
      <c r="N768" s="89">
        <f t="shared" si="88"/>
        <v>0</v>
      </c>
      <c r="O768" s="90">
        <f t="shared" si="89"/>
        <v>0</v>
      </c>
      <c r="P768" s="93">
        <f t="shared" si="90"/>
        <v>0</v>
      </c>
      <c r="R768" s="89">
        <f t="shared" si="91"/>
        <v>0</v>
      </c>
      <c r="S768" s="90">
        <f t="shared" si="92"/>
        <v>0</v>
      </c>
      <c r="T768" s="93">
        <f t="shared" si="93"/>
        <v>0</v>
      </c>
    </row>
    <row r="769" spans="1:20" hidden="1" x14ac:dyDescent="0.2">
      <c r="A769" s="83">
        <v>81.349999999998701</v>
      </c>
      <c r="B769" s="84">
        <f t="shared" si="94"/>
        <v>41.833333333333336</v>
      </c>
      <c r="C769" s="85">
        <f t="shared" si="94"/>
        <v>75.25</v>
      </c>
      <c r="D769" s="91">
        <f t="shared" si="94"/>
        <v>150.75</v>
      </c>
      <c r="F769" s="83">
        <f>MAX(IF('Fee Calculator'!D$41*100&lt;$A769,0,IF('Fee Calculator'!D$41*100&gt;$A770,$A770-$A769-SUM(G769:$H769),'Fee Calculator'!D$41*100-$A769-SUM(G769:$H769))),0)</f>
        <v>0</v>
      </c>
      <c r="G769" s="85">
        <f>MAX(IF('Fee Calculator'!E$41*100&lt;$A769,0,IF('Fee Calculator'!E$41*100&gt;$A770,$A770-$A769-SUM(H769:$H769),'Fee Calculator'!E$41*100-$A769-SUM(H769:$H769))),0)</f>
        <v>0</v>
      </c>
      <c r="H769" s="91">
        <f>IF('Fee Calculator'!F$41*100&lt;$A769,0,IF('Fee Calculator'!F$41*100&gt;$A770,$A770-$A769,'Fee Calculator'!F$41*100-$A769))</f>
        <v>0</v>
      </c>
      <c r="J769" s="87">
        <f>F769*'Fee Calculator'!$D$11/100</f>
        <v>0</v>
      </c>
      <c r="K769" s="88">
        <f>G769*'Fee Calculator'!$D$11/100</f>
        <v>0</v>
      </c>
      <c r="L769" s="92">
        <f>H769*'Fee Calculator'!$D$11/100</f>
        <v>0</v>
      </c>
      <c r="N769" s="89">
        <f t="shared" si="88"/>
        <v>0</v>
      </c>
      <c r="O769" s="90">
        <f t="shared" si="89"/>
        <v>0</v>
      </c>
      <c r="P769" s="93">
        <f t="shared" si="90"/>
        <v>0</v>
      </c>
      <c r="R769" s="89">
        <f t="shared" si="91"/>
        <v>0</v>
      </c>
      <c r="S769" s="90">
        <f t="shared" si="92"/>
        <v>0</v>
      </c>
      <c r="T769" s="93">
        <f t="shared" si="93"/>
        <v>0</v>
      </c>
    </row>
    <row r="770" spans="1:20" hidden="1" x14ac:dyDescent="0.2">
      <c r="A770" s="83">
        <v>81.449999999998695</v>
      </c>
      <c r="B770" s="84">
        <f t="shared" si="94"/>
        <v>41.833333333333336</v>
      </c>
      <c r="C770" s="85">
        <f t="shared" si="94"/>
        <v>75.25</v>
      </c>
      <c r="D770" s="91">
        <f t="shared" si="94"/>
        <v>150.75</v>
      </c>
      <c r="F770" s="83">
        <f>MAX(IF('Fee Calculator'!D$41*100&lt;$A770,0,IF('Fee Calculator'!D$41*100&gt;$A771,$A771-$A770-SUM(G770:$H770),'Fee Calculator'!D$41*100-$A770-SUM(G770:$H770))),0)</f>
        <v>0</v>
      </c>
      <c r="G770" s="85">
        <f>MAX(IF('Fee Calculator'!E$41*100&lt;$A770,0,IF('Fee Calculator'!E$41*100&gt;$A771,$A771-$A770-SUM(H770:$H770),'Fee Calculator'!E$41*100-$A770-SUM(H770:$H770))),0)</f>
        <v>0</v>
      </c>
      <c r="H770" s="91">
        <f>IF('Fee Calculator'!F$41*100&lt;$A770,0,IF('Fee Calculator'!F$41*100&gt;$A771,$A771-$A770,'Fee Calculator'!F$41*100-$A770))</f>
        <v>0</v>
      </c>
      <c r="J770" s="87">
        <f>F770*'Fee Calculator'!$D$11/100</f>
        <v>0</v>
      </c>
      <c r="K770" s="88">
        <f>G770*'Fee Calculator'!$D$11/100</f>
        <v>0</v>
      </c>
      <c r="L770" s="92">
        <f>H770*'Fee Calculator'!$D$11/100</f>
        <v>0</v>
      </c>
      <c r="N770" s="89">
        <f t="shared" si="88"/>
        <v>0</v>
      </c>
      <c r="O770" s="90">
        <f t="shared" si="89"/>
        <v>0</v>
      </c>
      <c r="P770" s="93">
        <f t="shared" si="90"/>
        <v>0</v>
      </c>
      <c r="R770" s="89">
        <f t="shared" si="91"/>
        <v>0</v>
      </c>
      <c r="S770" s="90">
        <f t="shared" si="92"/>
        <v>0</v>
      </c>
      <c r="T770" s="93">
        <f t="shared" si="93"/>
        <v>0</v>
      </c>
    </row>
    <row r="771" spans="1:20" hidden="1" x14ac:dyDescent="0.2">
      <c r="A771" s="83">
        <v>81.549999999998704</v>
      </c>
      <c r="B771" s="84">
        <f t="shared" si="94"/>
        <v>41.833333333333336</v>
      </c>
      <c r="C771" s="85">
        <f t="shared" si="94"/>
        <v>75.25</v>
      </c>
      <c r="D771" s="91">
        <f t="shared" si="94"/>
        <v>150.75</v>
      </c>
      <c r="F771" s="83">
        <f>MAX(IF('Fee Calculator'!D$41*100&lt;$A771,0,IF('Fee Calculator'!D$41*100&gt;$A772,$A772-$A771-SUM(G771:$H771),'Fee Calculator'!D$41*100-$A771-SUM(G771:$H771))),0)</f>
        <v>0</v>
      </c>
      <c r="G771" s="85">
        <f>MAX(IF('Fee Calculator'!E$41*100&lt;$A771,0,IF('Fee Calculator'!E$41*100&gt;$A772,$A772-$A771-SUM(H771:$H771),'Fee Calculator'!E$41*100-$A771-SUM(H771:$H771))),0)</f>
        <v>0</v>
      </c>
      <c r="H771" s="91">
        <f>IF('Fee Calculator'!F$41*100&lt;$A771,0,IF('Fee Calculator'!F$41*100&gt;$A772,$A772-$A771,'Fee Calculator'!F$41*100-$A771))</f>
        <v>0</v>
      </c>
      <c r="J771" s="87">
        <f>F771*'Fee Calculator'!$D$11/100</f>
        <v>0</v>
      </c>
      <c r="K771" s="88">
        <f>G771*'Fee Calculator'!$D$11/100</f>
        <v>0</v>
      </c>
      <c r="L771" s="92">
        <f>H771*'Fee Calculator'!$D$11/100</f>
        <v>0</v>
      </c>
      <c r="N771" s="89">
        <f t="shared" si="88"/>
        <v>0</v>
      </c>
      <c r="O771" s="90">
        <f t="shared" si="89"/>
        <v>0</v>
      </c>
      <c r="P771" s="93">
        <f t="shared" si="90"/>
        <v>0</v>
      </c>
      <c r="R771" s="89">
        <f t="shared" si="91"/>
        <v>0</v>
      </c>
      <c r="S771" s="90">
        <f t="shared" si="92"/>
        <v>0</v>
      </c>
      <c r="T771" s="93">
        <f t="shared" si="93"/>
        <v>0</v>
      </c>
    </row>
    <row r="772" spans="1:20" hidden="1" x14ac:dyDescent="0.2">
      <c r="A772" s="83">
        <v>81.649999999998698</v>
      </c>
      <c r="B772" s="84">
        <f t="shared" si="94"/>
        <v>41.833333333333336</v>
      </c>
      <c r="C772" s="85">
        <f t="shared" si="94"/>
        <v>75.25</v>
      </c>
      <c r="D772" s="91">
        <f t="shared" si="94"/>
        <v>150.75</v>
      </c>
      <c r="F772" s="83">
        <f>MAX(IF('Fee Calculator'!D$41*100&lt;$A772,0,IF('Fee Calculator'!D$41*100&gt;$A773,$A773-$A772-SUM(G772:$H772),'Fee Calculator'!D$41*100-$A772-SUM(G772:$H772))),0)</f>
        <v>0</v>
      </c>
      <c r="G772" s="85">
        <f>MAX(IF('Fee Calculator'!E$41*100&lt;$A772,0,IF('Fee Calculator'!E$41*100&gt;$A773,$A773-$A772-SUM(H772:$H772),'Fee Calculator'!E$41*100-$A772-SUM(H772:$H772))),0)</f>
        <v>0</v>
      </c>
      <c r="H772" s="91">
        <f>IF('Fee Calculator'!F$41*100&lt;$A772,0,IF('Fee Calculator'!F$41*100&gt;$A773,$A773-$A772,'Fee Calculator'!F$41*100-$A772))</f>
        <v>0</v>
      </c>
      <c r="J772" s="87">
        <f>F772*'Fee Calculator'!$D$11/100</f>
        <v>0</v>
      </c>
      <c r="K772" s="88">
        <f>G772*'Fee Calculator'!$D$11/100</f>
        <v>0</v>
      </c>
      <c r="L772" s="92">
        <f>H772*'Fee Calculator'!$D$11/100</f>
        <v>0</v>
      </c>
      <c r="N772" s="89">
        <f t="shared" si="88"/>
        <v>0</v>
      </c>
      <c r="O772" s="90">
        <f t="shared" si="89"/>
        <v>0</v>
      </c>
      <c r="P772" s="93">
        <f t="shared" si="90"/>
        <v>0</v>
      </c>
      <c r="R772" s="89">
        <f t="shared" si="91"/>
        <v>0</v>
      </c>
      <c r="S772" s="90">
        <f t="shared" si="92"/>
        <v>0</v>
      </c>
      <c r="T772" s="93">
        <f t="shared" si="93"/>
        <v>0</v>
      </c>
    </row>
    <row r="773" spans="1:20" hidden="1" x14ac:dyDescent="0.2">
      <c r="A773" s="83">
        <v>81.749999999998707</v>
      </c>
      <c r="B773" s="84">
        <f t="shared" si="94"/>
        <v>41.833333333333336</v>
      </c>
      <c r="C773" s="85">
        <f t="shared" si="94"/>
        <v>75.25</v>
      </c>
      <c r="D773" s="91">
        <f t="shared" si="94"/>
        <v>150.75</v>
      </c>
      <c r="F773" s="83">
        <f>MAX(IF('Fee Calculator'!D$41*100&lt;$A773,0,IF('Fee Calculator'!D$41*100&gt;$A774,$A774-$A773-SUM(G773:$H773),'Fee Calculator'!D$41*100-$A773-SUM(G773:$H773))),0)</f>
        <v>0</v>
      </c>
      <c r="G773" s="85">
        <f>MAX(IF('Fee Calculator'!E$41*100&lt;$A773,0,IF('Fee Calculator'!E$41*100&gt;$A774,$A774-$A773-SUM(H773:$H773),'Fee Calculator'!E$41*100-$A773-SUM(H773:$H773))),0)</f>
        <v>0</v>
      </c>
      <c r="H773" s="91">
        <f>IF('Fee Calculator'!F$41*100&lt;$A773,0,IF('Fee Calculator'!F$41*100&gt;$A774,$A774-$A773,'Fee Calculator'!F$41*100-$A773))</f>
        <v>0</v>
      </c>
      <c r="J773" s="87">
        <f>F773*'Fee Calculator'!$D$11/100</f>
        <v>0</v>
      </c>
      <c r="K773" s="88">
        <f>G773*'Fee Calculator'!$D$11/100</f>
        <v>0</v>
      </c>
      <c r="L773" s="92">
        <f>H773*'Fee Calculator'!$D$11/100</f>
        <v>0</v>
      </c>
      <c r="N773" s="89">
        <f t="shared" si="88"/>
        <v>0</v>
      </c>
      <c r="O773" s="90">
        <f t="shared" si="89"/>
        <v>0</v>
      </c>
      <c r="P773" s="93">
        <f t="shared" si="90"/>
        <v>0</v>
      </c>
      <c r="R773" s="89">
        <f t="shared" si="91"/>
        <v>0</v>
      </c>
      <c r="S773" s="90">
        <f t="shared" si="92"/>
        <v>0</v>
      </c>
      <c r="T773" s="93">
        <f t="shared" si="93"/>
        <v>0</v>
      </c>
    </row>
    <row r="774" spans="1:20" hidden="1" x14ac:dyDescent="0.2">
      <c r="A774" s="83">
        <v>81.849999999998701</v>
      </c>
      <c r="B774" s="84">
        <f t="shared" si="94"/>
        <v>41.833333333333336</v>
      </c>
      <c r="C774" s="85">
        <f t="shared" si="94"/>
        <v>75.25</v>
      </c>
      <c r="D774" s="91">
        <f t="shared" si="94"/>
        <v>150.75</v>
      </c>
      <c r="F774" s="83">
        <f>MAX(IF('Fee Calculator'!D$41*100&lt;$A774,0,IF('Fee Calculator'!D$41*100&gt;$A775,$A775-$A774-SUM(G774:$H774),'Fee Calculator'!D$41*100-$A774-SUM(G774:$H774))),0)</f>
        <v>0</v>
      </c>
      <c r="G774" s="85">
        <f>MAX(IF('Fee Calculator'!E$41*100&lt;$A774,0,IF('Fee Calculator'!E$41*100&gt;$A775,$A775-$A774-SUM(H774:$H774),'Fee Calculator'!E$41*100-$A774-SUM(H774:$H774))),0)</f>
        <v>0</v>
      </c>
      <c r="H774" s="91">
        <f>IF('Fee Calculator'!F$41*100&lt;$A774,0,IF('Fee Calculator'!F$41*100&gt;$A775,$A775-$A774,'Fee Calculator'!F$41*100-$A774))</f>
        <v>0</v>
      </c>
      <c r="J774" s="87">
        <f>F774*'Fee Calculator'!$D$11/100</f>
        <v>0</v>
      </c>
      <c r="K774" s="88">
        <f>G774*'Fee Calculator'!$D$11/100</f>
        <v>0</v>
      </c>
      <c r="L774" s="92">
        <f>H774*'Fee Calculator'!$D$11/100</f>
        <v>0</v>
      </c>
      <c r="N774" s="89">
        <f t="shared" si="88"/>
        <v>0</v>
      </c>
      <c r="O774" s="90">
        <f t="shared" si="89"/>
        <v>0</v>
      </c>
      <c r="P774" s="93">
        <f t="shared" si="90"/>
        <v>0</v>
      </c>
      <c r="R774" s="89">
        <f t="shared" si="91"/>
        <v>0</v>
      </c>
      <c r="S774" s="90">
        <f t="shared" si="92"/>
        <v>0</v>
      </c>
      <c r="T774" s="93">
        <f t="shared" si="93"/>
        <v>0</v>
      </c>
    </row>
    <row r="775" spans="1:20" hidden="1" x14ac:dyDescent="0.2">
      <c r="A775" s="83">
        <v>81.949999999998695</v>
      </c>
      <c r="B775" s="84">
        <f t="shared" si="94"/>
        <v>41.833333333333336</v>
      </c>
      <c r="C775" s="85">
        <f t="shared" si="94"/>
        <v>75.25</v>
      </c>
      <c r="D775" s="91">
        <f t="shared" si="94"/>
        <v>150.75</v>
      </c>
      <c r="F775" s="83">
        <f>MAX(IF('Fee Calculator'!D$41*100&lt;$A775,0,IF('Fee Calculator'!D$41*100&gt;$A776,$A776-$A775-SUM(G775:$H775),'Fee Calculator'!D$41*100-$A775-SUM(G775:$H775))),0)</f>
        <v>0</v>
      </c>
      <c r="G775" s="85">
        <f>MAX(IF('Fee Calculator'!E$41*100&lt;$A775,0,IF('Fee Calculator'!E$41*100&gt;$A776,$A776-$A775-SUM(H775:$H775),'Fee Calculator'!E$41*100-$A775-SUM(H775:$H775))),0)</f>
        <v>0</v>
      </c>
      <c r="H775" s="91">
        <f>IF('Fee Calculator'!F$41*100&lt;$A775,0,IF('Fee Calculator'!F$41*100&gt;$A776,$A776-$A775,'Fee Calculator'!F$41*100-$A775))</f>
        <v>0</v>
      </c>
      <c r="J775" s="87">
        <f>F775*'Fee Calculator'!$D$11/100</f>
        <v>0</v>
      </c>
      <c r="K775" s="88">
        <f>G775*'Fee Calculator'!$D$11/100</f>
        <v>0</v>
      </c>
      <c r="L775" s="92">
        <f>H775*'Fee Calculator'!$D$11/100</f>
        <v>0</v>
      </c>
      <c r="N775" s="89">
        <f t="shared" si="88"/>
        <v>0</v>
      </c>
      <c r="O775" s="90">
        <f t="shared" si="89"/>
        <v>0</v>
      </c>
      <c r="P775" s="93">
        <f t="shared" si="90"/>
        <v>0</v>
      </c>
      <c r="R775" s="89">
        <f t="shared" si="91"/>
        <v>0</v>
      </c>
      <c r="S775" s="90">
        <f t="shared" si="92"/>
        <v>0</v>
      </c>
      <c r="T775" s="93">
        <f t="shared" si="93"/>
        <v>0</v>
      </c>
    </row>
    <row r="776" spans="1:20" hidden="1" x14ac:dyDescent="0.2">
      <c r="A776" s="83">
        <v>82.049999999998704</v>
      </c>
      <c r="B776" s="84">
        <f t="shared" si="94"/>
        <v>41.833333333333336</v>
      </c>
      <c r="C776" s="85">
        <f t="shared" si="94"/>
        <v>75.25</v>
      </c>
      <c r="D776" s="91">
        <f t="shared" si="94"/>
        <v>150.75</v>
      </c>
      <c r="F776" s="83">
        <f>MAX(IF('Fee Calculator'!D$41*100&lt;$A776,0,IF('Fee Calculator'!D$41*100&gt;$A777,$A777-$A776-SUM(G776:$H776),'Fee Calculator'!D$41*100-$A776-SUM(G776:$H776))),0)</f>
        <v>0</v>
      </c>
      <c r="G776" s="85">
        <f>MAX(IF('Fee Calculator'!E$41*100&lt;$A776,0,IF('Fee Calculator'!E$41*100&gt;$A777,$A777-$A776-SUM(H776:$H776),'Fee Calculator'!E$41*100-$A776-SUM(H776:$H776))),0)</f>
        <v>0</v>
      </c>
      <c r="H776" s="91">
        <f>IF('Fee Calculator'!F$41*100&lt;$A776,0,IF('Fee Calculator'!F$41*100&gt;$A777,$A777-$A776,'Fee Calculator'!F$41*100-$A776))</f>
        <v>0</v>
      </c>
      <c r="J776" s="87">
        <f>F776*'Fee Calculator'!$D$11/100</f>
        <v>0</v>
      </c>
      <c r="K776" s="88">
        <f>G776*'Fee Calculator'!$D$11/100</f>
        <v>0</v>
      </c>
      <c r="L776" s="92">
        <f>H776*'Fee Calculator'!$D$11/100</f>
        <v>0</v>
      </c>
      <c r="N776" s="89">
        <f t="shared" si="88"/>
        <v>0</v>
      </c>
      <c r="O776" s="90">
        <f t="shared" si="89"/>
        <v>0</v>
      </c>
      <c r="P776" s="93">
        <f t="shared" si="90"/>
        <v>0</v>
      </c>
      <c r="R776" s="89">
        <f t="shared" si="91"/>
        <v>0</v>
      </c>
      <c r="S776" s="90">
        <f t="shared" si="92"/>
        <v>0</v>
      </c>
      <c r="T776" s="93">
        <f t="shared" si="93"/>
        <v>0</v>
      </c>
    </row>
    <row r="777" spans="1:20" hidden="1" x14ac:dyDescent="0.2">
      <c r="A777" s="83">
        <v>82.149999999998599</v>
      </c>
      <c r="B777" s="84">
        <f t="shared" si="94"/>
        <v>41.833333333333336</v>
      </c>
      <c r="C777" s="85">
        <f t="shared" si="94"/>
        <v>75.25</v>
      </c>
      <c r="D777" s="91">
        <f t="shared" si="94"/>
        <v>150.75</v>
      </c>
      <c r="F777" s="83">
        <f>MAX(IF('Fee Calculator'!D$41*100&lt;$A777,0,IF('Fee Calculator'!D$41*100&gt;$A778,$A778-$A777-SUM(G777:$H777),'Fee Calculator'!D$41*100-$A777-SUM(G777:$H777))),0)</f>
        <v>0</v>
      </c>
      <c r="G777" s="85">
        <f>MAX(IF('Fee Calculator'!E$41*100&lt;$A777,0,IF('Fee Calculator'!E$41*100&gt;$A778,$A778-$A777-SUM(H777:$H777),'Fee Calculator'!E$41*100-$A777-SUM(H777:$H777))),0)</f>
        <v>0</v>
      </c>
      <c r="H777" s="91">
        <f>IF('Fee Calculator'!F$41*100&lt;$A777,0,IF('Fee Calculator'!F$41*100&gt;$A778,$A778-$A777,'Fee Calculator'!F$41*100-$A777))</f>
        <v>0</v>
      </c>
      <c r="J777" s="87">
        <f>F777*'Fee Calculator'!$D$11/100</f>
        <v>0</v>
      </c>
      <c r="K777" s="88">
        <f>G777*'Fee Calculator'!$D$11/100</f>
        <v>0</v>
      </c>
      <c r="L777" s="92">
        <f>H777*'Fee Calculator'!$D$11/100</f>
        <v>0</v>
      </c>
      <c r="N777" s="89">
        <f t="shared" si="88"/>
        <v>0</v>
      </c>
      <c r="O777" s="90">
        <f t="shared" si="89"/>
        <v>0</v>
      </c>
      <c r="P777" s="93">
        <f t="shared" si="90"/>
        <v>0</v>
      </c>
      <c r="R777" s="89">
        <f t="shared" si="91"/>
        <v>0</v>
      </c>
      <c r="S777" s="90">
        <f t="shared" si="92"/>
        <v>0</v>
      </c>
      <c r="T777" s="93">
        <f t="shared" si="93"/>
        <v>0</v>
      </c>
    </row>
    <row r="778" spans="1:20" hidden="1" x14ac:dyDescent="0.2">
      <c r="A778" s="83">
        <v>82.249999999998593</v>
      </c>
      <c r="B778" s="84">
        <f t="shared" si="94"/>
        <v>41.833333333333336</v>
      </c>
      <c r="C778" s="85">
        <f t="shared" si="94"/>
        <v>75.25</v>
      </c>
      <c r="D778" s="91">
        <f t="shared" si="94"/>
        <v>150.75</v>
      </c>
      <c r="F778" s="83">
        <f>MAX(IF('Fee Calculator'!D$41*100&lt;$A778,0,IF('Fee Calculator'!D$41*100&gt;$A779,$A779-$A778-SUM(G778:$H778),'Fee Calculator'!D$41*100-$A778-SUM(G778:$H778))),0)</f>
        <v>0</v>
      </c>
      <c r="G778" s="85">
        <f>MAX(IF('Fee Calculator'!E$41*100&lt;$A778,0,IF('Fee Calculator'!E$41*100&gt;$A779,$A779-$A778-SUM(H778:$H778),'Fee Calculator'!E$41*100-$A778-SUM(H778:$H778))),0)</f>
        <v>0</v>
      </c>
      <c r="H778" s="91">
        <f>IF('Fee Calculator'!F$41*100&lt;$A778,0,IF('Fee Calculator'!F$41*100&gt;$A779,$A779-$A778,'Fee Calculator'!F$41*100-$A778))</f>
        <v>0</v>
      </c>
      <c r="J778" s="87">
        <f>F778*'Fee Calculator'!$D$11/100</f>
        <v>0</v>
      </c>
      <c r="K778" s="88">
        <f>G778*'Fee Calculator'!$D$11/100</f>
        <v>0</v>
      </c>
      <c r="L778" s="92">
        <f>H778*'Fee Calculator'!$D$11/100</f>
        <v>0</v>
      </c>
      <c r="N778" s="89">
        <f t="shared" si="88"/>
        <v>0</v>
      </c>
      <c r="O778" s="90">
        <f t="shared" si="89"/>
        <v>0</v>
      </c>
      <c r="P778" s="93">
        <f t="shared" si="90"/>
        <v>0</v>
      </c>
      <c r="R778" s="89">
        <f t="shared" si="91"/>
        <v>0</v>
      </c>
      <c r="S778" s="90">
        <f t="shared" si="92"/>
        <v>0</v>
      </c>
      <c r="T778" s="93">
        <f t="shared" si="93"/>
        <v>0</v>
      </c>
    </row>
    <row r="779" spans="1:20" hidden="1" x14ac:dyDescent="0.2">
      <c r="A779" s="83">
        <v>82.349999999998602</v>
      </c>
      <c r="B779" s="84">
        <f t="shared" si="94"/>
        <v>41.833333333333336</v>
      </c>
      <c r="C779" s="85">
        <f t="shared" si="94"/>
        <v>75.25</v>
      </c>
      <c r="D779" s="91">
        <f t="shared" si="94"/>
        <v>150.75</v>
      </c>
      <c r="F779" s="83">
        <f>MAX(IF('Fee Calculator'!D$41*100&lt;$A779,0,IF('Fee Calculator'!D$41*100&gt;$A780,$A780-$A779-SUM(G779:$H779),'Fee Calculator'!D$41*100-$A779-SUM(G779:$H779))),0)</f>
        <v>0</v>
      </c>
      <c r="G779" s="85">
        <f>MAX(IF('Fee Calculator'!E$41*100&lt;$A779,0,IF('Fee Calculator'!E$41*100&gt;$A780,$A780-$A779-SUM(H779:$H779),'Fee Calculator'!E$41*100-$A779-SUM(H779:$H779))),0)</f>
        <v>0</v>
      </c>
      <c r="H779" s="91">
        <f>IF('Fee Calculator'!F$41*100&lt;$A779,0,IF('Fee Calculator'!F$41*100&gt;$A780,$A780-$A779,'Fee Calculator'!F$41*100-$A779))</f>
        <v>0</v>
      </c>
      <c r="J779" s="87">
        <f>F779*'Fee Calculator'!$D$11/100</f>
        <v>0</v>
      </c>
      <c r="K779" s="88">
        <f>G779*'Fee Calculator'!$D$11/100</f>
        <v>0</v>
      </c>
      <c r="L779" s="92">
        <f>H779*'Fee Calculator'!$D$11/100</f>
        <v>0</v>
      </c>
      <c r="N779" s="89">
        <f t="shared" si="88"/>
        <v>0</v>
      </c>
      <c r="O779" s="90">
        <f t="shared" si="89"/>
        <v>0</v>
      </c>
      <c r="P779" s="93">
        <f t="shared" si="90"/>
        <v>0</v>
      </c>
      <c r="R779" s="89">
        <f t="shared" si="91"/>
        <v>0</v>
      </c>
      <c r="S779" s="90">
        <f t="shared" si="92"/>
        <v>0</v>
      </c>
      <c r="T779" s="93">
        <f t="shared" si="93"/>
        <v>0</v>
      </c>
    </row>
    <row r="780" spans="1:20" hidden="1" x14ac:dyDescent="0.2">
      <c r="A780" s="83">
        <v>82.449999999998596</v>
      </c>
      <c r="B780" s="84">
        <f t="shared" si="94"/>
        <v>41.833333333333336</v>
      </c>
      <c r="C780" s="85">
        <f t="shared" si="94"/>
        <v>75.25</v>
      </c>
      <c r="D780" s="91">
        <f t="shared" si="94"/>
        <v>150.75</v>
      </c>
      <c r="F780" s="83">
        <f>MAX(IF('Fee Calculator'!D$41*100&lt;$A780,0,IF('Fee Calculator'!D$41*100&gt;$A781,$A781-$A780-SUM(G780:$H780),'Fee Calculator'!D$41*100-$A780-SUM(G780:$H780))),0)</f>
        <v>0</v>
      </c>
      <c r="G780" s="85">
        <f>MAX(IF('Fee Calculator'!E$41*100&lt;$A780,0,IF('Fee Calculator'!E$41*100&gt;$A781,$A781-$A780-SUM(H780:$H780),'Fee Calculator'!E$41*100-$A780-SUM(H780:$H780))),0)</f>
        <v>0</v>
      </c>
      <c r="H780" s="91">
        <f>IF('Fee Calculator'!F$41*100&lt;$A780,0,IF('Fee Calculator'!F$41*100&gt;$A781,$A781-$A780,'Fee Calculator'!F$41*100-$A780))</f>
        <v>0</v>
      </c>
      <c r="J780" s="87">
        <f>F780*'Fee Calculator'!$D$11/100</f>
        <v>0</v>
      </c>
      <c r="K780" s="88">
        <f>G780*'Fee Calculator'!$D$11/100</f>
        <v>0</v>
      </c>
      <c r="L780" s="92">
        <f>H780*'Fee Calculator'!$D$11/100</f>
        <v>0</v>
      </c>
      <c r="N780" s="89">
        <f t="shared" si="88"/>
        <v>0</v>
      </c>
      <c r="O780" s="90">
        <f t="shared" si="89"/>
        <v>0</v>
      </c>
      <c r="P780" s="93">
        <f t="shared" si="90"/>
        <v>0</v>
      </c>
      <c r="R780" s="89">
        <f t="shared" si="91"/>
        <v>0</v>
      </c>
      <c r="S780" s="90">
        <f t="shared" si="92"/>
        <v>0</v>
      </c>
      <c r="T780" s="93">
        <f t="shared" si="93"/>
        <v>0</v>
      </c>
    </row>
    <row r="781" spans="1:20" hidden="1" x14ac:dyDescent="0.2">
      <c r="A781" s="83">
        <v>82.549999999998604</v>
      </c>
      <c r="B781" s="84">
        <f t="shared" si="94"/>
        <v>41.833333333333336</v>
      </c>
      <c r="C781" s="85">
        <f t="shared" si="94"/>
        <v>75.25</v>
      </c>
      <c r="D781" s="91">
        <f t="shared" si="94"/>
        <v>150.75</v>
      </c>
      <c r="F781" s="83">
        <f>MAX(IF('Fee Calculator'!D$41*100&lt;$A781,0,IF('Fee Calculator'!D$41*100&gt;$A782,$A782-$A781-SUM(G781:$H781),'Fee Calculator'!D$41*100-$A781-SUM(G781:$H781))),0)</f>
        <v>0</v>
      </c>
      <c r="G781" s="85">
        <f>MAX(IF('Fee Calculator'!E$41*100&lt;$A781,0,IF('Fee Calculator'!E$41*100&gt;$A782,$A782-$A781-SUM(H781:$H781),'Fee Calculator'!E$41*100-$A781-SUM(H781:$H781))),0)</f>
        <v>0</v>
      </c>
      <c r="H781" s="91">
        <f>IF('Fee Calculator'!F$41*100&lt;$A781,0,IF('Fee Calculator'!F$41*100&gt;$A782,$A782-$A781,'Fee Calculator'!F$41*100-$A781))</f>
        <v>0</v>
      </c>
      <c r="J781" s="87">
        <f>F781*'Fee Calculator'!$D$11/100</f>
        <v>0</v>
      </c>
      <c r="K781" s="88">
        <f>G781*'Fee Calculator'!$D$11/100</f>
        <v>0</v>
      </c>
      <c r="L781" s="92">
        <f>H781*'Fee Calculator'!$D$11/100</f>
        <v>0</v>
      </c>
      <c r="N781" s="89">
        <f t="shared" si="88"/>
        <v>0</v>
      </c>
      <c r="O781" s="90">
        <f t="shared" si="89"/>
        <v>0</v>
      </c>
      <c r="P781" s="93">
        <f t="shared" si="90"/>
        <v>0</v>
      </c>
      <c r="R781" s="89">
        <f t="shared" si="91"/>
        <v>0</v>
      </c>
      <c r="S781" s="90">
        <f t="shared" si="92"/>
        <v>0</v>
      </c>
      <c r="T781" s="93">
        <f t="shared" si="93"/>
        <v>0</v>
      </c>
    </row>
    <row r="782" spans="1:20" hidden="1" x14ac:dyDescent="0.2">
      <c r="A782" s="83">
        <v>82.649999999998599</v>
      </c>
      <c r="B782" s="84">
        <f t="shared" si="94"/>
        <v>41.833333333333336</v>
      </c>
      <c r="C782" s="85">
        <f t="shared" si="94"/>
        <v>75.25</v>
      </c>
      <c r="D782" s="91">
        <f t="shared" si="94"/>
        <v>150.75</v>
      </c>
      <c r="F782" s="83">
        <f>MAX(IF('Fee Calculator'!D$41*100&lt;$A782,0,IF('Fee Calculator'!D$41*100&gt;$A783,$A783-$A782-SUM(G782:$H782),'Fee Calculator'!D$41*100-$A782-SUM(G782:$H782))),0)</f>
        <v>0</v>
      </c>
      <c r="G782" s="85">
        <f>MAX(IF('Fee Calculator'!E$41*100&lt;$A782,0,IF('Fee Calculator'!E$41*100&gt;$A783,$A783-$A782-SUM(H782:$H782),'Fee Calculator'!E$41*100-$A782-SUM(H782:$H782))),0)</f>
        <v>0</v>
      </c>
      <c r="H782" s="91">
        <f>IF('Fee Calculator'!F$41*100&lt;$A782,0,IF('Fee Calculator'!F$41*100&gt;$A783,$A783-$A782,'Fee Calculator'!F$41*100-$A782))</f>
        <v>0</v>
      </c>
      <c r="J782" s="87">
        <f>F782*'Fee Calculator'!$D$11/100</f>
        <v>0</v>
      </c>
      <c r="K782" s="88">
        <f>G782*'Fee Calculator'!$D$11/100</f>
        <v>0</v>
      </c>
      <c r="L782" s="92">
        <f>H782*'Fee Calculator'!$D$11/100</f>
        <v>0</v>
      </c>
      <c r="N782" s="89">
        <f t="shared" si="88"/>
        <v>0</v>
      </c>
      <c r="O782" s="90">
        <f t="shared" si="89"/>
        <v>0</v>
      </c>
      <c r="P782" s="93">
        <f t="shared" si="90"/>
        <v>0</v>
      </c>
      <c r="R782" s="89">
        <f t="shared" si="91"/>
        <v>0</v>
      </c>
      <c r="S782" s="90">
        <f t="shared" si="92"/>
        <v>0</v>
      </c>
      <c r="T782" s="93">
        <f t="shared" si="93"/>
        <v>0</v>
      </c>
    </row>
    <row r="783" spans="1:20" hidden="1" x14ac:dyDescent="0.2">
      <c r="A783" s="83">
        <v>82.749999999998593</v>
      </c>
      <c r="B783" s="84">
        <f t="shared" si="94"/>
        <v>41.833333333333336</v>
      </c>
      <c r="C783" s="85">
        <f t="shared" si="94"/>
        <v>75.25</v>
      </c>
      <c r="D783" s="91">
        <f t="shared" si="94"/>
        <v>150.75</v>
      </c>
      <c r="F783" s="83">
        <f>MAX(IF('Fee Calculator'!D$41*100&lt;$A783,0,IF('Fee Calculator'!D$41*100&gt;$A784,$A784-$A783-SUM(G783:$H783),'Fee Calculator'!D$41*100-$A783-SUM(G783:$H783))),0)</f>
        <v>0</v>
      </c>
      <c r="G783" s="85">
        <f>MAX(IF('Fee Calculator'!E$41*100&lt;$A783,0,IF('Fee Calculator'!E$41*100&gt;$A784,$A784-$A783-SUM(H783:$H783),'Fee Calculator'!E$41*100-$A783-SUM(H783:$H783))),0)</f>
        <v>0</v>
      </c>
      <c r="H783" s="91">
        <f>IF('Fee Calculator'!F$41*100&lt;$A783,0,IF('Fee Calculator'!F$41*100&gt;$A784,$A784-$A783,'Fee Calculator'!F$41*100-$A783))</f>
        <v>0</v>
      </c>
      <c r="J783" s="87">
        <f>F783*'Fee Calculator'!$D$11/100</f>
        <v>0</v>
      </c>
      <c r="K783" s="88">
        <f>G783*'Fee Calculator'!$D$11/100</f>
        <v>0</v>
      </c>
      <c r="L783" s="92">
        <f>H783*'Fee Calculator'!$D$11/100</f>
        <v>0</v>
      </c>
      <c r="N783" s="89">
        <f t="shared" si="88"/>
        <v>0</v>
      </c>
      <c r="O783" s="90">
        <f t="shared" si="89"/>
        <v>0</v>
      </c>
      <c r="P783" s="93">
        <f t="shared" si="90"/>
        <v>0</v>
      </c>
      <c r="R783" s="89">
        <f t="shared" si="91"/>
        <v>0</v>
      </c>
      <c r="S783" s="90">
        <f t="shared" si="92"/>
        <v>0</v>
      </c>
      <c r="T783" s="93">
        <f t="shared" si="93"/>
        <v>0</v>
      </c>
    </row>
    <row r="784" spans="1:20" hidden="1" x14ac:dyDescent="0.2">
      <c r="A784" s="83">
        <v>82.849999999998602</v>
      </c>
      <c r="B784" s="84">
        <f t="shared" si="94"/>
        <v>41.833333333333336</v>
      </c>
      <c r="C784" s="85">
        <f t="shared" si="94"/>
        <v>75.25</v>
      </c>
      <c r="D784" s="91">
        <f t="shared" si="94"/>
        <v>150.75</v>
      </c>
      <c r="F784" s="83">
        <f>MAX(IF('Fee Calculator'!D$41*100&lt;$A784,0,IF('Fee Calculator'!D$41*100&gt;$A785,$A785-$A784-SUM(G784:$H784),'Fee Calculator'!D$41*100-$A784-SUM(G784:$H784))),0)</f>
        <v>0</v>
      </c>
      <c r="G784" s="85">
        <f>MAX(IF('Fee Calculator'!E$41*100&lt;$A784,0,IF('Fee Calculator'!E$41*100&gt;$A785,$A785-$A784-SUM(H784:$H784),'Fee Calculator'!E$41*100-$A784-SUM(H784:$H784))),0)</f>
        <v>0</v>
      </c>
      <c r="H784" s="91">
        <f>IF('Fee Calculator'!F$41*100&lt;$A784,0,IF('Fee Calculator'!F$41*100&gt;$A785,$A785-$A784,'Fee Calculator'!F$41*100-$A784))</f>
        <v>0</v>
      </c>
      <c r="J784" s="87">
        <f>F784*'Fee Calculator'!$D$11/100</f>
        <v>0</v>
      </c>
      <c r="K784" s="88">
        <f>G784*'Fee Calculator'!$D$11/100</f>
        <v>0</v>
      </c>
      <c r="L784" s="92">
        <f>H784*'Fee Calculator'!$D$11/100</f>
        <v>0</v>
      </c>
      <c r="N784" s="89">
        <f t="shared" si="88"/>
        <v>0</v>
      </c>
      <c r="O784" s="90">
        <f t="shared" si="89"/>
        <v>0</v>
      </c>
      <c r="P784" s="93">
        <f t="shared" si="90"/>
        <v>0</v>
      </c>
      <c r="R784" s="89">
        <f t="shared" si="91"/>
        <v>0</v>
      </c>
      <c r="S784" s="90">
        <f t="shared" si="92"/>
        <v>0</v>
      </c>
      <c r="T784" s="93">
        <f t="shared" si="93"/>
        <v>0</v>
      </c>
    </row>
    <row r="785" spans="1:20" hidden="1" x14ac:dyDescent="0.2">
      <c r="A785" s="83">
        <v>82.949999999998596</v>
      </c>
      <c r="B785" s="84">
        <f t="shared" si="94"/>
        <v>41.833333333333336</v>
      </c>
      <c r="C785" s="85">
        <f t="shared" si="94"/>
        <v>75.25</v>
      </c>
      <c r="D785" s="91">
        <f t="shared" si="94"/>
        <v>150.75</v>
      </c>
      <c r="F785" s="83">
        <f>MAX(IF('Fee Calculator'!D$41*100&lt;$A785,0,IF('Fee Calculator'!D$41*100&gt;$A786,$A786-$A785-SUM(G785:$H785),'Fee Calculator'!D$41*100-$A785-SUM(G785:$H785))),0)</f>
        <v>0</v>
      </c>
      <c r="G785" s="85">
        <f>MAX(IF('Fee Calculator'!E$41*100&lt;$A785,0,IF('Fee Calculator'!E$41*100&gt;$A786,$A786-$A785-SUM(H785:$H785),'Fee Calculator'!E$41*100-$A785-SUM(H785:$H785))),0)</f>
        <v>0</v>
      </c>
      <c r="H785" s="91">
        <f>IF('Fee Calculator'!F$41*100&lt;$A785,0,IF('Fee Calculator'!F$41*100&gt;$A786,$A786-$A785,'Fee Calculator'!F$41*100-$A785))</f>
        <v>0</v>
      </c>
      <c r="J785" s="87">
        <f>F785*'Fee Calculator'!$D$11/100</f>
        <v>0</v>
      </c>
      <c r="K785" s="88">
        <f>G785*'Fee Calculator'!$D$11/100</f>
        <v>0</v>
      </c>
      <c r="L785" s="92">
        <f>H785*'Fee Calculator'!$D$11/100</f>
        <v>0</v>
      </c>
      <c r="N785" s="89">
        <f t="shared" si="88"/>
        <v>0</v>
      </c>
      <c r="O785" s="90">
        <f t="shared" si="89"/>
        <v>0</v>
      </c>
      <c r="P785" s="93">
        <f t="shared" si="90"/>
        <v>0</v>
      </c>
      <c r="R785" s="89">
        <f t="shared" si="91"/>
        <v>0</v>
      </c>
      <c r="S785" s="90">
        <f t="shared" si="92"/>
        <v>0</v>
      </c>
      <c r="T785" s="93">
        <f t="shared" si="93"/>
        <v>0</v>
      </c>
    </row>
    <row r="786" spans="1:20" hidden="1" x14ac:dyDescent="0.2">
      <c r="A786" s="83">
        <v>83.049999999998604</v>
      </c>
      <c r="B786" s="84">
        <f t="shared" si="94"/>
        <v>41.833333333333336</v>
      </c>
      <c r="C786" s="85">
        <f t="shared" si="94"/>
        <v>75.25</v>
      </c>
      <c r="D786" s="91">
        <f t="shared" si="94"/>
        <v>150.75</v>
      </c>
      <c r="F786" s="83">
        <f>MAX(IF('Fee Calculator'!D$41*100&lt;$A786,0,IF('Fee Calculator'!D$41*100&gt;$A787,$A787-$A786-SUM(G786:$H786),'Fee Calculator'!D$41*100-$A786-SUM(G786:$H786))),0)</f>
        <v>0</v>
      </c>
      <c r="G786" s="85">
        <f>MAX(IF('Fee Calculator'!E$41*100&lt;$A786,0,IF('Fee Calculator'!E$41*100&gt;$A787,$A787-$A786-SUM(H786:$H786),'Fee Calculator'!E$41*100-$A786-SUM(H786:$H786))),0)</f>
        <v>0</v>
      </c>
      <c r="H786" s="91">
        <f>IF('Fee Calculator'!F$41*100&lt;$A786,0,IF('Fee Calculator'!F$41*100&gt;$A787,$A787-$A786,'Fee Calculator'!F$41*100-$A786))</f>
        <v>0</v>
      </c>
      <c r="J786" s="87">
        <f>F786*'Fee Calculator'!$D$11/100</f>
        <v>0</v>
      </c>
      <c r="K786" s="88">
        <f>G786*'Fee Calculator'!$D$11/100</f>
        <v>0</v>
      </c>
      <c r="L786" s="92">
        <f>H786*'Fee Calculator'!$D$11/100</f>
        <v>0</v>
      </c>
      <c r="N786" s="89">
        <f t="shared" si="88"/>
        <v>0</v>
      </c>
      <c r="O786" s="90">
        <f t="shared" si="89"/>
        <v>0</v>
      </c>
      <c r="P786" s="93">
        <f t="shared" si="90"/>
        <v>0</v>
      </c>
      <c r="R786" s="89">
        <f t="shared" si="91"/>
        <v>0</v>
      </c>
      <c r="S786" s="90">
        <f t="shared" si="92"/>
        <v>0</v>
      </c>
      <c r="T786" s="93">
        <f t="shared" si="93"/>
        <v>0</v>
      </c>
    </row>
    <row r="787" spans="1:20" hidden="1" x14ac:dyDescent="0.2">
      <c r="A787" s="83">
        <v>83.149999999998599</v>
      </c>
      <c r="B787" s="84">
        <f t="shared" si="94"/>
        <v>41.833333333333336</v>
      </c>
      <c r="C787" s="85">
        <f t="shared" si="94"/>
        <v>75.25</v>
      </c>
      <c r="D787" s="91">
        <f t="shared" si="94"/>
        <v>150.75</v>
      </c>
      <c r="F787" s="83">
        <f>MAX(IF('Fee Calculator'!D$41*100&lt;$A787,0,IF('Fee Calculator'!D$41*100&gt;$A788,$A788-$A787-SUM(G787:$H787),'Fee Calculator'!D$41*100-$A787-SUM(G787:$H787))),0)</f>
        <v>0</v>
      </c>
      <c r="G787" s="85">
        <f>MAX(IF('Fee Calculator'!E$41*100&lt;$A787,0,IF('Fee Calculator'!E$41*100&gt;$A788,$A788-$A787-SUM(H787:$H787),'Fee Calculator'!E$41*100-$A787-SUM(H787:$H787))),0)</f>
        <v>0</v>
      </c>
      <c r="H787" s="91">
        <f>IF('Fee Calculator'!F$41*100&lt;$A787,0,IF('Fee Calculator'!F$41*100&gt;$A788,$A788-$A787,'Fee Calculator'!F$41*100-$A787))</f>
        <v>0</v>
      </c>
      <c r="J787" s="87">
        <f>F787*'Fee Calculator'!$D$11/100</f>
        <v>0</v>
      </c>
      <c r="K787" s="88">
        <f>G787*'Fee Calculator'!$D$11/100</f>
        <v>0</v>
      </c>
      <c r="L787" s="92">
        <f>H787*'Fee Calculator'!$D$11/100</f>
        <v>0</v>
      </c>
      <c r="N787" s="89">
        <f t="shared" si="88"/>
        <v>0</v>
      </c>
      <c r="O787" s="90">
        <f t="shared" si="89"/>
        <v>0</v>
      </c>
      <c r="P787" s="93">
        <f t="shared" si="90"/>
        <v>0</v>
      </c>
      <c r="R787" s="89">
        <f t="shared" si="91"/>
        <v>0</v>
      </c>
      <c r="S787" s="90">
        <f t="shared" si="92"/>
        <v>0</v>
      </c>
      <c r="T787" s="93">
        <f t="shared" si="93"/>
        <v>0</v>
      </c>
    </row>
    <row r="788" spans="1:20" hidden="1" x14ac:dyDescent="0.2">
      <c r="A788" s="83">
        <v>83.249999999998593</v>
      </c>
      <c r="B788" s="84">
        <f t="shared" si="94"/>
        <v>41.833333333333336</v>
      </c>
      <c r="C788" s="85">
        <f t="shared" si="94"/>
        <v>75.25</v>
      </c>
      <c r="D788" s="91">
        <f t="shared" si="94"/>
        <v>150.75</v>
      </c>
      <c r="F788" s="83">
        <f>MAX(IF('Fee Calculator'!D$41*100&lt;$A788,0,IF('Fee Calculator'!D$41*100&gt;$A789,$A789-$A788-SUM(G788:$H788),'Fee Calculator'!D$41*100-$A788-SUM(G788:$H788))),0)</f>
        <v>0</v>
      </c>
      <c r="G788" s="85">
        <f>MAX(IF('Fee Calculator'!E$41*100&lt;$A788,0,IF('Fee Calculator'!E$41*100&gt;$A789,$A789-$A788-SUM(H788:$H788),'Fee Calculator'!E$41*100-$A788-SUM(H788:$H788))),0)</f>
        <v>0</v>
      </c>
      <c r="H788" s="91">
        <f>IF('Fee Calculator'!F$41*100&lt;$A788,0,IF('Fee Calculator'!F$41*100&gt;$A789,$A789-$A788,'Fee Calculator'!F$41*100-$A788))</f>
        <v>0</v>
      </c>
      <c r="J788" s="87">
        <f>F788*'Fee Calculator'!$D$11/100</f>
        <v>0</v>
      </c>
      <c r="K788" s="88">
        <f>G788*'Fee Calculator'!$D$11/100</f>
        <v>0</v>
      </c>
      <c r="L788" s="92">
        <f>H788*'Fee Calculator'!$D$11/100</f>
        <v>0</v>
      </c>
      <c r="N788" s="89">
        <f t="shared" si="88"/>
        <v>0</v>
      </c>
      <c r="O788" s="90">
        <f t="shared" si="89"/>
        <v>0</v>
      </c>
      <c r="P788" s="93">
        <f t="shared" si="90"/>
        <v>0</v>
      </c>
      <c r="R788" s="89">
        <f t="shared" si="91"/>
        <v>0</v>
      </c>
      <c r="S788" s="90">
        <f t="shared" si="92"/>
        <v>0</v>
      </c>
      <c r="T788" s="93">
        <f t="shared" si="93"/>
        <v>0</v>
      </c>
    </row>
    <row r="789" spans="1:20" hidden="1" x14ac:dyDescent="0.2">
      <c r="A789" s="83">
        <v>83.349999999998602</v>
      </c>
      <c r="B789" s="84">
        <f t="shared" si="94"/>
        <v>41.833333333333336</v>
      </c>
      <c r="C789" s="85">
        <f t="shared" si="94"/>
        <v>75.25</v>
      </c>
      <c r="D789" s="91">
        <f t="shared" si="94"/>
        <v>150.75</v>
      </c>
      <c r="F789" s="83">
        <f>MAX(IF('Fee Calculator'!D$41*100&lt;$A789,0,IF('Fee Calculator'!D$41*100&gt;$A790,$A790-$A789-SUM(G789:$H789),'Fee Calculator'!D$41*100-$A789-SUM(G789:$H789))),0)</f>
        <v>0</v>
      </c>
      <c r="G789" s="85">
        <f>MAX(IF('Fee Calculator'!E$41*100&lt;$A789,0,IF('Fee Calculator'!E$41*100&gt;$A790,$A790-$A789-SUM(H789:$H789),'Fee Calculator'!E$41*100-$A789-SUM(H789:$H789))),0)</f>
        <v>0</v>
      </c>
      <c r="H789" s="91">
        <f>IF('Fee Calculator'!F$41*100&lt;$A789,0,IF('Fee Calculator'!F$41*100&gt;$A790,$A790-$A789,'Fee Calculator'!F$41*100-$A789))</f>
        <v>0</v>
      </c>
      <c r="J789" s="87">
        <f>F789*'Fee Calculator'!$D$11/100</f>
        <v>0</v>
      </c>
      <c r="K789" s="88">
        <f>G789*'Fee Calculator'!$D$11/100</f>
        <v>0</v>
      </c>
      <c r="L789" s="92">
        <f>H789*'Fee Calculator'!$D$11/100</f>
        <v>0</v>
      </c>
      <c r="N789" s="89">
        <f t="shared" si="88"/>
        <v>0</v>
      </c>
      <c r="O789" s="90">
        <f t="shared" si="89"/>
        <v>0</v>
      </c>
      <c r="P789" s="93">
        <f t="shared" si="90"/>
        <v>0</v>
      </c>
      <c r="R789" s="89">
        <f t="shared" si="91"/>
        <v>0</v>
      </c>
      <c r="S789" s="90">
        <f t="shared" si="92"/>
        <v>0</v>
      </c>
      <c r="T789" s="93">
        <f t="shared" si="93"/>
        <v>0</v>
      </c>
    </row>
    <row r="790" spans="1:20" hidden="1" x14ac:dyDescent="0.2">
      <c r="A790" s="83">
        <v>83.449999999998596</v>
      </c>
      <c r="B790" s="84">
        <f t="shared" si="94"/>
        <v>41.833333333333336</v>
      </c>
      <c r="C790" s="85">
        <f t="shared" si="94"/>
        <v>75.25</v>
      </c>
      <c r="D790" s="91">
        <f t="shared" si="94"/>
        <v>150.75</v>
      </c>
      <c r="F790" s="83">
        <f>MAX(IF('Fee Calculator'!D$41*100&lt;$A790,0,IF('Fee Calculator'!D$41*100&gt;$A791,$A791-$A790-SUM(G790:$H790),'Fee Calculator'!D$41*100-$A790-SUM(G790:$H790))),0)</f>
        <v>0</v>
      </c>
      <c r="G790" s="85">
        <f>MAX(IF('Fee Calculator'!E$41*100&lt;$A790,0,IF('Fee Calculator'!E$41*100&gt;$A791,$A791-$A790-SUM(H790:$H790),'Fee Calculator'!E$41*100-$A790-SUM(H790:$H790))),0)</f>
        <v>0</v>
      </c>
      <c r="H790" s="91">
        <f>IF('Fee Calculator'!F$41*100&lt;$A790,0,IF('Fee Calculator'!F$41*100&gt;$A791,$A791-$A790,'Fee Calculator'!F$41*100-$A790))</f>
        <v>0</v>
      </c>
      <c r="J790" s="87">
        <f>F790*'Fee Calculator'!$D$11/100</f>
        <v>0</v>
      </c>
      <c r="K790" s="88">
        <f>G790*'Fee Calculator'!$D$11/100</f>
        <v>0</v>
      </c>
      <c r="L790" s="92">
        <f>H790*'Fee Calculator'!$D$11/100</f>
        <v>0</v>
      </c>
      <c r="N790" s="89">
        <f t="shared" si="88"/>
        <v>0</v>
      </c>
      <c r="O790" s="90">
        <f t="shared" si="89"/>
        <v>0</v>
      </c>
      <c r="P790" s="93">
        <f t="shared" si="90"/>
        <v>0</v>
      </c>
      <c r="R790" s="89">
        <f t="shared" si="91"/>
        <v>0</v>
      </c>
      <c r="S790" s="90">
        <f t="shared" si="92"/>
        <v>0</v>
      </c>
      <c r="T790" s="93">
        <f t="shared" si="93"/>
        <v>0</v>
      </c>
    </row>
    <row r="791" spans="1:20" hidden="1" x14ac:dyDescent="0.2">
      <c r="A791" s="83">
        <v>83.549999999998604</v>
      </c>
      <c r="B791" s="84">
        <f t="shared" si="94"/>
        <v>41.833333333333336</v>
      </c>
      <c r="C791" s="85">
        <f t="shared" si="94"/>
        <v>75.25</v>
      </c>
      <c r="D791" s="91">
        <f t="shared" si="94"/>
        <v>150.75</v>
      </c>
      <c r="F791" s="83">
        <f>MAX(IF('Fee Calculator'!D$41*100&lt;$A791,0,IF('Fee Calculator'!D$41*100&gt;$A792,$A792-$A791-SUM(G791:$H791),'Fee Calculator'!D$41*100-$A791-SUM(G791:$H791))),0)</f>
        <v>0</v>
      </c>
      <c r="G791" s="85">
        <f>MAX(IF('Fee Calculator'!E$41*100&lt;$A791,0,IF('Fee Calculator'!E$41*100&gt;$A792,$A792-$A791-SUM(H791:$H791),'Fee Calculator'!E$41*100-$A791-SUM(H791:$H791))),0)</f>
        <v>0</v>
      </c>
      <c r="H791" s="91">
        <f>IF('Fee Calculator'!F$41*100&lt;$A791,0,IF('Fee Calculator'!F$41*100&gt;$A792,$A792-$A791,'Fee Calculator'!F$41*100-$A791))</f>
        <v>0</v>
      </c>
      <c r="J791" s="87">
        <f>F791*'Fee Calculator'!$D$11/100</f>
        <v>0</v>
      </c>
      <c r="K791" s="88">
        <f>G791*'Fee Calculator'!$D$11/100</f>
        <v>0</v>
      </c>
      <c r="L791" s="92">
        <f>H791*'Fee Calculator'!$D$11/100</f>
        <v>0</v>
      </c>
      <c r="N791" s="89">
        <f t="shared" si="88"/>
        <v>0</v>
      </c>
      <c r="O791" s="90">
        <f t="shared" si="89"/>
        <v>0</v>
      </c>
      <c r="P791" s="93">
        <f t="shared" si="90"/>
        <v>0</v>
      </c>
      <c r="R791" s="89">
        <f t="shared" si="91"/>
        <v>0</v>
      </c>
      <c r="S791" s="90">
        <f t="shared" si="92"/>
        <v>0</v>
      </c>
      <c r="T791" s="93">
        <f t="shared" si="93"/>
        <v>0</v>
      </c>
    </row>
    <row r="792" spans="1:20" hidden="1" x14ac:dyDescent="0.2">
      <c r="A792" s="83">
        <v>83.649999999998599</v>
      </c>
      <c r="B792" s="84">
        <f t="shared" si="94"/>
        <v>41.833333333333336</v>
      </c>
      <c r="C792" s="85">
        <f t="shared" si="94"/>
        <v>75.25</v>
      </c>
      <c r="D792" s="91">
        <f t="shared" si="94"/>
        <v>150.75</v>
      </c>
      <c r="F792" s="83">
        <f>MAX(IF('Fee Calculator'!D$41*100&lt;$A792,0,IF('Fee Calculator'!D$41*100&gt;$A793,$A793-$A792-SUM(G792:$H792),'Fee Calculator'!D$41*100-$A792-SUM(G792:$H792))),0)</f>
        <v>0</v>
      </c>
      <c r="G792" s="85">
        <f>MAX(IF('Fee Calculator'!E$41*100&lt;$A792,0,IF('Fee Calculator'!E$41*100&gt;$A793,$A793-$A792-SUM(H792:$H792),'Fee Calculator'!E$41*100-$A792-SUM(H792:$H792))),0)</f>
        <v>0</v>
      </c>
      <c r="H792" s="91">
        <f>IF('Fee Calculator'!F$41*100&lt;$A792,0,IF('Fee Calculator'!F$41*100&gt;$A793,$A793-$A792,'Fee Calculator'!F$41*100-$A792))</f>
        <v>0</v>
      </c>
      <c r="J792" s="87">
        <f>F792*'Fee Calculator'!$D$11/100</f>
        <v>0</v>
      </c>
      <c r="K792" s="88">
        <f>G792*'Fee Calculator'!$D$11/100</f>
        <v>0</v>
      </c>
      <c r="L792" s="92">
        <f>H792*'Fee Calculator'!$D$11/100</f>
        <v>0</v>
      </c>
      <c r="N792" s="89">
        <f t="shared" si="88"/>
        <v>0</v>
      </c>
      <c r="O792" s="90">
        <f t="shared" si="89"/>
        <v>0</v>
      </c>
      <c r="P792" s="93">
        <f t="shared" si="90"/>
        <v>0</v>
      </c>
      <c r="R792" s="89">
        <f t="shared" si="91"/>
        <v>0</v>
      </c>
      <c r="S792" s="90">
        <f t="shared" si="92"/>
        <v>0</v>
      </c>
      <c r="T792" s="93">
        <f t="shared" si="93"/>
        <v>0</v>
      </c>
    </row>
    <row r="793" spans="1:20" hidden="1" x14ac:dyDescent="0.2">
      <c r="A793" s="83">
        <v>83.749999999998593</v>
      </c>
      <c r="B793" s="84">
        <f t="shared" si="94"/>
        <v>41.833333333333336</v>
      </c>
      <c r="C793" s="85">
        <f t="shared" si="94"/>
        <v>75.25</v>
      </c>
      <c r="D793" s="91">
        <f t="shared" si="94"/>
        <v>150.75</v>
      </c>
      <c r="F793" s="83">
        <f>MAX(IF('Fee Calculator'!D$41*100&lt;$A793,0,IF('Fee Calculator'!D$41*100&gt;$A794,$A794-$A793-SUM(G793:$H793),'Fee Calculator'!D$41*100-$A793-SUM(G793:$H793))),0)</f>
        <v>0</v>
      </c>
      <c r="G793" s="85">
        <f>MAX(IF('Fee Calculator'!E$41*100&lt;$A793,0,IF('Fee Calculator'!E$41*100&gt;$A794,$A794-$A793-SUM(H793:$H793),'Fee Calculator'!E$41*100-$A793-SUM(H793:$H793))),0)</f>
        <v>0</v>
      </c>
      <c r="H793" s="91">
        <f>IF('Fee Calculator'!F$41*100&lt;$A793,0,IF('Fee Calculator'!F$41*100&gt;$A794,$A794-$A793,'Fee Calculator'!F$41*100-$A793))</f>
        <v>0</v>
      </c>
      <c r="J793" s="87">
        <f>F793*'Fee Calculator'!$D$11/100</f>
        <v>0</v>
      </c>
      <c r="K793" s="88">
        <f>G793*'Fee Calculator'!$D$11/100</f>
        <v>0</v>
      </c>
      <c r="L793" s="92">
        <f>H793*'Fee Calculator'!$D$11/100</f>
        <v>0</v>
      </c>
      <c r="N793" s="89">
        <f t="shared" si="88"/>
        <v>0</v>
      </c>
      <c r="O793" s="90">
        <f t="shared" si="89"/>
        <v>0</v>
      </c>
      <c r="P793" s="93">
        <f t="shared" si="90"/>
        <v>0</v>
      </c>
      <c r="R793" s="89">
        <f t="shared" si="91"/>
        <v>0</v>
      </c>
      <c r="S793" s="90">
        <f t="shared" si="92"/>
        <v>0</v>
      </c>
      <c r="T793" s="93">
        <f t="shared" si="93"/>
        <v>0</v>
      </c>
    </row>
    <row r="794" spans="1:20" hidden="1" x14ac:dyDescent="0.2">
      <c r="A794" s="83">
        <v>83.849999999998502</v>
      </c>
      <c r="B794" s="84">
        <f t="shared" si="94"/>
        <v>41.833333333333336</v>
      </c>
      <c r="C794" s="85">
        <f t="shared" si="94"/>
        <v>75.25</v>
      </c>
      <c r="D794" s="91">
        <f t="shared" si="94"/>
        <v>150.75</v>
      </c>
      <c r="F794" s="83">
        <f>MAX(IF('Fee Calculator'!D$41*100&lt;$A794,0,IF('Fee Calculator'!D$41*100&gt;$A795,$A795-$A794-SUM(G794:$H794),'Fee Calculator'!D$41*100-$A794-SUM(G794:$H794))),0)</f>
        <v>0</v>
      </c>
      <c r="G794" s="85">
        <f>MAX(IF('Fee Calculator'!E$41*100&lt;$A794,0,IF('Fee Calculator'!E$41*100&gt;$A795,$A795-$A794-SUM(H794:$H794),'Fee Calculator'!E$41*100-$A794-SUM(H794:$H794))),0)</f>
        <v>0</v>
      </c>
      <c r="H794" s="91">
        <f>IF('Fee Calculator'!F$41*100&lt;$A794,0,IF('Fee Calculator'!F$41*100&gt;$A795,$A795-$A794,'Fee Calculator'!F$41*100-$A794))</f>
        <v>0</v>
      </c>
      <c r="J794" s="87">
        <f>F794*'Fee Calculator'!$D$11/100</f>
        <v>0</v>
      </c>
      <c r="K794" s="88">
        <f>G794*'Fee Calculator'!$D$11/100</f>
        <v>0</v>
      </c>
      <c r="L794" s="92">
        <f>H794*'Fee Calculator'!$D$11/100</f>
        <v>0</v>
      </c>
      <c r="N794" s="89">
        <f t="shared" si="88"/>
        <v>0</v>
      </c>
      <c r="O794" s="90">
        <f t="shared" si="89"/>
        <v>0</v>
      </c>
      <c r="P794" s="93">
        <f t="shared" si="90"/>
        <v>0</v>
      </c>
      <c r="R794" s="89">
        <f t="shared" si="91"/>
        <v>0</v>
      </c>
      <c r="S794" s="90">
        <f t="shared" si="92"/>
        <v>0</v>
      </c>
      <c r="T794" s="93">
        <f t="shared" si="93"/>
        <v>0</v>
      </c>
    </row>
    <row r="795" spans="1:20" hidden="1" x14ac:dyDescent="0.2">
      <c r="A795" s="83">
        <v>83.949999999998496</v>
      </c>
      <c r="B795" s="84">
        <f t="shared" si="94"/>
        <v>41.833333333333336</v>
      </c>
      <c r="C795" s="85">
        <f t="shared" si="94"/>
        <v>75.25</v>
      </c>
      <c r="D795" s="91">
        <f t="shared" si="94"/>
        <v>150.75</v>
      </c>
      <c r="F795" s="83">
        <f>MAX(IF('Fee Calculator'!D$41*100&lt;$A795,0,IF('Fee Calculator'!D$41*100&gt;$A796,$A796-$A795-SUM(G795:$H795),'Fee Calculator'!D$41*100-$A795-SUM(G795:$H795))),0)</f>
        <v>0</v>
      </c>
      <c r="G795" s="85">
        <f>MAX(IF('Fee Calculator'!E$41*100&lt;$A795,0,IF('Fee Calculator'!E$41*100&gt;$A796,$A796-$A795-SUM(H795:$H795),'Fee Calculator'!E$41*100-$A795-SUM(H795:$H795))),0)</f>
        <v>0</v>
      </c>
      <c r="H795" s="91">
        <f>IF('Fee Calculator'!F$41*100&lt;$A795,0,IF('Fee Calculator'!F$41*100&gt;$A796,$A796-$A795,'Fee Calculator'!F$41*100-$A795))</f>
        <v>0</v>
      </c>
      <c r="J795" s="87">
        <f>F795*'Fee Calculator'!$D$11/100</f>
        <v>0</v>
      </c>
      <c r="K795" s="88">
        <f>G795*'Fee Calculator'!$D$11/100</f>
        <v>0</v>
      </c>
      <c r="L795" s="92">
        <f>H795*'Fee Calculator'!$D$11/100</f>
        <v>0</v>
      </c>
      <c r="N795" s="89">
        <f t="shared" si="88"/>
        <v>0</v>
      </c>
      <c r="O795" s="90">
        <f t="shared" si="89"/>
        <v>0</v>
      </c>
      <c r="P795" s="93">
        <f t="shared" si="90"/>
        <v>0</v>
      </c>
      <c r="R795" s="89">
        <f t="shared" si="91"/>
        <v>0</v>
      </c>
      <c r="S795" s="90">
        <f t="shared" si="92"/>
        <v>0</v>
      </c>
      <c r="T795" s="93">
        <f t="shared" si="93"/>
        <v>0</v>
      </c>
    </row>
    <row r="796" spans="1:20" hidden="1" x14ac:dyDescent="0.2">
      <c r="A796" s="83">
        <v>84.049999999998505</v>
      </c>
      <c r="B796" s="84">
        <f t="shared" si="94"/>
        <v>41.833333333333336</v>
      </c>
      <c r="C796" s="85">
        <f t="shared" si="94"/>
        <v>75.25</v>
      </c>
      <c r="D796" s="91">
        <f t="shared" si="94"/>
        <v>150.75</v>
      </c>
      <c r="F796" s="83">
        <f>MAX(IF('Fee Calculator'!D$41*100&lt;$A796,0,IF('Fee Calculator'!D$41*100&gt;$A797,$A797-$A796-SUM(G796:$H796),'Fee Calculator'!D$41*100-$A796-SUM(G796:$H796))),0)</f>
        <v>0</v>
      </c>
      <c r="G796" s="85">
        <f>MAX(IF('Fee Calculator'!E$41*100&lt;$A796,0,IF('Fee Calculator'!E$41*100&gt;$A797,$A797-$A796-SUM(H796:$H796),'Fee Calculator'!E$41*100-$A796-SUM(H796:$H796))),0)</f>
        <v>0</v>
      </c>
      <c r="H796" s="91">
        <f>IF('Fee Calculator'!F$41*100&lt;$A796,0,IF('Fee Calculator'!F$41*100&gt;$A797,$A797-$A796,'Fee Calculator'!F$41*100-$A796))</f>
        <v>0</v>
      </c>
      <c r="J796" s="87">
        <f>F796*'Fee Calculator'!$D$11/100</f>
        <v>0</v>
      </c>
      <c r="K796" s="88">
        <f>G796*'Fee Calculator'!$D$11/100</f>
        <v>0</v>
      </c>
      <c r="L796" s="92">
        <f>H796*'Fee Calculator'!$D$11/100</f>
        <v>0</v>
      </c>
      <c r="N796" s="89">
        <f t="shared" si="88"/>
        <v>0</v>
      </c>
      <c r="O796" s="90">
        <f t="shared" si="89"/>
        <v>0</v>
      </c>
      <c r="P796" s="93">
        <f t="shared" si="90"/>
        <v>0</v>
      </c>
      <c r="R796" s="89">
        <f t="shared" si="91"/>
        <v>0</v>
      </c>
      <c r="S796" s="90">
        <f t="shared" si="92"/>
        <v>0</v>
      </c>
      <c r="T796" s="93">
        <f t="shared" si="93"/>
        <v>0</v>
      </c>
    </row>
    <row r="797" spans="1:20" hidden="1" x14ac:dyDescent="0.2">
      <c r="A797" s="83">
        <v>84.149999999998499</v>
      </c>
      <c r="B797" s="84">
        <f t="shared" si="94"/>
        <v>41.833333333333336</v>
      </c>
      <c r="C797" s="85">
        <f t="shared" si="94"/>
        <v>75.25</v>
      </c>
      <c r="D797" s="91">
        <f t="shared" si="94"/>
        <v>150.75</v>
      </c>
      <c r="F797" s="83">
        <f>MAX(IF('Fee Calculator'!D$41*100&lt;$A797,0,IF('Fee Calculator'!D$41*100&gt;$A798,$A798-$A797-SUM(G797:$H797),'Fee Calculator'!D$41*100-$A797-SUM(G797:$H797))),0)</f>
        <v>0</v>
      </c>
      <c r="G797" s="85">
        <f>MAX(IF('Fee Calculator'!E$41*100&lt;$A797,0,IF('Fee Calculator'!E$41*100&gt;$A798,$A798-$A797-SUM(H797:$H797),'Fee Calculator'!E$41*100-$A797-SUM(H797:$H797))),0)</f>
        <v>0</v>
      </c>
      <c r="H797" s="91">
        <f>IF('Fee Calculator'!F$41*100&lt;$A797,0,IF('Fee Calculator'!F$41*100&gt;$A798,$A798-$A797,'Fee Calculator'!F$41*100-$A797))</f>
        <v>0</v>
      </c>
      <c r="J797" s="87">
        <f>F797*'Fee Calculator'!$D$11/100</f>
        <v>0</v>
      </c>
      <c r="K797" s="88">
        <f>G797*'Fee Calculator'!$D$11/100</f>
        <v>0</v>
      </c>
      <c r="L797" s="92">
        <f>H797*'Fee Calculator'!$D$11/100</f>
        <v>0</v>
      </c>
      <c r="N797" s="89">
        <f t="shared" si="88"/>
        <v>0</v>
      </c>
      <c r="O797" s="90">
        <f t="shared" si="89"/>
        <v>0</v>
      </c>
      <c r="P797" s="93">
        <f t="shared" si="90"/>
        <v>0</v>
      </c>
      <c r="R797" s="89">
        <f t="shared" si="91"/>
        <v>0</v>
      </c>
      <c r="S797" s="90">
        <f t="shared" si="92"/>
        <v>0</v>
      </c>
      <c r="T797" s="93">
        <f t="shared" si="93"/>
        <v>0</v>
      </c>
    </row>
    <row r="798" spans="1:20" hidden="1" x14ac:dyDescent="0.2">
      <c r="A798" s="83">
        <v>84.249999999998494</v>
      </c>
      <c r="B798" s="84">
        <f t="shared" si="94"/>
        <v>41.833333333333336</v>
      </c>
      <c r="C798" s="85">
        <f t="shared" si="94"/>
        <v>75.25</v>
      </c>
      <c r="D798" s="91">
        <f t="shared" si="94"/>
        <v>150.75</v>
      </c>
      <c r="F798" s="83">
        <f>MAX(IF('Fee Calculator'!D$41*100&lt;$A798,0,IF('Fee Calculator'!D$41*100&gt;$A799,$A799-$A798-SUM(G798:$H798),'Fee Calculator'!D$41*100-$A798-SUM(G798:$H798))),0)</f>
        <v>0</v>
      </c>
      <c r="G798" s="85">
        <f>MAX(IF('Fee Calculator'!E$41*100&lt;$A798,0,IF('Fee Calculator'!E$41*100&gt;$A799,$A799-$A798-SUM(H798:$H798),'Fee Calculator'!E$41*100-$A798-SUM(H798:$H798))),0)</f>
        <v>0</v>
      </c>
      <c r="H798" s="91">
        <f>IF('Fee Calculator'!F$41*100&lt;$A798,0,IF('Fee Calculator'!F$41*100&gt;$A799,$A799-$A798,'Fee Calculator'!F$41*100-$A798))</f>
        <v>0</v>
      </c>
      <c r="J798" s="87">
        <f>F798*'Fee Calculator'!$D$11/100</f>
        <v>0</v>
      </c>
      <c r="K798" s="88">
        <f>G798*'Fee Calculator'!$D$11/100</f>
        <v>0</v>
      </c>
      <c r="L798" s="92">
        <f>H798*'Fee Calculator'!$D$11/100</f>
        <v>0</v>
      </c>
      <c r="N798" s="89">
        <f t="shared" si="88"/>
        <v>0</v>
      </c>
      <c r="O798" s="90">
        <f t="shared" si="89"/>
        <v>0</v>
      </c>
      <c r="P798" s="93">
        <f t="shared" si="90"/>
        <v>0</v>
      </c>
      <c r="R798" s="89">
        <f t="shared" si="91"/>
        <v>0</v>
      </c>
      <c r="S798" s="90">
        <f t="shared" si="92"/>
        <v>0</v>
      </c>
      <c r="T798" s="93">
        <f t="shared" si="93"/>
        <v>0</v>
      </c>
    </row>
    <row r="799" spans="1:20" hidden="1" x14ac:dyDescent="0.2">
      <c r="A799" s="83">
        <v>84.349999999998502</v>
      </c>
      <c r="B799" s="84">
        <f t="shared" si="94"/>
        <v>41.833333333333336</v>
      </c>
      <c r="C799" s="85">
        <f t="shared" si="94"/>
        <v>75.25</v>
      </c>
      <c r="D799" s="91">
        <f t="shared" si="94"/>
        <v>150.75</v>
      </c>
      <c r="F799" s="83">
        <f>MAX(IF('Fee Calculator'!D$41*100&lt;$A799,0,IF('Fee Calculator'!D$41*100&gt;$A800,$A800-$A799-SUM(G799:$H799),'Fee Calculator'!D$41*100-$A799-SUM(G799:$H799))),0)</f>
        <v>0</v>
      </c>
      <c r="G799" s="85">
        <f>MAX(IF('Fee Calculator'!E$41*100&lt;$A799,0,IF('Fee Calculator'!E$41*100&gt;$A800,$A800-$A799-SUM(H799:$H799),'Fee Calculator'!E$41*100-$A799-SUM(H799:$H799))),0)</f>
        <v>0</v>
      </c>
      <c r="H799" s="91">
        <f>IF('Fee Calculator'!F$41*100&lt;$A799,0,IF('Fee Calculator'!F$41*100&gt;$A800,$A800-$A799,'Fee Calculator'!F$41*100-$A799))</f>
        <v>0</v>
      </c>
      <c r="J799" s="87">
        <f>F799*'Fee Calculator'!$D$11/100</f>
        <v>0</v>
      </c>
      <c r="K799" s="88">
        <f>G799*'Fee Calculator'!$D$11/100</f>
        <v>0</v>
      </c>
      <c r="L799" s="92">
        <f>H799*'Fee Calculator'!$D$11/100</f>
        <v>0</v>
      </c>
      <c r="N799" s="89">
        <f t="shared" si="88"/>
        <v>0</v>
      </c>
      <c r="O799" s="90">
        <f t="shared" si="89"/>
        <v>0</v>
      </c>
      <c r="P799" s="93">
        <f t="shared" si="90"/>
        <v>0</v>
      </c>
      <c r="R799" s="89">
        <f t="shared" si="91"/>
        <v>0</v>
      </c>
      <c r="S799" s="90">
        <f t="shared" si="92"/>
        <v>0</v>
      </c>
      <c r="T799" s="93">
        <f t="shared" si="93"/>
        <v>0</v>
      </c>
    </row>
    <row r="800" spans="1:20" hidden="1" x14ac:dyDescent="0.2">
      <c r="A800" s="83">
        <v>84.449999999998496</v>
      </c>
      <c r="B800" s="84">
        <f t="shared" si="94"/>
        <v>41.833333333333336</v>
      </c>
      <c r="C800" s="85">
        <f t="shared" si="94"/>
        <v>75.25</v>
      </c>
      <c r="D800" s="91">
        <f t="shared" si="94"/>
        <v>150.75</v>
      </c>
      <c r="F800" s="83">
        <f>MAX(IF('Fee Calculator'!D$41*100&lt;$A800,0,IF('Fee Calculator'!D$41*100&gt;$A801,$A801-$A800-SUM(G800:$H800),'Fee Calculator'!D$41*100-$A800-SUM(G800:$H800))),0)</f>
        <v>0</v>
      </c>
      <c r="G800" s="85">
        <f>MAX(IF('Fee Calculator'!E$41*100&lt;$A800,0,IF('Fee Calculator'!E$41*100&gt;$A801,$A801-$A800-SUM(H800:$H800),'Fee Calculator'!E$41*100-$A800-SUM(H800:$H800))),0)</f>
        <v>0</v>
      </c>
      <c r="H800" s="91">
        <f>IF('Fee Calculator'!F$41*100&lt;$A800,0,IF('Fee Calculator'!F$41*100&gt;$A801,$A801-$A800,'Fee Calculator'!F$41*100-$A800))</f>
        <v>0</v>
      </c>
      <c r="J800" s="87">
        <f>F800*'Fee Calculator'!$D$11/100</f>
        <v>0</v>
      </c>
      <c r="K800" s="88">
        <f>G800*'Fee Calculator'!$D$11/100</f>
        <v>0</v>
      </c>
      <c r="L800" s="92">
        <f>H800*'Fee Calculator'!$D$11/100</f>
        <v>0</v>
      </c>
      <c r="N800" s="89">
        <f t="shared" si="88"/>
        <v>0</v>
      </c>
      <c r="O800" s="90">
        <f t="shared" si="89"/>
        <v>0</v>
      </c>
      <c r="P800" s="93">
        <f t="shared" si="90"/>
        <v>0</v>
      </c>
      <c r="R800" s="89">
        <f t="shared" si="91"/>
        <v>0</v>
      </c>
      <c r="S800" s="90">
        <f t="shared" si="92"/>
        <v>0</v>
      </c>
      <c r="T800" s="93">
        <f t="shared" si="93"/>
        <v>0</v>
      </c>
    </row>
    <row r="801" spans="1:20" hidden="1" x14ac:dyDescent="0.2">
      <c r="A801" s="83">
        <v>84.549999999998505</v>
      </c>
      <c r="B801" s="84">
        <f t="shared" si="94"/>
        <v>41.833333333333336</v>
      </c>
      <c r="C801" s="85">
        <f t="shared" si="94"/>
        <v>75.25</v>
      </c>
      <c r="D801" s="91">
        <f t="shared" si="94"/>
        <v>150.75</v>
      </c>
      <c r="F801" s="83">
        <f>MAX(IF('Fee Calculator'!D$41*100&lt;$A801,0,IF('Fee Calculator'!D$41*100&gt;$A802,$A802-$A801-SUM(G801:$H801),'Fee Calculator'!D$41*100-$A801-SUM(G801:$H801))),0)</f>
        <v>0</v>
      </c>
      <c r="G801" s="85">
        <f>MAX(IF('Fee Calculator'!E$41*100&lt;$A801,0,IF('Fee Calculator'!E$41*100&gt;$A802,$A802-$A801-SUM(H801:$H801),'Fee Calculator'!E$41*100-$A801-SUM(H801:$H801))),0)</f>
        <v>0</v>
      </c>
      <c r="H801" s="91">
        <f>IF('Fee Calculator'!F$41*100&lt;$A801,0,IF('Fee Calculator'!F$41*100&gt;$A802,$A802-$A801,'Fee Calculator'!F$41*100-$A801))</f>
        <v>0</v>
      </c>
      <c r="J801" s="87">
        <f>F801*'Fee Calculator'!$D$11/100</f>
        <v>0</v>
      </c>
      <c r="K801" s="88">
        <f>G801*'Fee Calculator'!$D$11/100</f>
        <v>0</v>
      </c>
      <c r="L801" s="92">
        <f>H801*'Fee Calculator'!$D$11/100</f>
        <v>0</v>
      </c>
      <c r="N801" s="89">
        <f t="shared" si="88"/>
        <v>0</v>
      </c>
      <c r="O801" s="90">
        <f t="shared" si="89"/>
        <v>0</v>
      </c>
      <c r="P801" s="93">
        <f t="shared" si="90"/>
        <v>0</v>
      </c>
      <c r="R801" s="89">
        <f t="shared" si="91"/>
        <v>0</v>
      </c>
      <c r="S801" s="90">
        <f t="shared" si="92"/>
        <v>0</v>
      </c>
      <c r="T801" s="93">
        <f t="shared" si="93"/>
        <v>0</v>
      </c>
    </row>
    <row r="802" spans="1:20" hidden="1" x14ac:dyDescent="0.2">
      <c r="A802" s="83">
        <v>84.649999999998499</v>
      </c>
      <c r="B802" s="84">
        <f t="shared" si="94"/>
        <v>41.833333333333336</v>
      </c>
      <c r="C802" s="85">
        <f t="shared" si="94"/>
        <v>75.25</v>
      </c>
      <c r="D802" s="91">
        <f t="shared" si="94"/>
        <v>150.75</v>
      </c>
      <c r="F802" s="83">
        <f>MAX(IF('Fee Calculator'!D$41*100&lt;$A802,0,IF('Fee Calculator'!D$41*100&gt;$A803,$A803-$A802-SUM(G802:$H802),'Fee Calculator'!D$41*100-$A802-SUM(G802:$H802))),0)</f>
        <v>0</v>
      </c>
      <c r="G802" s="85">
        <f>MAX(IF('Fee Calculator'!E$41*100&lt;$A802,0,IF('Fee Calculator'!E$41*100&gt;$A803,$A803-$A802-SUM(H802:$H802),'Fee Calculator'!E$41*100-$A802-SUM(H802:$H802))),0)</f>
        <v>0</v>
      </c>
      <c r="H802" s="91">
        <f>IF('Fee Calculator'!F$41*100&lt;$A802,0,IF('Fee Calculator'!F$41*100&gt;$A803,$A803-$A802,'Fee Calculator'!F$41*100-$A802))</f>
        <v>0</v>
      </c>
      <c r="J802" s="87">
        <f>F802*'Fee Calculator'!$D$11/100</f>
        <v>0</v>
      </c>
      <c r="K802" s="88">
        <f>G802*'Fee Calculator'!$D$11/100</f>
        <v>0</v>
      </c>
      <c r="L802" s="92">
        <f>H802*'Fee Calculator'!$D$11/100</f>
        <v>0</v>
      </c>
      <c r="N802" s="89">
        <f t="shared" si="88"/>
        <v>0</v>
      </c>
      <c r="O802" s="90">
        <f t="shared" si="89"/>
        <v>0</v>
      </c>
      <c r="P802" s="93">
        <f t="shared" si="90"/>
        <v>0</v>
      </c>
      <c r="R802" s="89">
        <f t="shared" si="91"/>
        <v>0</v>
      </c>
      <c r="S802" s="90">
        <f t="shared" si="92"/>
        <v>0</v>
      </c>
      <c r="T802" s="93">
        <f t="shared" si="93"/>
        <v>0</v>
      </c>
    </row>
    <row r="803" spans="1:20" hidden="1" x14ac:dyDescent="0.2">
      <c r="A803" s="83">
        <v>84.749999999998494</v>
      </c>
      <c r="B803" s="84">
        <f t="shared" si="94"/>
        <v>41.833333333333336</v>
      </c>
      <c r="C803" s="85">
        <f t="shared" si="94"/>
        <v>75.25</v>
      </c>
      <c r="D803" s="91">
        <f t="shared" si="94"/>
        <v>150.75</v>
      </c>
      <c r="F803" s="83">
        <f>MAX(IF('Fee Calculator'!D$41*100&lt;$A803,0,IF('Fee Calculator'!D$41*100&gt;$A804,$A804-$A803-SUM(G803:$H803),'Fee Calculator'!D$41*100-$A803-SUM(G803:$H803))),0)</f>
        <v>0</v>
      </c>
      <c r="G803" s="85">
        <f>MAX(IF('Fee Calculator'!E$41*100&lt;$A803,0,IF('Fee Calculator'!E$41*100&gt;$A804,$A804-$A803-SUM(H803:$H803),'Fee Calculator'!E$41*100-$A803-SUM(H803:$H803))),0)</f>
        <v>0</v>
      </c>
      <c r="H803" s="91">
        <f>IF('Fee Calculator'!F$41*100&lt;$A803,0,IF('Fee Calculator'!F$41*100&gt;$A804,$A804-$A803,'Fee Calculator'!F$41*100-$A803))</f>
        <v>0</v>
      </c>
      <c r="J803" s="87">
        <f>F803*'Fee Calculator'!$D$11/100</f>
        <v>0</v>
      </c>
      <c r="K803" s="88">
        <f>G803*'Fee Calculator'!$D$11/100</f>
        <v>0</v>
      </c>
      <c r="L803" s="92">
        <f>H803*'Fee Calculator'!$D$11/100</f>
        <v>0</v>
      </c>
      <c r="N803" s="89">
        <f t="shared" si="88"/>
        <v>0</v>
      </c>
      <c r="O803" s="90">
        <f t="shared" si="89"/>
        <v>0</v>
      </c>
      <c r="P803" s="93">
        <f t="shared" si="90"/>
        <v>0</v>
      </c>
      <c r="R803" s="89">
        <f t="shared" si="91"/>
        <v>0</v>
      </c>
      <c r="S803" s="90">
        <f t="shared" si="92"/>
        <v>0</v>
      </c>
      <c r="T803" s="93">
        <f t="shared" si="93"/>
        <v>0</v>
      </c>
    </row>
    <row r="804" spans="1:20" hidden="1" x14ac:dyDescent="0.2">
      <c r="A804" s="83">
        <v>84.849999999998502</v>
      </c>
      <c r="B804" s="84">
        <f t="shared" si="94"/>
        <v>41.833333333333336</v>
      </c>
      <c r="C804" s="85">
        <f t="shared" si="94"/>
        <v>75.25</v>
      </c>
      <c r="D804" s="91">
        <f t="shared" si="94"/>
        <v>150.75</v>
      </c>
      <c r="F804" s="83">
        <f>MAX(IF('Fee Calculator'!D$41*100&lt;$A804,0,IF('Fee Calculator'!D$41*100&gt;$A805,$A805-$A804-SUM(G804:$H804),'Fee Calculator'!D$41*100-$A804-SUM(G804:$H804))),0)</f>
        <v>0</v>
      </c>
      <c r="G804" s="85">
        <f>MAX(IF('Fee Calculator'!E$41*100&lt;$A804,0,IF('Fee Calculator'!E$41*100&gt;$A805,$A805-$A804-SUM(H804:$H804),'Fee Calculator'!E$41*100-$A804-SUM(H804:$H804))),0)</f>
        <v>0</v>
      </c>
      <c r="H804" s="91">
        <f>IF('Fee Calculator'!F$41*100&lt;$A804,0,IF('Fee Calculator'!F$41*100&gt;$A805,$A805-$A804,'Fee Calculator'!F$41*100-$A804))</f>
        <v>0</v>
      </c>
      <c r="J804" s="87">
        <f>F804*'Fee Calculator'!$D$11/100</f>
        <v>0</v>
      </c>
      <c r="K804" s="88">
        <f>G804*'Fee Calculator'!$D$11/100</f>
        <v>0</v>
      </c>
      <c r="L804" s="92">
        <f>H804*'Fee Calculator'!$D$11/100</f>
        <v>0</v>
      </c>
      <c r="N804" s="89">
        <f t="shared" si="88"/>
        <v>0</v>
      </c>
      <c r="O804" s="90">
        <f t="shared" si="89"/>
        <v>0</v>
      </c>
      <c r="P804" s="93">
        <f t="shared" si="90"/>
        <v>0</v>
      </c>
      <c r="R804" s="89">
        <f t="shared" si="91"/>
        <v>0</v>
      </c>
      <c r="S804" s="90">
        <f t="shared" si="92"/>
        <v>0</v>
      </c>
      <c r="T804" s="93">
        <f t="shared" si="93"/>
        <v>0</v>
      </c>
    </row>
    <row r="805" spans="1:20" hidden="1" x14ac:dyDescent="0.2">
      <c r="A805" s="83">
        <v>84.949999999998496</v>
      </c>
      <c r="B805" s="84">
        <f t="shared" si="94"/>
        <v>41.833333333333336</v>
      </c>
      <c r="C805" s="85">
        <f t="shared" si="94"/>
        <v>75.25</v>
      </c>
      <c r="D805" s="91">
        <f t="shared" si="94"/>
        <v>150.75</v>
      </c>
      <c r="F805" s="83">
        <f>MAX(IF('Fee Calculator'!D$41*100&lt;$A805,0,IF('Fee Calculator'!D$41*100&gt;$A806,$A806-$A805-SUM(G805:$H805),'Fee Calculator'!D$41*100-$A805-SUM(G805:$H805))),0)</f>
        <v>0</v>
      </c>
      <c r="G805" s="85">
        <f>MAX(IF('Fee Calculator'!E$41*100&lt;$A805,0,IF('Fee Calculator'!E$41*100&gt;$A806,$A806-$A805-SUM(H805:$H805),'Fee Calculator'!E$41*100-$A805-SUM(H805:$H805))),0)</f>
        <v>0</v>
      </c>
      <c r="H805" s="91">
        <f>IF('Fee Calculator'!F$41*100&lt;$A805,0,IF('Fee Calculator'!F$41*100&gt;$A806,$A806-$A805,'Fee Calculator'!F$41*100-$A805))</f>
        <v>0</v>
      </c>
      <c r="J805" s="87">
        <f>F805*'Fee Calculator'!$D$11/100</f>
        <v>0</v>
      </c>
      <c r="K805" s="88">
        <f>G805*'Fee Calculator'!$D$11/100</f>
        <v>0</v>
      </c>
      <c r="L805" s="92">
        <f>H805*'Fee Calculator'!$D$11/100</f>
        <v>0</v>
      </c>
      <c r="N805" s="89">
        <f t="shared" si="88"/>
        <v>0</v>
      </c>
      <c r="O805" s="90">
        <f t="shared" si="89"/>
        <v>0</v>
      </c>
      <c r="P805" s="93">
        <f t="shared" si="90"/>
        <v>0</v>
      </c>
      <c r="R805" s="89">
        <f t="shared" si="91"/>
        <v>0</v>
      </c>
      <c r="S805" s="90">
        <f t="shared" si="92"/>
        <v>0</v>
      </c>
      <c r="T805" s="93">
        <f t="shared" si="93"/>
        <v>0</v>
      </c>
    </row>
    <row r="806" spans="1:20" hidden="1" x14ac:dyDescent="0.2">
      <c r="A806" s="83">
        <v>85.049999999998505</v>
      </c>
      <c r="B806" s="84">
        <f t="shared" si="94"/>
        <v>41.833333333333336</v>
      </c>
      <c r="C806" s="85">
        <f t="shared" si="94"/>
        <v>75.25</v>
      </c>
      <c r="D806" s="91">
        <f t="shared" si="94"/>
        <v>150.75</v>
      </c>
      <c r="F806" s="83">
        <f>MAX(IF('Fee Calculator'!D$41*100&lt;$A806,0,IF('Fee Calculator'!D$41*100&gt;$A807,$A807-$A806-SUM(G806:$H806),'Fee Calculator'!D$41*100-$A806-SUM(G806:$H806))),0)</f>
        <v>0</v>
      </c>
      <c r="G806" s="85">
        <f>MAX(IF('Fee Calculator'!E$41*100&lt;$A806,0,IF('Fee Calculator'!E$41*100&gt;$A807,$A807-$A806-SUM(H806:$H806),'Fee Calculator'!E$41*100-$A806-SUM(H806:$H806))),0)</f>
        <v>0</v>
      </c>
      <c r="H806" s="91">
        <f>IF('Fee Calculator'!F$41*100&lt;$A806,0,IF('Fee Calculator'!F$41*100&gt;$A807,$A807-$A806,'Fee Calculator'!F$41*100-$A806))</f>
        <v>0</v>
      </c>
      <c r="J806" s="87">
        <f>F806*'Fee Calculator'!$D$11/100</f>
        <v>0</v>
      </c>
      <c r="K806" s="88">
        <f>G806*'Fee Calculator'!$D$11/100</f>
        <v>0</v>
      </c>
      <c r="L806" s="92">
        <f>H806*'Fee Calculator'!$D$11/100</f>
        <v>0</v>
      </c>
      <c r="N806" s="89">
        <f t="shared" si="88"/>
        <v>0</v>
      </c>
      <c r="O806" s="90">
        <f t="shared" si="89"/>
        <v>0</v>
      </c>
      <c r="P806" s="93">
        <f t="shared" si="90"/>
        <v>0</v>
      </c>
      <c r="R806" s="89">
        <f t="shared" si="91"/>
        <v>0</v>
      </c>
      <c r="S806" s="90">
        <f t="shared" si="92"/>
        <v>0</v>
      </c>
      <c r="T806" s="93">
        <f t="shared" si="93"/>
        <v>0</v>
      </c>
    </row>
    <row r="807" spans="1:20" hidden="1" x14ac:dyDescent="0.2">
      <c r="A807" s="83">
        <v>85.149999999998499</v>
      </c>
      <c r="B807" s="84">
        <f t="shared" si="94"/>
        <v>41.833333333333336</v>
      </c>
      <c r="C807" s="85">
        <f t="shared" si="94"/>
        <v>75.25</v>
      </c>
      <c r="D807" s="91">
        <f t="shared" si="94"/>
        <v>150.75</v>
      </c>
      <c r="F807" s="83">
        <f>MAX(IF('Fee Calculator'!D$41*100&lt;$A807,0,IF('Fee Calculator'!D$41*100&gt;$A808,$A808-$A807-SUM(G807:$H807),'Fee Calculator'!D$41*100-$A807-SUM(G807:$H807))),0)</f>
        <v>0</v>
      </c>
      <c r="G807" s="85">
        <f>MAX(IF('Fee Calculator'!E$41*100&lt;$A807,0,IF('Fee Calculator'!E$41*100&gt;$A808,$A808-$A807-SUM(H807:$H807),'Fee Calculator'!E$41*100-$A807-SUM(H807:$H807))),0)</f>
        <v>0</v>
      </c>
      <c r="H807" s="91">
        <f>IF('Fee Calculator'!F$41*100&lt;$A807,0,IF('Fee Calculator'!F$41*100&gt;$A808,$A808-$A807,'Fee Calculator'!F$41*100-$A807))</f>
        <v>0</v>
      </c>
      <c r="J807" s="87">
        <f>F807*'Fee Calculator'!$D$11/100</f>
        <v>0</v>
      </c>
      <c r="K807" s="88">
        <f>G807*'Fee Calculator'!$D$11/100</f>
        <v>0</v>
      </c>
      <c r="L807" s="92">
        <f>H807*'Fee Calculator'!$D$11/100</f>
        <v>0</v>
      </c>
      <c r="N807" s="89">
        <f t="shared" si="88"/>
        <v>0</v>
      </c>
      <c r="O807" s="90">
        <f t="shared" si="89"/>
        <v>0</v>
      </c>
      <c r="P807" s="93">
        <f t="shared" si="90"/>
        <v>0</v>
      </c>
      <c r="R807" s="89">
        <f t="shared" si="91"/>
        <v>0</v>
      </c>
      <c r="S807" s="90">
        <f t="shared" si="92"/>
        <v>0</v>
      </c>
      <c r="T807" s="93">
        <f t="shared" si="93"/>
        <v>0</v>
      </c>
    </row>
    <row r="808" spans="1:20" hidden="1" x14ac:dyDescent="0.2">
      <c r="A808" s="83">
        <v>85.249999999998494</v>
      </c>
      <c r="B808" s="84">
        <f t="shared" si="94"/>
        <v>41.833333333333336</v>
      </c>
      <c r="C808" s="85">
        <f t="shared" si="94"/>
        <v>75.25</v>
      </c>
      <c r="D808" s="91">
        <f t="shared" si="94"/>
        <v>150.75</v>
      </c>
      <c r="F808" s="83">
        <f>MAX(IF('Fee Calculator'!D$41*100&lt;$A808,0,IF('Fee Calculator'!D$41*100&gt;$A809,$A809-$A808-SUM(G808:$H808),'Fee Calculator'!D$41*100-$A808-SUM(G808:$H808))),0)</f>
        <v>0</v>
      </c>
      <c r="G808" s="85">
        <f>MAX(IF('Fee Calculator'!E$41*100&lt;$A808,0,IF('Fee Calculator'!E$41*100&gt;$A809,$A809-$A808-SUM(H808:$H808),'Fee Calculator'!E$41*100-$A808-SUM(H808:$H808))),0)</f>
        <v>0</v>
      </c>
      <c r="H808" s="91">
        <f>IF('Fee Calculator'!F$41*100&lt;$A808,0,IF('Fee Calculator'!F$41*100&gt;$A809,$A809-$A808,'Fee Calculator'!F$41*100-$A808))</f>
        <v>0</v>
      </c>
      <c r="J808" s="87">
        <f>F808*'Fee Calculator'!$D$11/100</f>
        <v>0</v>
      </c>
      <c r="K808" s="88">
        <f>G808*'Fee Calculator'!$D$11/100</f>
        <v>0</v>
      </c>
      <c r="L808" s="92">
        <f>H808*'Fee Calculator'!$D$11/100</f>
        <v>0</v>
      </c>
      <c r="N808" s="89">
        <f t="shared" si="88"/>
        <v>0</v>
      </c>
      <c r="O808" s="90">
        <f t="shared" si="89"/>
        <v>0</v>
      </c>
      <c r="P808" s="93">
        <f t="shared" si="90"/>
        <v>0</v>
      </c>
      <c r="R808" s="89">
        <f t="shared" si="91"/>
        <v>0</v>
      </c>
      <c r="S808" s="90">
        <f t="shared" si="92"/>
        <v>0</v>
      </c>
      <c r="T808" s="93">
        <f t="shared" si="93"/>
        <v>0</v>
      </c>
    </row>
    <row r="809" spans="1:20" hidden="1" x14ac:dyDescent="0.2">
      <c r="A809" s="83">
        <v>85.349999999998502</v>
      </c>
      <c r="B809" s="84">
        <f t="shared" si="94"/>
        <v>41.833333333333336</v>
      </c>
      <c r="C809" s="85">
        <f t="shared" si="94"/>
        <v>75.25</v>
      </c>
      <c r="D809" s="91">
        <f t="shared" si="94"/>
        <v>150.75</v>
      </c>
      <c r="F809" s="83">
        <f>MAX(IF('Fee Calculator'!D$41*100&lt;$A809,0,IF('Fee Calculator'!D$41*100&gt;$A810,$A810-$A809-SUM(G809:$H809),'Fee Calculator'!D$41*100-$A809-SUM(G809:$H809))),0)</f>
        <v>0</v>
      </c>
      <c r="G809" s="85">
        <f>MAX(IF('Fee Calculator'!E$41*100&lt;$A809,0,IF('Fee Calculator'!E$41*100&gt;$A810,$A810-$A809-SUM(H809:$H809),'Fee Calculator'!E$41*100-$A809-SUM(H809:$H809))),0)</f>
        <v>0</v>
      </c>
      <c r="H809" s="91">
        <f>IF('Fee Calculator'!F$41*100&lt;$A809,0,IF('Fee Calculator'!F$41*100&gt;$A810,$A810-$A809,'Fee Calculator'!F$41*100-$A809))</f>
        <v>0</v>
      </c>
      <c r="J809" s="87">
        <f>F809*'Fee Calculator'!$D$11/100</f>
        <v>0</v>
      </c>
      <c r="K809" s="88">
        <f>G809*'Fee Calculator'!$D$11/100</f>
        <v>0</v>
      </c>
      <c r="L809" s="92">
        <f>H809*'Fee Calculator'!$D$11/100</f>
        <v>0</v>
      </c>
      <c r="N809" s="89">
        <f t="shared" si="88"/>
        <v>0</v>
      </c>
      <c r="O809" s="90">
        <f t="shared" si="89"/>
        <v>0</v>
      </c>
      <c r="P809" s="93">
        <f t="shared" si="90"/>
        <v>0</v>
      </c>
      <c r="R809" s="89">
        <f t="shared" si="91"/>
        <v>0</v>
      </c>
      <c r="S809" s="90">
        <f t="shared" si="92"/>
        <v>0</v>
      </c>
      <c r="T809" s="93">
        <f t="shared" si="93"/>
        <v>0</v>
      </c>
    </row>
    <row r="810" spans="1:20" hidden="1" x14ac:dyDescent="0.2">
      <c r="A810" s="83">
        <v>85.449999999998496</v>
      </c>
      <c r="B810" s="84">
        <f t="shared" si="94"/>
        <v>41.833333333333336</v>
      </c>
      <c r="C810" s="85">
        <f t="shared" si="94"/>
        <v>75.25</v>
      </c>
      <c r="D810" s="91">
        <f t="shared" si="94"/>
        <v>150.75</v>
      </c>
      <c r="F810" s="83">
        <f>MAX(IF('Fee Calculator'!D$41*100&lt;$A810,0,IF('Fee Calculator'!D$41*100&gt;$A811,$A811-$A810-SUM(G810:$H810),'Fee Calculator'!D$41*100-$A810-SUM(G810:$H810))),0)</f>
        <v>0</v>
      </c>
      <c r="G810" s="85">
        <f>MAX(IF('Fee Calculator'!E$41*100&lt;$A810,0,IF('Fee Calculator'!E$41*100&gt;$A811,$A811-$A810-SUM(H810:$H810),'Fee Calculator'!E$41*100-$A810-SUM(H810:$H810))),0)</f>
        <v>0</v>
      </c>
      <c r="H810" s="91">
        <f>IF('Fee Calculator'!F$41*100&lt;$A810,0,IF('Fee Calculator'!F$41*100&gt;$A811,$A811-$A810,'Fee Calculator'!F$41*100-$A810))</f>
        <v>0</v>
      </c>
      <c r="J810" s="87">
        <f>F810*'Fee Calculator'!$D$11/100</f>
        <v>0</v>
      </c>
      <c r="K810" s="88">
        <f>G810*'Fee Calculator'!$D$11/100</f>
        <v>0</v>
      </c>
      <c r="L810" s="92">
        <f>H810*'Fee Calculator'!$D$11/100</f>
        <v>0</v>
      </c>
      <c r="N810" s="89">
        <f t="shared" ref="N810:N873" si="95">ROUND(J810*B810/365/100/100*1,2)</f>
        <v>0</v>
      </c>
      <c r="O810" s="90">
        <f t="shared" ref="O810:O873" si="96">ROUND(K810*C810/365/100/100*1,2)</f>
        <v>0</v>
      </c>
      <c r="P810" s="93">
        <f t="shared" ref="P810:P873" si="97">ROUND(L810*D810/365/100/100*1,2)</f>
        <v>0</v>
      </c>
      <c r="R810" s="89">
        <f t="shared" ref="R810:R873" si="98">J810*B810/365/100/100*1</f>
        <v>0</v>
      </c>
      <c r="S810" s="90">
        <f t="shared" ref="S810:S873" si="99">K810*C810/365/100/100*1</f>
        <v>0</v>
      </c>
      <c r="T810" s="93">
        <f t="shared" ref="T810:T873" si="100">L810*D810/365/100/100*1</f>
        <v>0</v>
      </c>
    </row>
    <row r="811" spans="1:20" hidden="1" x14ac:dyDescent="0.2">
      <c r="A811" s="83">
        <v>85.549999999998505</v>
      </c>
      <c r="B811" s="84">
        <f t="shared" si="94"/>
        <v>41.833333333333336</v>
      </c>
      <c r="C811" s="85">
        <f t="shared" si="94"/>
        <v>75.25</v>
      </c>
      <c r="D811" s="91">
        <f t="shared" si="94"/>
        <v>150.75</v>
      </c>
      <c r="F811" s="83">
        <f>MAX(IF('Fee Calculator'!D$41*100&lt;$A811,0,IF('Fee Calculator'!D$41*100&gt;$A812,$A812-$A811-SUM(G811:$H811),'Fee Calculator'!D$41*100-$A811-SUM(G811:$H811))),0)</f>
        <v>0</v>
      </c>
      <c r="G811" s="85">
        <f>MAX(IF('Fee Calculator'!E$41*100&lt;$A811,0,IF('Fee Calculator'!E$41*100&gt;$A812,$A812-$A811-SUM(H811:$H811),'Fee Calculator'!E$41*100-$A811-SUM(H811:$H811))),0)</f>
        <v>0</v>
      </c>
      <c r="H811" s="91">
        <f>IF('Fee Calculator'!F$41*100&lt;$A811,0,IF('Fee Calculator'!F$41*100&gt;$A812,$A812-$A811,'Fee Calculator'!F$41*100-$A811))</f>
        <v>0</v>
      </c>
      <c r="J811" s="87">
        <f>F811*'Fee Calculator'!$D$11/100</f>
        <v>0</v>
      </c>
      <c r="K811" s="88">
        <f>G811*'Fee Calculator'!$D$11/100</f>
        <v>0</v>
      </c>
      <c r="L811" s="92">
        <f>H811*'Fee Calculator'!$D$11/100</f>
        <v>0</v>
      </c>
      <c r="N811" s="89">
        <f t="shared" si="95"/>
        <v>0</v>
      </c>
      <c r="O811" s="90">
        <f t="shared" si="96"/>
        <v>0</v>
      </c>
      <c r="P811" s="93">
        <f t="shared" si="97"/>
        <v>0</v>
      </c>
      <c r="R811" s="89">
        <f t="shared" si="98"/>
        <v>0</v>
      </c>
      <c r="S811" s="90">
        <f t="shared" si="99"/>
        <v>0</v>
      </c>
      <c r="T811" s="93">
        <f t="shared" si="100"/>
        <v>0</v>
      </c>
    </row>
    <row r="812" spans="1:20" hidden="1" x14ac:dyDescent="0.2">
      <c r="A812" s="83">
        <v>85.6499999999984</v>
      </c>
      <c r="B812" s="84">
        <f t="shared" si="94"/>
        <v>41.833333333333336</v>
      </c>
      <c r="C812" s="85">
        <f t="shared" si="94"/>
        <v>75.25</v>
      </c>
      <c r="D812" s="91">
        <f t="shared" si="94"/>
        <v>150.75</v>
      </c>
      <c r="F812" s="83">
        <f>MAX(IF('Fee Calculator'!D$41*100&lt;$A812,0,IF('Fee Calculator'!D$41*100&gt;$A813,$A813-$A812-SUM(G812:$H812),'Fee Calculator'!D$41*100-$A812-SUM(G812:$H812))),0)</f>
        <v>0</v>
      </c>
      <c r="G812" s="85">
        <f>MAX(IF('Fee Calculator'!E$41*100&lt;$A812,0,IF('Fee Calculator'!E$41*100&gt;$A813,$A813-$A812-SUM(H812:$H812),'Fee Calculator'!E$41*100-$A812-SUM(H812:$H812))),0)</f>
        <v>0</v>
      </c>
      <c r="H812" s="91">
        <f>IF('Fee Calculator'!F$41*100&lt;$A812,0,IF('Fee Calculator'!F$41*100&gt;$A813,$A813-$A812,'Fee Calculator'!F$41*100-$A812))</f>
        <v>0</v>
      </c>
      <c r="J812" s="87">
        <f>F812*'Fee Calculator'!$D$11/100</f>
        <v>0</v>
      </c>
      <c r="K812" s="88">
        <f>G812*'Fee Calculator'!$D$11/100</f>
        <v>0</v>
      </c>
      <c r="L812" s="92">
        <f>H812*'Fee Calculator'!$D$11/100</f>
        <v>0</v>
      </c>
      <c r="N812" s="89">
        <f t="shared" si="95"/>
        <v>0</v>
      </c>
      <c r="O812" s="90">
        <f t="shared" si="96"/>
        <v>0</v>
      </c>
      <c r="P812" s="93">
        <f t="shared" si="97"/>
        <v>0</v>
      </c>
      <c r="R812" s="89">
        <f t="shared" si="98"/>
        <v>0</v>
      </c>
      <c r="S812" s="90">
        <f t="shared" si="99"/>
        <v>0</v>
      </c>
      <c r="T812" s="93">
        <f t="shared" si="100"/>
        <v>0</v>
      </c>
    </row>
    <row r="813" spans="1:20" hidden="1" x14ac:dyDescent="0.2">
      <c r="A813" s="83">
        <v>85.749999999998394</v>
      </c>
      <c r="B813" s="84">
        <f t="shared" si="94"/>
        <v>41.833333333333336</v>
      </c>
      <c r="C813" s="85">
        <f t="shared" si="94"/>
        <v>75.25</v>
      </c>
      <c r="D813" s="91">
        <f t="shared" si="94"/>
        <v>150.75</v>
      </c>
      <c r="F813" s="83">
        <f>MAX(IF('Fee Calculator'!D$41*100&lt;$A813,0,IF('Fee Calculator'!D$41*100&gt;$A814,$A814-$A813-SUM(G813:$H813),'Fee Calculator'!D$41*100-$A813-SUM(G813:$H813))),0)</f>
        <v>0</v>
      </c>
      <c r="G813" s="85">
        <f>MAX(IF('Fee Calculator'!E$41*100&lt;$A813,0,IF('Fee Calculator'!E$41*100&gt;$A814,$A814-$A813-SUM(H813:$H813),'Fee Calculator'!E$41*100-$A813-SUM(H813:$H813))),0)</f>
        <v>0</v>
      </c>
      <c r="H813" s="91">
        <f>IF('Fee Calculator'!F$41*100&lt;$A813,0,IF('Fee Calculator'!F$41*100&gt;$A814,$A814-$A813,'Fee Calculator'!F$41*100-$A813))</f>
        <v>0</v>
      </c>
      <c r="J813" s="87">
        <f>F813*'Fee Calculator'!$D$11/100</f>
        <v>0</v>
      </c>
      <c r="K813" s="88">
        <f>G813*'Fee Calculator'!$D$11/100</f>
        <v>0</v>
      </c>
      <c r="L813" s="92">
        <f>H813*'Fee Calculator'!$D$11/100</f>
        <v>0</v>
      </c>
      <c r="N813" s="89">
        <f t="shared" si="95"/>
        <v>0</v>
      </c>
      <c r="O813" s="90">
        <f t="shared" si="96"/>
        <v>0</v>
      </c>
      <c r="P813" s="93">
        <f t="shared" si="97"/>
        <v>0</v>
      </c>
      <c r="R813" s="89">
        <f t="shared" si="98"/>
        <v>0</v>
      </c>
      <c r="S813" s="90">
        <f t="shared" si="99"/>
        <v>0</v>
      </c>
      <c r="T813" s="93">
        <f t="shared" si="100"/>
        <v>0</v>
      </c>
    </row>
    <row r="814" spans="1:20" hidden="1" x14ac:dyDescent="0.2">
      <c r="A814" s="83">
        <v>85.849999999998403</v>
      </c>
      <c r="B814" s="84">
        <f t="shared" si="94"/>
        <v>41.833333333333336</v>
      </c>
      <c r="C814" s="85">
        <f t="shared" si="94"/>
        <v>75.25</v>
      </c>
      <c r="D814" s="91">
        <f t="shared" si="94"/>
        <v>150.75</v>
      </c>
      <c r="F814" s="83">
        <f>MAX(IF('Fee Calculator'!D$41*100&lt;$A814,0,IF('Fee Calculator'!D$41*100&gt;$A815,$A815-$A814-SUM(G814:$H814),'Fee Calculator'!D$41*100-$A814-SUM(G814:$H814))),0)</f>
        <v>0</v>
      </c>
      <c r="G814" s="85">
        <f>MAX(IF('Fee Calculator'!E$41*100&lt;$A814,0,IF('Fee Calculator'!E$41*100&gt;$A815,$A815-$A814-SUM(H814:$H814),'Fee Calculator'!E$41*100-$A814-SUM(H814:$H814))),0)</f>
        <v>0</v>
      </c>
      <c r="H814" s="91">
        <f>IF('Fee Calculator'!F$41*100&lt;$A814,0,IF('Fee Calculator'!F$41*100&gt;$A815,$A815-$A814,'Fee Calculator'!F$41*100-$A814))</f>
        <v>0</v>
      </c>
      <c r="J814" s="87">
        <f>F814*'Fee Calculator'!$D$11/100</f>
        <v>0</v>
      </c>
      <c r="K814" s="88">
        <f>G814*'Fee Calculator'!$D$11/100</f>
        <v>0</v>
      </c>
      <c r="L814" s="92">
        <f>H814*'Fee Calculator'!$D$11/100</f>
        <v>0</v>
      </c>
      <c r="N814" s="89">
        <f t="shared" si="95"/>
        <v>0</v>
      </c>
      <c r="O814" s="90">
        <f t="shared" si="96"/>
        <v>0</v>
      </c>
      <c r="P814" s="93">
        <f t="shared" si="97"/>
        <v>0</v>
      </c>
      <c r="R814" s="89">
        <f t="shared" si="98"/>
        <v>0</v>
      </c>
      <c r="S814" s="90">
        <f t="shared" si="99"/>
        <v>0</v>
      </c>
      <c r="T814" s="93">
        <f t="shared" si="100"/>
        <v>0</v>
      </c>
    </row>
    <row r="815" spans="1:20" hidden="1" x14ac:dyDescent="0.2">
      <c r="A815" s="83">
        <v>85.949999999998397</v>
      </c>
      <c r="B815" s="84">
        <f t="shared" si="94"/>
        <v>41.833333333333336</v>
      </c>
      <c r="C815" s="85">
        <f t="shared" si="94"/>
        <v>75.25</v>
      </c>
      <c r="D815" s="91">
        <f t="shared" si="94"/>
        <v>150.75</v>
      </c>
      <c r="F815" s="83">
        <f>MAX(IF('Fee Calculator'!D$41*100&lt;$A815,0,IF('Fee Calculator'!D$41*100&gt;$A816,$A816-$A815-SUM(G815:$H815),'Fee Calculator'!D$41*100-$A815-SUM(G815:$H815))),0)</f>
        <v>0</v>
      </c>
      <c r="G815" s="85">
        <f>MAX(IF('Fee Calculator'!E$41*100&lt;$A815,0,IF('Fee Calculator'!E$41*100&gt;$A816,$A816-$A815-SUM(H815:$H815),'Fee Calculator'!E$41*100-$A815-SUM(H815:$H815))),0)</f>
        <v>0</v>
      </c>
      <c r="H815" s="91">
        <f>IF('Fee Calculator'!F$41*100&lt;$A815,0,IF('Fee Calculator'!F$41*100&gt;$A816,$A816-$A815,'Fee Calculator'!F$41*100-$A815))</f>
        <v>0</v>
      </c>
      <c r="J815" s="87">
        <f>F815*'Fee Calculator'!$D$11/100</f>
        <v>0</v>
      </c>
      <c r="K815" s="88">
        <f>G815*'Fee Calculator'!$D$11/100</f>
        <v>0</v>
      </c>
      <c r="L815" s="92">
        <f>H815*'Fee Calculator'!$D$11/100</f>
        <v>0</v>
      </c>
      <c r="N815" s="89">
        <f t="shared" si="95"/>
        <v>0</v>
      </c>
      <c r="O815" s="90">
        <f t="shared" si="96"/>
        <v>0</v>
      </c>
      <c r="P815" s="93">
        <f t="shared" si="97"/>
        <v>0</v>
      </c>
      <c r="R815" s="89">
        <f t="shared" si="98"/>
        <v>0</v>
      </c>
      <c r="S815" s="90">
        <f t="shared" si="99"/>
        <v>0</v>
      </c>
      <c r="T815" s="93">
        <f t="shared" si="100"/>
        <v>0</v>
      </c>
    </row>
    <row r="816" spans="1:20" hidden="1" x14ac:dyDescent="0.2">
      <c r="A816" s="83">
        <v>86.049999999998406</v>
      </c>
      <c r="B816" s="84">
        <f t="shared" si="94"/>
        <v>41.833333333333336</v>
      </c>
      <c r="C816" s="85">
        <f t="shared" si="94"/>
        <v>75.25</v>
      </c>
      <c r="D816" s="91">
        <f t="shared" si="94"/>
        <v>150.75</v>
      </c>
      <c r="F816" s="83">
        <f>MAX(IF('Fee Calculator'!D$41*100&lt;$A816,0,IF('Fee Calculator'!D$41*100&gt;$A817,$A817-$A816-SUM(G816:$H816),'Fee Calculator'!D$41*100-$A816-SUM(G816:$H816))),0)</f>
        <v>0</v>
      </c>
      <c r="G816" s="85">
        <f>MAX(IF('Fee Calculator'!E$41*100&lt;$A816,0,IF('Fee Calculator'!E$41*100&gt;$A817,$A817-$A816-SUM(H816:$H816),'Fee Calculator'!E$41*100-$A816-SUM(H816:$H816))),0)</f>
        <v>0</v>
      </c>
      <c r="H816" s="91">
        <f>IF('Fee Calculator'!F$41*100&lt;$A816,0,IF('Fee Calculator'!F$41*100&gt;$A817,$A817-$A816,'Fee Calculator'!F$41*100-$A816))</f>
        <v>0</v>
      </c>
      <c r="J816" s="87">
        <f>F816*'Fee Calculator'!$D$11/100</f>
        <v>0</v>
      </c>
      <c r="K816" s="88">
        <f>G816*'Fee Calculator'!$D$11/100</f>
        <v>0</v>
      </c>
      <c r="L816" s="92">
        <f>H816*'Fee Calculator'!$D$11/100</f>
        <v>0</v>
      </c>
      <c r="N816" s="89">
        <f t="shared" si="95"/>
        <v>0</v>
      </c>
      <c r="O816" s="90">
        <f t="shared" si="96"/>
        <v>0</v>
      </c>
      <c r="P816" s="93">
        <f t="shared" si="97"/>
        <v>0</v>
      </c>
      <c r="R816" s="89">
        <f t="shared" si="98"/>
        <v>0</v>
      </c>
      <c r="S816" s="90">
        <f t="shared" si="99"/>
        <v>0</v>
      </c>
      <c r="T816" s="93">
        <f t="shared" si="100"/>
        <v>0</v>
      </c>
    </row>
    <row r="817" spans="1:20" hidden="1" x14ac:dyDescent="0.2">
      <c r="A817" s="83">
        <v>86.1499999999984</v>
      </c>
      <c r="B817" s="84">
        <f t="shared" si="94"/>
        <v>41.833333333333336</v>
      </c>
      <c r="C817" s="85">
        <f t="shared" si="94"/>
        <v>75.25</v>
      </c>
      <c r="D817" s="91">
        <f t="shared" si="94"/>
        <v>150.75</v>
      </c>
      <c r="F817" s="83">
        <f>MAX(IF('Fee Calculator'!D$41*100&lt;$A817,0,IF('Fee Calculator'!D$41*100&gt;$A818,$A818-$A817-SUM(G817:$H817),'Fee Calculator'!D$41*100-$A817-SUM(G817:$H817))),0)</f>
        <v>0</v>
      </c>
      <c r="G817" s="85">
        <f>MAX(IF('Fee Calculator'!E$41*100&lt;$A817,0,IF('Fee Calculator'!E$41*100&gt;$A818,$A818-$A817-SUM(H817:$H817),'Fee Calculator'!E$41*100-$A817-SUM(H817:$H817))),0)</f>
        <v>0</v>
      </c>
      <c r="H817" s="91">
        <f>IF('Fee Calculator'!F$41*100&lt;$A817,0,IF('Fee Calculator'!F$41*100&gt;$A818,$A818-$A817,'Fee Calculator'!F$41*100-$A817))</f>
        <v>0</v>
      </c>
      <c r="J817" s="87">
        <f>F817*'Fee Calculator'!$D$11/100</f>
        <v>0</v>
      </c>
      <c r="K817" s="88">
        <f>G817*'Fee Calculator'!$D$11/100</f>
        <v>0</v>
      </c>
      <c r="L817" s="92">
        <f>H817*'Fee Calculator'!$D$11/100</f>
        <v>0</v>
      </c>
      <c r="N817" s="89">
        <f t="shared" si="95"/>
        <v>0</v>
      </c>
      <c r="O817" s="90">
        <f t="shared" si="96"/>
        <v>0</v>
      </c>
      <c r="P817" s="93">
        <f t="shared" si="97"/>
        <v>0</v>
      </c>
      <c r="R817" s="89">
        <f t="shared" si="98"/>
        <v>0</v>
      </c>
      <c r="S817" s="90">
        <f t="shared" si="99"/>
        <v>0</v>
      </c>
      <c r="T817" s="93">
        <f t="shared" si="100"/>
        <v>0</v>
      </c>
    </row>
    <row r="818" spans="1:20" hidden="1" x14ac:dyDescent="0.2">
      <c r="A818" s="83">
        <v>86.249999999998394</v>
      </c>
      <c r="B818" s="84">
        <f t="shared" si="94"/>
        <v>41.833333333333336</v>
      </c>
      <c r="C818" s="85">
        <f t="shared" si="94"/>
        <v>75.25</v>
      </c>
      <c r="D818" s="91">
        <f t="shared" si="94"/>
        <v>150.75</v>
      </c>
      <c r="F818" s="83">
        <f>MAX(IF('Fee Calculator'!D$41*100&lt;$A818,0,IF('Fee Calculator'!D$41*100&gt;$A819,$A819-$A818-SUM(G818:$H818),'Fee Calculator'!D$41*100-$A818-SUM(G818:$H818))),0)</f>
        <v>0</v>
      </c>
      <c r="G818" s="85">
        <f>MAX(IF('Fee Calculator'!E$41*100&lt;$A818,0,IF('Fee Calculator'!E$41*100&gt;$A819,$A819-$A818-SUM(H818:$H818),'Fee Calculator'!E$41*100-$A818-SUM(H818:$H818))),0)</f>
        <v>0</v>
      </c>
      <c r="H818" s="91">
        <f>IF('Fee Calculator'!F$41*100&lt;$A818,0,IF('Fee Calculator'!F$41*100&gt;$A819,$A819-$A818,'Fee Calculator'!F$41*100-$A818))</f>
        <v>0</v>
      </c>
      <c r="J818" s="87">
        <f>F818*'Fee Calculator'!$D$11/100</f>
        <v>0</v>
      </c>
      <c r="K818" s="88">
        <f>G818*'Fee Calculator'!$D$11/100</f>
        <v>0</v>
      </c>
      <c r="L818" s="92">
        <f>H818*'Fee Calculator'!$D$11/100</f>
        <v>0</v>
      </c>
      <c r="N818" s="89">
        <f t="shared" si="95"/>
        <v>0</v>
      </c>
      <c r="O818" s="90">
        <f t="shared" si="96"/>
        <v>0</v>
      </c>
      <c r="P818" s="93">
        <f t="shared" si="97"/>
        <v>0</v>
      </c>
      <c r="R818" s="89">
        <f t="shared" si="98"/>
        <v>0</v>
      </c>
      <c r="S818" s="90">
        <f t="shared" si="99"/>
        <v>0</v>
      </c>
      <c r="T818" s="93">
        <f t="shared" si="100"/>
        <v>0</v>
      </c>
    </row>
    <row r="819" spans="1:20" hidden="1" x14ac:dyDescent="0.2">
      <c r="A819" s="83">
        <v>86.349999999998403</v>
      </c>
      <c r="B819" s="84">
        <f t="shared" si="94"/>
        <v>41.833333333333336</v>
      </c>
      <c r="C819" s="85">
        <f t="shared" si="94"/>
        <v>75.25</v>
      </c>
      <c r="D819" s="91">
        <f t="shared" si="94"/>
        <v>150.75</v>
      </c>
      <c r="F819" s="83">
        <f>MAX(IF('Fee Calculator'!D$41*100&lt;$A819,0,IF('Fee Calculator'!D$41*100&gt;$A820,$A820-$A819-SUM(G819:$H819),'Fee Calculator'!D$41*100-$A819-SUM(G819:$H819))),0)</f>
        <v>0</v>
      </c>
      <c r="G819" s="85">
        <f>MAX(IF('Fee Calculator'!E$41*100&lt;$A819,0,IF('Fee Calculator'!E$41*100&gt;$A820,$A820-$A819-SUM(H819:$H819),'Fee Calculator'!E$41*100-$A819-SUM(H819:$H819))),0)</f>
        <v>0</v>
      </c>
      <c r="H819" s="91">
        <f>IF('Fee Calculator'!F$41*100&lt;$A819,0,IF('Fee Calculator'!F$41*100&gt;$A820,$A820-$A819,'Fee Calculator'!F$41*100-$A819))</f>
        <v>0</v>
      </c>
      <c r="J819" s="87">
        <f>F819*'Fee Calculator'!$D$11/100</f>
        <v>0</v>
      </c>
      <c r="K819" s="88">
        <f>G819*'Fee Calculator'!$D$11/100</f>
        <v>0</v>
      </c>
      <c r="L819" s="92">
        <f>H819*'Fee Calculator'!$D$11/100</f>
        <v>0</v>
      </c>
      <c r="N819" s="89">
        <f t="shared" si="95"/>
        <v>0</v>
      </c>
      <c r="O819" s="90">
        <f t="shared" si="96"/>
        <v>0</v>
      </c>
      <c r="P819" s="93">
        <f t="shared" si="97"/>
        <v>0</v>
      </c>
      <c r="R819" s="89">
        <f t="shared" si="98"/>
        <v>0</v>
      </c>
      <c r="S819" s="90">
        <f t="shared" si="99"/>
        <v>0</v>
      </c>
      <c r="T819" s="93">
        <f t="shared" si="100"/>
        <v>0</v>
      </c>
    </row>
    <row r="820" spans="1:20" hidden="1" x14ac:dyDescent="0.2">
      <c r="A820" s="83">
        <v>86.449999999998397</v>
      </c>
      <c r="B820" s="84">
        <f t="shared" si="94"/>
        <v>41.833333333333336</v>
      </c>
      <c r="C820" s="85">
        <f t="shared" si="94"/>
        <v>75.25</v>
      </c>
      <c r="D820" s="91">
        <f t="shared" si="94"/>
        <v>150.75</v>
      </c>
      <c r="F820" s="83">
        <f>MAX(IF('Fee Calculator'!D$41*100&lt;$A820,0,IF('Fee Calculator'!D$41*100&gt;$A821,$A821-$A820-SUM(G820:$H820),'Fee Calculator'!D$41*100-$A820-SUM(G820:$H820))),0)</f>
        <v>0</v>
      </c>
      <c r="G820" s="85">
        <f>MAX(IF('Fee Calculator'!E$41*100&lt;$A820,0,IF('Fee Calculator'!E$41*100&gt;$A821,$A821-$A820-SUM(H820:$H820),'Fee Calculator'!E$41*100-$A820-SUM(H820:$H820))),0)</f>
        <v>0</v>
      </c>
      <c r="H820" s="91">
        <f>IF('Fee Calculator'!F$41*100&lt;$A820,0,IF('Fee Calculator'!F$41*100&gt;$A821,$A821-$A820,'Fee Calculator'!F$41*100-$A820))</f>
        <v>0</v>
      </c>
      <c r="J820" s="87">
        <f>F820*'Fee Calculator'!$D$11/100</f>
        <v>0</v>
      </c>
      <c r="K820" s="88">
        <f>G820*'Fee Calculator'!$D$11/100</f>
        <v>0</v>
      </c>
      <c r="L820" s="92">
        <f>H820*'Fee Calculator'!$D$11/100</f>
        <v>0</v>
      </c>
      <c r="N820" s="89">
        <f t="shared" si="95"/>
        <v>0</v>
      </c>
      <c r="O820" s="90">
        <f t="shared" si="96"/>
        <v>0</v>
      </c>
      <c r="P820" s="93">
        <f t="shared" si="97"/>
        <v>0</v>
      </c>
      <c r="R820" s="89">
        <f t="shared" si="98"/>
        <v>0</v>
      </c>
      <c r="S820" s="90">
        <f t="shared" si="99"/>
        <v>0</v>
      </c>
      <c r="T820" s="93">
        <f t="shared" si="100"/>
        <v>0</v>
      </c>
    </row>
    <row r="821" spans="1:20" hidden="1" x14ac:dyDescent="0.2">
      <c r="A821" s="83">
        <v>86.549999999998406</v>
      </c>
      <c r="B821" s="84">
        <f t="shared" si="94"/>
        <v>41.833333333333336</v>
      </c>
      <c r="C821" s="85">
        <f t="shared" si="94"/>
        <v>75.25</v>
      </c>
      <c r="D821" s="91">
        <f t="shared" si="94"/>
        <v>150.75</v>
      </c>
      <c r="F821" s="83">
        <f>MAX(IF('Fee Calculator'!D$41*100&lt;$A821,0,IF('Fee Calculator'!D$41*100&gt;$A822,$A822-$A821-SUM(G821:$H821),'Fee Calculator'!D$41*100-$A821-SUM(G821:$H821))),0)</f>
        <v>0</v>
      </c>
      <c r="G821" s="85">
        <f>MAX(IF('Fee Calculator'!E$41*100&lt;$A821,0,IF('Fee Calculator'!E$41*100&gt;$A822,$A822-$A821-SUM(H821:$H821),'Fee Calculator'!E$41*100-$A821-SUM(H821:$H821))),0)</f>
        <v>0</v>
      </c>
      <c r="H821" s="91">
        <f>IF('Fee Calculator'!F$41*100&lt;$A821,0,IF('Fee Calculator'!F$41*100&gt;$A822,$A822-$A821,'Fee Calculator'!F$41*100-$A821))</f>
        <v>0</v>
      </c>
      <c r="J821" s="87">
        <f>F821*'Fee Calculator'!$D$11/100</f>
        <v>0</v>
      </c>
      <c r="K821" s="88">
        <f>G821*'Fee Calculator'!$D$11/100</f>
        <v>0</v>
      </c>
      <c r="L821" s="92">
        <f>H821*'Fee Calculator'!$D$11/100</f>
        <v>0</v>
      </c>
      <c r="N821" s="89">
        <f t="shared" si="95"/>
        <v>0</v>
      </c>
      <c r="O821" s="90">
        <f t="shared" si="96"/>
        <v>0</v>
      </c>
      <c r="P821" s="93">
        <f t="shared" si="97"/>
        <v>0</v>
      </c>
      <c r="R821" s="89">
        <f t="shared" si="98"/>
        <v>0</v>
      </c>
      <c r="S821" s="90">
        <f t="shared" si="99"/>
        <v>0</v>
      </c>
      <c r="T821" s="93">
        <f t="shared" si="100"/>
        <v>0</v>
      </c>
    </row>
    <row r="822" spans="1:20" hidden="1" x14ac:dyDescent="0.2">
      <c r="A822" s="83">
        <v>86.6499999999984</v>
      </c>
      <c r="B822" s="84">
        <f t="shared" si="94"/>
        <v>41.833333333333336</v>
      </c>
      <c r="C822" s="85">
        <f t="shared" si="94"/>
        <v>75.25</v>
      </c>
      <c r="D822" s="91">
        <f t="shared" si="94"/>
        <v>150.75</v>
      </c>
      <c r="F822" s="83">
        <f>MAX(IF('Fee Calculator'!D$41*100&lt;$A822,0,IF('Fee Calculator'!D$41*100&gt;$A823,$A823-$A822-SUM(G822:$H822),'Fee Calculator'!D$41*100-$A822-SUM(G822:$H822))),0)</f>
        <v>0</v>
      </c>
      <c r="G822" s="85">
        <f>MAX(IF('Fee Calculator'!E$41*100&lt;$A822,0,IF('Fee Calculator'!E$41*100&gt;$A823,$A823-$A822-SUM(H822:$H822),'Fee Calculator'!E$41*100-$A822-SUM(H822:$H822))),0)</f>
        <v>0</v>
      </c>
      <c r="H822" s="91">
        <f>IF('Fee Calculator'!F$41*100&lt;$A822,0,IF('Fee Calculator'!F$41*100&gt;$A823,$A823-$A822,'Fee Calculator'!F$41*100-$A822))</f>
        <v>0</v>
      </c>
      <c r="J822" s="87">
        <f>F822*'Fee Calculator'!$D$11/100</f>
        <v>0</v>
      </c>
      <c r="K822" s="88">
        <f>G822*'Fee Calculator'!$D$11/100</f>
        <v>0</v>
      </c>
      <c r="L822" s="92">
        <f>H822*'Fee Calculator'!$D$11/100</f>
        <v>0</v>
      </c>
      <c r="N822" s="89">
        <f t="shared" si="95"/>
        <v>0</v>
      </c>
      <c r="O822" s="90">
        <f t="shared" si="96"/>
        <v>0</v>
      </c>
      <c r="P822" s="93">
        <f t="shared" si="97"/>
        <v>0</v>
      </c>
      <c r="R822" s="89">
        <f t="shared" si="98"/>
        <v>0</v>
      </c>
      <c r="S822" s="90">
        <f t="shared" si="99"/>
        <v>0</v>
      </c>
      <c r="T822" s="93">
        <f t="shared" si="100"/>
        <v>0</v>
      </c>
    </row>
    <row r="823" spans="1:20" hidden="1" x14ac:dyDescent="0.2">
      <c r="A823" s="83">
        <v>86.749999999998394</v>
      </c>
      <c r="B823" s="84">
        <f t="shared" si="94"/>
        <v>41.833333333333336</v>
      </c>
      <c r="C823" s="85">
        <f t="shared" si="94"/>
        <v>75.25</v>
      </c>
      <c r="D823" s="91">
        <f t="shared" si="94"/>
        <v>150.75</v>
      </c>
      <c r="F823" s="83">
        <f>MAX(IF('Fee Calculator'!D$41*100&lt;$A823,0,IF('Fee Calculator'!D$41*100&gt;$A824,$A824-$A823-SUM(G823:$H823),'Fee Calculator'!D$41*100-$A823-SUM(G823:$H823))),0)</f>
        <v>0</v>
      </c>
      <c r="G823" s="85">
        <f>MAX(IF('Fee Calculator'!E$41*100&lt;$A823,0,IF('Fee Calculator'!E$41*100&gt;$A824,$A824-$A823-SUM(H823:$H823),'Fee Calculator'!E$41*100-$A823-SUM(H823:$H823))),0)</f>
        <v>0</v>
      </c>
      <c r="H823" s="91">
        <f>IF('Fee Calculator'!F$41*100&lt;$A823,0,IF('Fee Calculator'!F$41*100&gt;$A824,$A824-$A823,'Fee Calculator'!F$41*100-$A823))</f>
        <v>0</v>
      </c>
      <c r="J823" s="87">
        <f>F823*'Fee Calculator'!$D$11/100</f>
        <v>0</v>
      </c>
      <c r="K823" s="88">
        <f>G823*'Fee Calculator'!$D$11/100</f>
        <v>0</v>
      </c>
      <c r="L823" s="92">
        <f>H823*'Fee Calculator'!$D$11/100</f>
        <v>0</v>
      </c>
      <c r="N823" s="89">
        <f t="shared" si="95"/>
        <v>0</v>
      </c>
      <c r="O823" s="90">
        <f t="shared" si="96"/>
        <v>0</v>
      </c>
      <c r="P823" s="93">
        <f t="shared" si="97"/>
        <v>0</v>
      </c>
      <c r="R823" s="89">
        <f t="shared" si="98"/>
        <v>0</v>
      </c>
      <c r="S823" s="90">
        <f t="shared" si="99"/>
        <v>0</v>
      </c>
      <c r="T823" s="93">
        <f t="shared" si="100"/>
        <v>0</v>
      </c>
    </row>
    <row r="824" spans="1:20" hidden="1" x14ac:dyDescent="0.2">
      <c r="A824" s="83">
        <v>86.849999999998403</v>
      </c>
      <c r="B824" s="84">
        <f t="shared" si="94"/>
        <v>41.833333333333336</v>
      </c>
      <c r="C824" s="85">
        <f t="shared" si="94"/>
        <v>75.25</v>
      </c>
      <c r="D824" s="91">
        <f t="shared" si="94"/>
        <v>150.75</v>
      </c>
      <c r="F824" s="83">
        <f>MAX(IF('Fee Calculator'!D$41*100&lt;$A824,0,IF('Fee Calculator'!D$41*100&gt;$A825,$A825-$A824-SUM(G824:$H824),'Fee Calculator'!D$41*100-$A824-SUM(G824:$H824))),0)</f>
        <v>0</v>
      </c>
      <c r="G824" s="85">
        <f>MAX(IF('Fee Calculator'!E$41*100&lt;$A824,0,IF('Fee Calculator'!E$41*100&gt;$A825,$A825-$A824-SUM(H824:$H824),'Fee Calculator'!E$41*100-$A824-SUM(H824:$H824))),0)</f>
        <v>0</v>
      </c>
      <c r="H824" s="91">
        <f>IF('Fee Calculator'!F$41*100&lt;$A824,0,IF('Fee Calculator'!F$41*100&gt;$A825,$A825-$A824,'Fee Calculator'!F$41*100-$A824))</f>
        <v>0</v>
      </c>
      <c r="J824" s="87">
        <f>F824*'Fee Calculator'!$D$11/100</f>
        <v>0</v>
      </c>
      <c r="K824" s="88">
        <f>G824*'Fee Calculator'!$D$11/100</f>
        <v>0</v>
      </c>
      <c r="L824" s="92">
        <f>H824*'Fee Calculator'!$D$11/100</f>
        <v>0</v>
      </c>
      <c r="N824" s="89">
        <f t="shared" si="95"/>
        <v>0</v>
      </c>
      <c r="O824" s="90">
        <f t="shared" si="96"/>
        <v>0</v>
      </c>
      <c r="P824" s="93">
        <f t="shared" si="97"/>
        <v>0</v>
      </c>
      <c r="R824" s="89">
        <f t="shared" si="98"/>
        <v>0</v>
      </c>
      <c r="S824" s="90">
        <f t="shared" si="99"/>
        <v>0</v>
      </c>
      <c r="T824" s="93">
        <f t="shared" si="100"/>
        <v>0</v>
      </c>
    </row>
    <row r="825" spans="1:20" hidden="1" x14ac:dyDescent="0.2">
      <c r="A825" s="83">
        <v>86.949999999998397</v>
      </c>
      <c r="B825" s="84">
        <f t="shared" si="94"/>
        <v>41.833333333333336</v>
      </c>
      <c r="C825" s="85">
        <f t="shared" si="94"/>
        <v>75.25</v>
      </c>
      <c r="D825" s="91">
        <f t="shared" si="94"/>
        <v>150.75</v>
      </c>
      <c r="F825" s="83">
        <f>MAX(IF('Fee Calculator'!D$41*100&lt;$A825,0,IF('Fee Calculator'!D$41*100&gt;$A826,$A826-$A825-SUM(G825:$H825),'Fee Calculator'!D$41*100-$A825-SUM(G825:$H825))),0)</f>
        <v>0</v>
      </c>
      <c r="G825" s="85">
        <f>MAX(IF('Fee Calculator'!E$41*100&lt;$A825,0,IF('Fee Calculator'!E$41*100&gt;$A826,$A826-$A825-SUM(H825:$H825),'Fee Calculator'!E$41*100-$A825-SUM(H825:$H825))),0)</f>
        <v>0</v>
      </c>
      <c r="H825" s="91">
        <f>IF('Fee Calculator'!F$41*100&lt;$A825,0,IF('Fee Calculator'!F$41*100&gt;$A826,$A826-$A825,'Fee Calculator'!F$41*100-$A825))</f>
        <v>0</v>
      </c>
      <c r="J825" s="87">
        <f>F825*'Fee Calculator'!$D$11/100</f>
        <v>0</v>
      </c>
      <c r="K825" s="88">
        <f>G825*'Fee Calculator'!$D$11/100</f>
        <v>0</v>
      </c>
      <c r="L825" s="92">
        <f>H825*'Fee Calculator'!$D$11/100</f>
        <v>0</v>
      </c>
      <c r="N825" s="89">
        <f t="shared" si="95"/>
        <v>0</v>
      </c>
      <c r="O825" s="90">
        <f t="shared" si="96"/>
        <v>0</v>
      </c>
      <c r="P825" s="93">
        <f t="shared" si="97"/>
        <v>0</v>
      </c>
      <c r="R825" s="89">
        <f t="shared" si="98"/>
        <v>0</v>
      </c>
      <c r="S825" s="90">
        <f t="shared" si="99"/>
        <v>0</v>
      </c>
      <c r="T825" s="93">
        <f t="shared" si="100"/>
        <v>0</v>
      </c>
    </row>
    <row r="826" spans="1:20" hidden="1" x14ac:dyDescent="0.2">
      <c r="A826" s="83">
        <v>87.049999999998406</v>
      </c>
      <c r="B826" s="84">
        <f t="shared" ref="B826:D889" si="101">(5/0.1*B$5+SUM(B$6:B$105))/(5/0.1+COUNT(B$6:B$105))</f>
        <v>41.833333333333336</v>
      </c>
      <c r="C826" s="85">
        <f t="shared" si="101"/>
        <v>75.25</v>
      </c>
      <c r="D826" s="91">
        <f t="shared" si="101"/>
        <v>150.75</v>
      </c>
      <c r="F826" s="83">
        <f>MAX(IF('Fee Calculator'!D$41*100&lt;$A826,0,IF('Fee Calculator'!D$41*100&gt;$A827,$A827-$A826-SUM(G826:$H826),'Fee Calculator'!D$41*100-$A826-SUM(G826:$H826))),0)</f>
        <v>0</v>
      </c>
      <c r="G826" s="85">
        <f>MAX(IF('Fee Calculator'!E$41*100&lt;$A826,0,IF('Fee Calculator'!E$41*100&gt;$A827,$A827-$A826-SUM(H826:$H826),'Fee Calculator'!E$41*100-$A826-SUM(H826:$H826))),0)</f>
        <v>0</v>
      </c>
      <c r="H826" s="91">
        <f>IF('Fee Calculator'!F$41*100&lt;$A826,0,IF('Fee Calculator'!F$41*100&gt;$A827,$A827-$A826,'Fee Calculator'!F$41*100-$A826))</f>
        <v>0</v>
      </c>
      <c r="J826" s="87">
        <f>F826*'Fee Calculator'!$D$11/100</f>
        <v>0</v>
      </c>
      <c r="K826" s="88">
        <f>G826*'Fee Calculator'!$D$11/100</f>
        <v>0</v>
      </c>
      <c r="L826" s="92">
        <f>H826*'Fee Calculator'!$D$11/100</f>
        <v>0</v>
      </c>
      <c r="N826" s="89">
        <f t="shared" si="95"/>
        <v>0</v>
      </c>
      <c r="O826" s="90">
        <f t="shared" si="96"/>
        <v>0</v>
      </c>
      <c r="P826" s="93">
        <f t="shared" si="97"/>
        <v>0</v>
      </c>
      <c r="R826" s="89">
        <f t="shared" si="98"/>
        <v>0</v>
      </c>
      <c r="S826" s="90">
        <f t="shared" si="99"/>
        <v>0</v>
      </c>
      <c r="T826" s="93">
        <f t="shared" si="100"/>
        <v>0</v>
      </c>
    </row>
    <row r="827" spans="1:20" hidden="1" x14ac:dyDescent="0.2">
      <c r="A827" s="83">
        <v>87.1499999999984</v>
      </c>
      <c r="B827" s="84">
        <f t="shared" si="101"/>
        <v>41.833333333333336</v>
      </c>
      <c r="C827" s="85">
        <f t="shared" si="101"/>
        <v>75.25</v>
      </c>
      <c r="D827" s="91">
        <f t="shared" si="101"/>
        <v>150.75</v>
      </c>
      <c r="F827" s="83">
        <f>MAX(IF('Fee Calculator'!D$41*100&lt;$A827,0,IF('Fee Calculator'!D$41*100&gt;$A828,$A828-$A827-SUM(G827:$H827),'Fee Calculator'!D$41*100-$A827-SUM(G827:$H827))),0)</f>
        <v>0</v>
      </c>
      <c r="G827" s="85">
        <f>MAX(IF('Fee Calculator'!E$41*100&lt;$A827,0,IF('Fee Calculator'!E$41*100&gt;$A828,$A828-$A827-SUM(H827:$H827),'Fee Calculator'!E$41*100-$A827-SUM(H827:$H827))),0)</f>
        <v>0</v>
      </c>
      <c r="H827" s="91">
        <f>IF('Fee Calculator'!F$41*100&lt;$A827,0,IF('Fee Calculator'!F$41*100&gt;$A828,$A828-$A827,'Fee Calculator'!F$41*100-$A827))</f>
        <v>0</v>
      </c>
      <c r="J827" s="87">
        <f>F827*'Fee Calculator'!$D$11/100</f>
        <v>0</v>
      </c>
      <c r="K827" s="88">
        <f>G827*'Fee Calculator'!$D$11/100</f>
        <v>0</v>
      </c>
      <c r="L827" s="92">
        <f>H827*'Fee Calculator'!$D$11/100</f>
        <v>0</v>
      </c>
      <c r="N827" s="89">
        <f t="shared" si="95"/>
        <v>0</v>
      </c>
      <c r="O827" s="90">
        <f t="shared" si="96"/>
        <v>0</v>
      </c>
      <c r="P827" s="93">
        <f t="shared" si="97"/>
        <v>0</v>
      </c>
      <c r="R827" s="89">
        <f t="shared" si="98"/>
        <v>0</v>
      </c>
      <c r="S827" s="90">
        <f t="shared" si="99"/>
        <v>0</v>
      </c>
      <c r="T827" s="93">
        <f t="shared" si="100"/>
        <v>0</v>
      </c>
    </row>
    <row r="828" spans="1:20" hidden="1" x14ac:dyDescent="0.2">
      <c r="A828" s="83">
        <v>87.249999999998394</v>
      </c>
      <c r="B828" s="84">
        <f t="shared" si="101"/>
        <v>41.833333333333336</v>
      </c>
      <c r="C828" s="85">
        <f t="shared" si="101"/>
        <v>75.25</v>
      </c>
      <c r="D828" s="91">
        <f t="shared" si="101"/>
        <v>150.75</v>
      </c>
      <c r="F828" s="83">
        <f>MAX(IF('Fee Calculator'!D$41*100&lt;$A828,0,IF('Fee Calculator'!D$41*100&gt;$A829,$A829-$A828-SUM(G828:$H828),'Fee Calculator'!D$41*100-$A828-SUM(G828:$H828))),0)</f>
        <v>0</v>
      </c>
      <c r="G828" s="85">
        <f>MAX(IF('Fee Calculator'!E$41*100&lt;$A828,0,IF('Fee Calculator'!E$41*100&gt;$A829,$A829-$A828-SUM(H828:$H828),'Fee Calculator'!E$41*100-$A828-SUM(H828:$H828))),0)</f>
        <v>0</v>
      </c>
      <c r="H828" s="91">
        <f>IF('Fee Calculator'!F$41*100&lt;$A828,0,IF('Fee Calculator'!F$41*100&gt;$A829,$A829-$A828,'Fee Calculator'!F$41*100-$A828))</f>
        <v>0</v>
      </c>
      <c r="J828" s="87">
        <f>F828*'Fee Calculator'!$D$11/100</f>
        <v>0</v>
      </c>
      <c r="K828" s="88">
        <f>G828*'Fee Calculator'!$D$11/100</f>
        <v>0</v>
      </c>
      <c r="L828" s="92">
        <f>H828*'Fee Calculator'!$D$11/100</f>
        <v>0</v>
      </c>
      <c r="N828" s="89">
        <f t="shared" si="95"/>
        <v>0</v>
      </c>
      <c r="O828" s="90">
        <f t="shared" si="96"/>
        <v>0</v>
      </c>
      <c r="P828" s="93">
        <f t="shared" si="97"/>
        <v>0</v>
      </c>
      <c r="R828" s="89">
        <f t="shared" si="98"/>
        <v>0</v>
      </c>
      <c r="S828" s="90">
        <f t="shared" si="99"/>
        <v>0</v>
      </c>
      <c r="T828" s="93">
        <f t="shared" si="100"/>
        <v>0</v>
      </c>
    </row>
    <row r="829" spans="1:20" hidden="1" x14ac:dyDescent="0.2">
      <c r="A829" s="83">
        <v>87.349999999998403</v>
      </c>
      <c r="B829" s="84">
        <f t="shared" si="101"/>
        <v>41.833333333333336</v>
      </c>
      <c r="C829" s="85">
        <f t="shared" si="101"/>
        <v>75.25</v>
      </c>
      <c r="D829" s="91">
        <f t="shared" si="101"/>
        <v>150.75</v>
      </c>
      <c r="F829" s="83">
        <f>MAX(IF('Fee Calculator'!D$41*100&lt;$A829,0,IF('Fee Calculator'!D$41*100&gt;$A830,$A830-$A829-SUM(G829:$H829),'Fee Calculator'!D$41*100-$A829-SUM(G829:$H829))),0)</f>
        <v>0</v>
      </c>
      <c r="G829" s="85">
        <f>MAX(IF('Fee Calculator'!E$41*100&lt;$A829,0,IF('Fee Calculator'!E$41*100&gt;$A830,$A830-$A829-SUM(H829:$H829),'Fee Calculator'!E$41*100-$A829-SUM(H829:$H829))),0)</f>
        <v>0</v>
      </c>
      <c r="H829" s="91">
        <f>IF('Fee Calculator'!F$41*100&lt;$A829,0,IF('Fee Calculator'!F$41*100&gt;$A830,$A830-$A829,'Fee Calculator'!F$41*100-$A829))</f>
        <v>0</v>
      </c>
      <c r="J829" s="87">
        <f>F829*'Fee Calculator'!$D$11/100</f>
        <v>0</v>
      </c>
      <c r="K829" s="88">
        <f>G829*'Fee Calculator'!$D$11/100</f>
        <v>0</v>
      </c>
      <c r="L829" s="92">
        <f>H829*'Fee Calculator'!$D$11/100</f>
        <v>0</v>
      </c>
      <c r="N829" s="89">
        <f t="shared" si="95"/>
        <v>0</v>
      </c>
      <c r="O829" s="90">
        <f t="shared" si="96"/>
        <v>0</v>
      </c>
      <c r="P829" s="93">
        <f t="shared" si="97"/>
        <v>0</v>
      </c>
      <c r="R829" s="89">
        <f t="shared" si="98"/>
        <v>0</v>
      </c>
      <c r="S829" s="90">
        <f t="shared" si="99"/>
        <v>0</v>
      </c>
      <c r="T829" s="93">
        <f t="shared" si="100"/>
        <v>0</v>
      </c>
    </row>
    <row r="830" spans="1:20" hidden="1" x14ac:dyDescent="0.2">
      <c r="A830" s="83">
        <v>87.449999999998298</v>
      </c>
      <c r="B830" s="84">
        <f t="shared" si="101"/>
        <v>41.833333333333336</v>
      </c>
      <c r="C830" s="85">
        <f t="shared" si="101"/>
        <v>75.25</v>
      </c>
      <c r="D830" s="91">
        <f t="shared" si="101"/>
        <v>150.75</v>
      </c>
      <c r="F830" s="83">
        <f>MAX(IF('Fee Calculator'!D$41*100&lt;$A830,0,IF('Fee Calculator'!D$41*100&gt;$A831,$A831-$A830-SUM(G830:$H830),'Fee Calculator'!D$41*100-$A830-SUM(G830:$H830))),0)</f>
        <v>0</v>
      </c>
      <c r="G830" s="85">
        <f>MAX(IF('Fee Calculator'!E$41*100&lt;$A830,0,IF('Fee Calculator'!E$41*100&gt;$A831,$A831-$A830-SUM(H830:$H830),'Fee Calculator'!E$41*100-$A830-SUM(H830:$H830))),0)</f>
        <v>0</v>
      </c>
      <c r="H830" s="91">
        <f>IF('Fee Calculator'!F$41*100&lt;$A830,0,IF('Fee Calculator'!F$41*100&gt;$A831,$A831-$A830,'Fee Calculator'!F$41*100-$A830))</f>
        <v>0</v>
      </c>
      <c r="J830" s="87">
        <f>F830*'Fee Calculator'!$D$11/100</f>
        <v>0</v>
      </c>
      <c r="K830" s="88">
        <f>G830*'Fee Calculator'!$D$11/100</f>
        <v>0</v>
      </c>
      <c r="L830" s="92">
        <f>H830*'Fee Calculator'!$D$11/100</f>
        <v>0</v>
      </c>
      <c r="N830" s="89">
        <f t="shared" si="95"/>
        <v>0</v>
      </c>
      <c r="O830" s="90">
        <f t="shared" si="96"/>
        <v>0</v>
      </c>
      <c r="P830" s="93">
        <f t="shared" si="97"/>
        <v>0</v>
      </c>
      <c r="R830" s="89">
        <f t="shared" si="98"/>
        <v>0</v>
      </c>
      <c r="S830" s="90">
        <f t="shared" si="99"/>
        <v>0</v>
      </c>
      <c r="T830" s="93">
        <f t="shared" si="100"/>
        <v>0</v>
      </c>
    </row>
    <row r="831" spans="1:20" hidden="1" x14ac:dyDescent="0.2">
      <c r="A831" s="83">
        <v>87.549999999998306</v>
      </c>
      <c r="B831" s="84">
        <f t="shared" si="101"/>
        <v>41.833333333333336</v>
      </c>
      <c r="C831" s="85">
        <f t="shared" si="101"/>
        <v>75.25</v>
      </c>
      <c r="D831" s="91">
        <f t="shared" si="101"/>
        <v>150.75</v>
      </c>
      <c r="F831" s="83">
        <f>MAX(IF('Fee Calculator'!D$41*100&lt;$A831,0,IF('Fee Calculator'!D$41*100&gt;$A832,$A832-$A831-SUM(G831:$H831),'Fee Calculator'!D$41*100-$A831-SUM(G831:$H831))),0)</f>
        <v>0</v>
      </c>
      <c r="G831" s="85">
        <f>MAX(IF('Fee Calculator'!E$41*100&lt;$A831,0,IF('Fee Calculator'!E$41*100&gt;$A832,$A832-$A831-SUM(H831:$H831),'Fee Calculator'!E$41*100-$A831-SUM(H831:$H831))),0)</f>
        <v>0</v>
      </c>
      <c r="H831" s="91">
        <f>IF('Fee Calculator'!F$41*100&lt;$A831,0,IF('Fee Calculator'!F$41*100&gt;$A832,$A832-$A831,'Fee Calculator'!F$41*100-$A831))</f>
        <v>0</v>
      </c>
      <c r="J831" s="87">
        <f>F831*'Fee Calculator'!$D$11/100</f>
        <v>0</v>
      </c>
      <c r="K831" s="88">
        <f>G831*'Fee Calculator'!$D$11/100</f>
        <v>0</v>
      </c>
      <c r="L831" s="92">
        <f>H831*'Fee Calculator'!$D$11/100</f>
        <v>0</v>
      </c>
      <c r="N831" s="89">
        <f t="shared" si="95"/>
        <v>0</v>
      </c>
      <c r="O831" s="90">
        <f t="shared" si="96"/>
        <v>0</v>
      </c>
      <c r="P831" s="93">
        <f t="shared" si="97"/>
        <v>0</v>
      </c>
      <c r="R831" s="89">
        <f t="shared" si="98"/>
        <v>0</v>
      </c>
      <c r="S831" s="90">
        <f t="shared" si="99"/>
        <v>0</v>
      </c>
      <c r="T831" s="93">
        <f t="shared" si="100"/>
        <v>0</v>
      </c>
    </row>
    <row r="832" spans="1:20" hidden="1" x14ac:dyDescent="0.2">
      <c r="A832" s="83">
        <v>87.6499999999983</v>
      </c>
      <c r="B832" s="84">
        <f t="shared" si="101"/>
        <v>41.833333333333336</v>
      </c>
      <c r="C832" s="85">
        <f t="shared" si="101"/>
        <v>75.25</v>
      </c>
      <c r="D832" s="91">
        <f t="shared" si="101"/>
        <v>150.75</v>
      </c>
      <c r="F832" s="83">
        <f>MAX(IF('Fee Calculator'!D$41*100&lt;$A832,0,IF('Fee Calculator'!D$41*100&gt;$A833,$A833-$A832-SUM(G832:$H832),'Fee Calculator'!D$41*100-$A832-SUM(G832:$H832))),0)</f>
        <v>0</v>
      </c>
      <c r="G832" s="85">
        <f>MAX(IF('Fee Calculator'!E$41*100&lt;$A832,0,IF('Fee Calculator'!E$41*100&gt;$A833,$A833-$A832-SUM(H832:$H832),'Fee Calculator'!E$41*100-$A832-SUM(H832:$H832))),0)</f>
        <v>0</v>
      </c>
      <c r="H832" s="91">
        <f>IF('Fee Calculator'!F$41*100&lt;$A832,0,IF('Fee Calculator'!F$41*100&gt;$A833,$A833-$A832,'Fee Calculator'!F$41*100-$A832))</f>
        <v>0</v>
      </c>
      <c r="J832" s="87">
        <f>F832*'Fee Calculator'!$D$11/100</f>
        <v>0</v>
      </c>
      <c r="K832" s="88">
        <f>G832*'Fee Calculator'!$D$11/100</f>
        <v>0</v>
      </c>
      <c r="L832" s="92">
        <f>H832*'Fee Calculator'!$D$11/100</f>
        <v>0</v>
      </c>
      <c r="N832" s="89">
        <f t="shared" si="95"/>
        <v>0</v>
      </c>
      <c r="O832" s="90">
        <f t="shared" si="96"/>
        <v>0</v>
      </c>
      <c r="P832" s="93">
        <f t="shared" si="97"/>
        <v>0</v>
      </c>
      <c r="R832" s="89">
        <f t="shared" si="98"/>
        <v>0</v>
      </c>
      <c r="S832" s="90">
        <f t="shared" si="99"/>
        <v>0</v>
      </c>
      <c r="T832" s="93">
        <f t="shared" si="100"/>
        <v>0</v>
      </c>
    </row>
    <row r="833" spans="1:20" hidden="1" x14ac:dyDescent="0.2">
      <c r="A833" s="83">
        <v>87.749999999998295</v>
      </c>
      <c r="B833" s="84">
        <f t="shared" si="101"/>
        <v>41.833333333333336</v>
      </c>
      <c r="C833" s="85">
        <f t="shared" si="101"/>
        <v>75.25</v>
      </c>
      <c r="D833" s="91">
        <f t="shared" si="101"/>
        <v>150.75</v>
      </c>
      <c r="F833" s="83">
        <f>MAX(IF('Fee Calculator'!D$41*100&lt;$A833,0,IF('Fee Calculator'!D$41*100&gt;$A834,$A834-$A833-SUM(G833:$H833),'Fee Calculator'!D$41*100-$A833-SUM(G833:$H833))),0)</f>
        <v>0</v>
      </c>
      <c r="G833" s="85">
        <f>MAX(IF('Fee Calculator'!E$41*100&lt;$A833,0,IF('Fee Calculator'!E$41*100&gt;$A834,$A834-$A833-SUM(H833:$H833),'Fee Calculator'!E$41*100-$A833-SUM(H833:$H833))),0)</f>
        <v>0</v>
      </c>
      <c r="H833" s="91">
        <f>IF('Fee Calculator'!F$41*100&lt;$A833,0,IF('Fee Calculator'!F$41*100&gt;$A834,$A834-$A833,'Fee Calculator'!F$41*100-$A833))</f>
        <v>0</v>
      </c>
      <c r="J833" s="87">
        <f>F833*'Fee Calculator'!$D$11/100</f>
        <v>0</v>
      </c>
      <c r="K833" s="88">
        <f>G833*'Fee Calculator'!$D$11/100</f>
        <v>0</v>
      </c>
      <c r="L833" s="92">
        <f>H833*'Fee Calculator'!$D$11/100</f>
        <v>0</v>
      </c>
      <c r="N833" s="89">
        <f t="shared" si="95"/>
        <v>0</v>
      </c>
      <c r="O833" s="90">
        <f t="shared" si="96"/>
        <v>0</v>
      </c>
      <c r="P833" s="93">
        <f t="shared" si="97"/>
        <v>0</v>
      </c>
      <c r="R833" s="89">
        <f t="shared" si="98"/>
        <v>0</v>
      </c>
      <c r="S833" s="90">
        <f t="shared" si="99"/>
        <v>0</v>
      </c>
      <c r="T833" s="93">
        <f t="shared" si="100"/>
        <v>0</v>
      </c>
    </row>
    <row r="834" spans="1:20" hidden="1" x14ac:dyDescent="0.2">
      <c r="A834" s="83">
        <v>87.849999999998303</v>
      </c>
      <c r="B834" s="84">
        <f t="shared" si="101"/>
        <v>41.833333333333336</v>
      </c>
      <c r="C834" s="85">
        <f t="shared" si="101"/>
        <v>75.25</v>
      </c>
      <c r="D834" s="91">
        <f t="shared" si="101"/>
        <v>150.75</v>
      </c>
      <c r="F834" s="83">
        <f>MAX(IF('Fee Calculator'!D$41*100&lt;$A834,0,IF('Fee Calculator'!D$41*100&gt;$A835,$A835-$A834-SUM(G834:$H834),'Fee Calculator'!D$41*100-$A834-SUM(G834:$H834))),0)</f>
        <v>0</v>
      </c>
      <c r="G834" s="85">
        <f>MAX(IF('Fee Calculator'!E$41*100&lt;$A834,0,IF('Fee Calculator'!E$41*100&gt;$A835,$A835-$A834-SUM(H834:$H834),'Fee Calculator'!E$41*100-$A834-SUM(H834:$H834))),0)</f>
        <v>0</v>
      </c>
      <c r="H834" s="91">
        <f>IF('Fee Calculator'!F$41*100&lt;$A834,0,IF('Fee Calculator'!F$41*100&gt;$A835,$A835-$A834,'Fee Calculator'!F$41*100-$A834))</f>
        <v>0</v>
      </c>
      <c r="J834" s="87">
        <f>F834*'Fee Calculator'!$D$11/100</f>
        <v>0</v>
      </c>
      <c r="K834" s="88">
        <f>G834*'Fee Calculator'!$D$11/100</f>
        <v>0</v>
      </c>
      <c r="L834" s="92">
        <f>H834*'Fee Calculator'!$D$11/100</f>
        <v>0</v>
      </c>
      <c r="N834" s="89">
        <f t="shared" si="95"/>
        <v>0</v>
      </c>
      <c r="O834" s="90">
        <f t="shared" si="96"/>
        <v>0</v>
      </c>
      <c r="P834" s="93">
        <f t="shared" si="97"/>
        <v>0</v>
      </c>
      <c r="R834" s="89">
        <f t="shared" si="98"/>
        <v>0</v>
      </c>
      <c r="S834" s="90">
        <f t="shared" si="99"/>
        <v>0</v>
      </c>
      <c r="T834" s="93">
        <f t="shared" si="100"/>
        <v>0</v>
      </c>
    </row>
    <row r="835" spans="1:20" hidden="1" x14ac:dyDescent="0.2">
      <c r="A835" s="83">
        <v>87.949999999998298</v>
      </c>
      <c r="B835" s="84">
        <f t="shared" si="101"/>
        <v>41.833333333333336</v>
      </c>
      <c r="C835" s="85">
        <f t="shared" si="101"/>
        <v>75.25</v>
      </c>
      <c r="D835" s="91">
        <f t="shared" si="101"/>
        <v>150.75</v>
      </c>
      <c r="F835" s="83">
        <f>MAX(IF('Fee Calculator'!D$41*100&lt;$A835,0,IF('Fee Calculator'!D$41*100&gt;$A836,$A836-$A835-SUM(G835:$H835),'Fee Calculator'!D$41*100-$A835-SUM(G835:$H835))),0)</f>
        <v>0</v>
      </c>
      <c r="G835" s="85">
        <f>MAX(IF('Fee Calculator'!E$41*100&lt;$A835,0,IF('Fee Calculator'!E$41*100&gt;$A836,$A836-$A835-SUM(H835:$H835),'Fee Calculator'!E$41*100-$A835-SUM(H835:$H835))),0)</f>
        <v>0</v>
      </c>
      <c r="H835" s="91">
        <f>IF('Fee Calculator'!F$41*100&lt;$A835,0,IF('Fee Calculator'!F$41*100&gt;$A836,$A836-$A835,'Fee Calculator'!F$41*100-$A835))</f>
        <v>0</v>
      </c>
      <c r="J835" s="87">
        <f>F835*'Fee Calculator'!$D$11/100</f>
        <v>0</v>
      </c>
      <c r="K835" s="88">
        <f>G835*'Fee Calculator'!$D$11/100</f>
        <v>0</v>
      </c>
      <c r="L835" s="92">
        <f>H835*'Fee Calculator'!$D$11/100</f>
        <v>0</v>
      </c>
      <c r="N835" s="89">
        <f t="shared" si="95"/>
        <v>0</v>
      </c>
      <c r="O835" s="90">
        <f t="shared" si="96"/>
        <v>0</v>
      </c>
      <c r="P835" s="93">
        <f t="shared" si="97"/>
        <v>0</v>
      </c>
      <c r="R835" s="89">
        <f t="shared" si="98"/>
        <v>0</v>
      </c>
      <c r="S835" s="90">
        <f t="shared" si="99"/>
        <v>0</v>
      </c>
      <c r="T835" s="93">
        <f t="shared" si="100"/>
        <v>0</v>
      </c>
    </row>
    <row r="836" spans="1:20" hidden="1" x14ac:dyDescent="0.2">
      <c r="A836" s="83">
        <v>88.049999999998306</v>
      </c>
      <c r="B836" s="84">
        <f t="shared" si="101"/>
        <v>41.833333333333336</v>
      </c>
      <c r="C836" s="85">
        <f t="shared" si="101"/>
        <v>75.25</v>
      </c>
      <c r="D836" s="91">
        <f t="shared" si="101"/>
        <v>150.75</v>
      </c>
      <c r="F836" s="83">
        <f>MAX(IF('Fee Calculator'!D$41*100&lt;$A836,0,IF('Fee Calculator'!D$41*100&gt;$A837,$A837-$A836-SUM(G836:$H836),'Fee Calculator'!D$41*100-$A836-SUM(G836:$H836))),0)</f>
        <v>0</v>
      </c>
      <c r="G836" s="85">
        <f>MAX(IF('Fee Calculator'!E$41*100&lt;$A836,0,IF('Fee Calculator'!E$41*100&gt;$A837,$A837-$A836-SUM(H836:$H836),'Fee Calculator'!E$41*100-$A836-SUM(H836:$H836))),0)</f>
        <v>0</v>
      </c>
      <c r="H836" s="91">
        <f>IF('Fee Calculator'!F$41*100&lt;$A836,0,IF('Fee Calculator'!F$41*100&gt;$A837,$A837-$A836,'Fee Calculator'!F$41*100-$A836))</f>
        <v>0</v>
      </c>
      <c r="J836" s="87">
        <f>F836*'Fee Calculator'!$D$11/100</f>
        <v>0</v>
      </c>
      <c r="K836" s="88">
        <f>G836*'Fee Calculator'!$D$11/100</f>
        <v>0</v>
      </c>
      <c r="L836" s="92">
        <f>H836*'Fee Calculator'!$D$11/100</f>
        <v>0</v>
      </c>
      <c r="N836" s="89">
        <f t="shared" si="95"/>
        <v>0</v>
      </c>
      <c r="O836" s="90">
        <f t="shared" si="96"/>
        <v>0</v>
      </c>
      <c r="P836" s="93">
        <f t="shared" si="97"/>
        <v>0</v>
      </c>
      <c r="R836" s="89">
        <f t="shared" si="98"/>
        <v>0</v>
      </c>
      <c r="S836" s="90">
        <f t="shared" si="99"/>
        <v>0</v>
      </c>
      <c r="T836" s="93">
        <f t="shared" si="100"/>
        <v>0</v>
      </c>
    </row>
    <row r="837" spans="1:20" hidden="1" x14ac:dyDescent="0.2">
      <c r="A837" s="83">
        <v>88.1499999999983</v>
      </c>
      <c r="B837" s="84">
        <f t="shared" si="101"/>
        <v>41.833333333333336</v>
      </c>
      <c r="C837" s="85">
        <f t="shared" si="101"/>
        <v>75.25</v>
      </c>
      <c r="D837" s="91">
        <f t="shared" si="101"/>
        <v>150.75</v>
      </c>
      <c r="F837" s="83">
        <f>MAX(IF('Fee Calculator'!D$41*100&lt;$A837,0,IF('Fee Calculator'!D$41*100&gt;$A838,$A838-$A837-SUM(G837:$H837),'Fee Calculator'!D$41*100-$A837-SUM(G837:$H837))),0)</f>
        <v>0</v>
      </c>
      <c r="G837" s="85">
        <f>MAX(IF('Fee Calculator'!E$41*100&lt;$A837,0,IF('Fee Calculator'!E$41*100&gt;$A838,$A838-$A837-SUM(H837:$H837),'Fee Calculator'!E$41*100-$A837-SUM(H837:$H837))),0)</f>
        <v>0</v>
      </c>
      <c r="H837" s="91">
        <f>IF('Fee Calculator'!F$41*100&lt;$A837,0,IF('Fee Calculator'!F$41*100&gt;$A838,$A838-$A837,'Fee Calculator'!F$41*100-$A837))</f>
        <v>0</v>
      </c>
      <c r="J837" s="87">
        <f>F837*'Fee Calculator'!$D$11/100</f>
        <v>0</v>
      </c>
      <c r="K837" s="88">
        <f>G837*'Fee Calculator'!$D$11/100</f>
        <v>0</v>
      </c>
      <c r="L837" s="92">
        <f>H837*'Fee Calculator'!$D$11/100</f>
        <v>0</v>
      </c>
      <c r="N837" s="89">
        <f t="shared" si="95"/>
        <v>0</v>
      </c>
      <c r="O837" s="90">
        <f t="shared" si="96"/>
        <v>0</v>
      </c>
      <c r="P837" s="93">
        <f t="shared" si="97"/>
        <v>0</v>
      </c>
      <c r="R837" s="89">
        <f t="shared" si="98"/>
        <v>0</v>
      </c>
      <c r="S837" s="90">
        <f t="shared" si="99"/>
        <v>0</v>
      </c>
      <c r="T837" s="93">
        <f t="shared" si="100"/>
        <v>0</v>
      </c>
    </row>
    <row r="838" spans="1:20" hidden="1" x14ac:dyDescent="0.2">
      <c r="A838" s="83">
        <v>88.249999999998295</v>
      </c>
      <c r="B838" s="84">
        <f t="shared" si="101"/>
        <v>41.833333333333336</v>
      </c>
      <c r="C838" s="85">
        <f t="shared" si="101"/>
        <v>75.25</v>
      </c>
      <c r="D838" s="91">
        <f t="shared" si="101"/>
        <v>150.75</v>
      </c>
      <c r="F838" s="83">
        <f>MAX(IF('Fee Calculator'!D$41*100&lt;$A838,0,IF('Fee Calculator'!D$41*100&gt;$A839,$A839-$A838-SUM(G838:$H838),'Fee Calculator'!D$41*100-$A838-SUM(G838:$H838))),0)</f>
        <v>0</v>
      </c>
      <c r="G838" s="85">
        <f>MAX(IF('Fee Calculator'!E$41*100&lt;$A838,0,IF('Fee Calculator'!E$41*100&gt;$A839,$A839-$A838-SUM(H838:$H838),'Fee Calculator'!E$41*100-$A838-SUM(H838:$H838))),0)</f>
        <v>0</v>
      </c>
      <c r="H838" s="91">
        <f>IF('Fee Calculator'!F$41*100&lt;$A838,0,IF('Fee Calculator'!F$41*100&gt;$A839,$A839-$A838,'Fee Calculator'!F$41*100-$A838))</f>
        <v>0</v>
      </c>
      <c r="J838" s="87">
        <f>F838*'Fee Calculator'!$D$11/100</f>
        <v>0</v>
      </c>
      <c r="K838" s="88">
        <f>G838*'Fee Calculator'!$D$11/100</f>
        <v>0</v>
      </c>
      <c r="L838" s="92">
        <f>H838*'Fee Calculator'!$D$11/100</f>
        <v>0</v>
      </c>
      <c r="N838" s="89">
        <f t="shared" si="95"/>
        <v>0</v>
      </c>
      <c r="O838" s="90">
        <f t="shared" si="96"/>
        <v>0</v>
      </c>
      <c r="P838" s="93">
        <f t="shared" si="97"/>
        <v>0</v>
      </c>
      <c r="R838" s="89">
        <f t="shared" si="98"/>
        <v>0</v>
      </c>
      <c r="S838" s="90">
        <f t="shared" si="99"/>
        <v>0</v>
      </c>
      <c r="T838" s="93">
        <f t="shared" si="100"/>
        <v>0</v>
      </c>
    </row>
    <row r="839" spans="1:20" hidden="1" x14ac:dyDescent="0.2">
      <c r="A839" s="83">
        <v>88.349999999998303</v>
      </c>
      <c r="B839" s="84">
        <f t="shared" si="101"/>
        <v>41.833333333333336</v>
      </c>
      <c r="C839" s="85">
        <f t="shared" si="101"/>
        <v>75.25</v>
      </c>
      <c r="D839" s="91">
        <f t="shared" si="101"/>
        <v>150.75</v>
      </c>
      <c r="F839" s="83">
        <f>MAX(IF('Fee Calculator'!D$41*100&lt;$A839,0,IF('Fee Calculator'!D$41*100&gt;$A840,$A840-$A839-SUM(G839:$H839),'Fee Calculator'!D$41*100-$A839-SUM(G839:$H839))),0)</f>
        <v>0</v>
      </c>
      <c r="G839" s="85">
        <f>MAX(IF('Fee Calculator'!E$41*100&lt;$A839,0,IF('Fee Calculator'!E$41*100&gt;$A840,$A840-$A839-SUM(H839:$H839),'Fee Calculator'!E$41*100-$A839-SUM(H839:$H839))),0)</f>
        <v>0</v>
      </c>
      <c r="H839" s="91">
        <f>IF('Fee Calculator'!F$41*100&lt;$A839,0,IF('Fee Calculator'!F$41*100&gt;$A840,$A840-$A839,'Fee Calculator'!F$41*100-$A839))</f>
        <v>0</v>
      </c>
      <c r="J839" s="87">
        <f>F839*'Fee Calculator'!$D$11/100</f>
        <v>0</v>
      </c>
      <c r="K839" s="88">
        <f>G839*'Fee Calculator'!$D$11/100</f>
        <v>0</v>
      </c>
      <c r="L839" s="92">
        <f>H839*'Fee Calculator'!$D$11/100</f>
        <v>0</v>
      </c>
      <c r="N839" s="89">
        <f t="shared" si="95"/>
        <v>0</v>
      </c>
      <c r="O839" s="90">
        <f t="shared" si="96"/>
        <v>0</v>
      </c>
      <c r="P839" s="93">
        <f t="shared" si="97"/>
        <v>0</v>
      </c>
      <c r="R839" s="89">
        <f t="shared" si="98"/>
        <v>0</v>
      </c>
      <c r="S839" s="90">
        <f t="shared" si="99"/>
        <v>0</v>
      </c>
      <c r="T839" s="93">
        <f t="shared" si="100"/>
        <v>0</v>
      </c>
    </row>
    <row r="840" spans="1:20" hidden="1" x14ac:dyDescent="0.2">
      <c r="A840" s="83">
        <v>88.449999999998298</v>
      </c>
      <c r="B840" s="84">
        <f t="shared" si="101"/>
        <v>41.833333333333336</v>
      </c>
      <c r="C840" s="85">
        <f t="shared" si="101"/>
        <v>75.25</v>
      </c>
      <c r="D840" s="91">
        <f t="shared" si="101"/>
        <v>150.75</v>
      </c>
      <c r="F840" s="83">
        <f>MAX(IF('Fee Calculator'!D$41*100&lt;$A840,0,IF('Fee Calculator'!D$41*100&gt;$A841,$A841-$A840-SUM(G840:$H840),'Fee Calculator'!D$41*100-$A840-SUM(G840:$H840))),0)</f>
        <v>0</v>
      </c>
      <c r="G840" s="85">
        <f>MAX(IF('Fee Calculator'!E$41*100&lt;$A840,0,IF('Fee Calculator'!E$41*100&gt;$A841,$A841-$A840-SUM(H840:$H840),'Fee Calculator'!E$41*100-$A840-SUM(H840:$H840))),0)</f>
        <v>0</v>
      </c>
      <c r="H840" s="91">
        <f>IF('Fee Calculator'!F$41*100&lt;$A840,0,IF('Fee Calculator'!F$41*100&gt;$A841,$A841-$A840,'Fee Calculator'!F$41*100-$A840))</f>
        <v>0</v>
      </c>
      <c r="J840" s="87">
        <f>F840*'Fee Calculator'!$D$11/100</f>
        <v>0</v>
      </c>
      <c r="K840" s="88">
        <f>G840*'Fee Calculator'!$D$11/100</f>
        <v>0</v>
      </c>
      <c r="L840" s="92">
        <f>H840*'Fee Calculator'!$D$11/100</f>
        <v>0</v>
      </c>
      <c r="N840" s="89">
        <f t="shared" si="95"/>
        <v>0</v>
      </c>
      <c r="O840" s="90">
        <f t="shared" si="96"/>
        <v>0</v>
      </c>
      <c r="P840" s="93">
        <f t="shared" si="97"/>
        <v>0</v>
      </c>
      <c r="R840" s="89">
        <f t="shared" si="98"/>
        <v>0</v>
      </c>
      <c r="S840" s="90">
        <f t="shared" si="99"/>
        <v>0</v>
      </c>
      <c r="T840" s="93">
        <f t="shared" si="100"/>
        <v>0</v>
      </c>
    </row>
    <row r="841" spans="1:20" hidden="1" x14ac:dyDescent="0.2">
      <c r="A841" s="83">
        <v>88.549999999998306</v>
      </c>
      <c r="B841" s="84">
        <f t="shared" si="101"/>
        <v>41.833333333333336</v>
      </c>
      <c r="C841" s="85">
        <f t="shared" si="101"/>
        <v>75.25</v>
      </c>
      <c r="D841" s="91">
        <f t="shared" si="101"/>
        <v>150.75</v>
      </c>
      <c r="F841" s="83">
        <f>MAX(IF('Fee Calculator'!D$41*100&lt;$A841,0,IF('Fee Calculator'!D$41*100&gt;$A842,$A842-$A841-SUM(G841:$H841),'Fee Calculator'!D$41*100-$A841-SUM(G841:$H841))),0)</f>
        <v>0</v>
      </c>
      <c r="G841" s="85">
        <f>MAX(IF('Fee Calculator'!E$41*100&lt;$A841,0,IF('Fee Calculator'!E$41*100&gt;$A842,$A842-$A841-SUM(H841:$H841),'Fee Calculator'!E$41*100-$A841-SUM(H841:$H841))),0)</f>
        <v>0</v>
      </c>
      <c r="H841" s="91">
        <f>IF('Fee Calculator'!F$41*100&lt;$A841,0,IF('Fee Calculator'!F$41*100&gt;$A842,$A842-$A841,'Fee Calculator'!F$41*100-$A841))</f>
        <v>0</v>
      </c>
      <c r="J841" s="87">
        <f>F841*'Fee Calculator'!$D$11/100</f>
        <v>0</v>
      </c>
      <c r="K841" s="88">
        <f>G841*'Fee Calculator'!$D$11/100</f>
        <v>0</v>
      </c>
      <c r="L841" s="92">
        <f>H841*'Fee Calculator'!$D$11/100</f>
        <v>0</v>
      </c>
      <c r="N841" s="89">
        <f t="shared" si="95"/>
        <v>0</v>
      </c>
      <c r="O841" s="90">
        <f t="shared" si="96"/>
        <v>0</v>
      </c>
      <c r="P841" s="93">
        <f t="shared" si="97"/>
        <v>0</v>
      </c>
      <c r="R841" s="89">
        <f t="shared" si="98"/>
        <v>0</v>
      </c>
      <c r="S841" s="90">
        <f t="shared" si="99"/>
        <v>0</v>
      </c>
      <c r="T841" s="93">
        <f t="shared" si="100"/>
        <v>0</v>
      </c>
    </row>
    <row r="842" spans="1:20" hidden="1" x14ac:dyDescent="0.2">
      <c r="A842" s="83">
        <v>88.6499999999983</v>
      </c>
      <c r="B842" s="84">
        <f t="shared" si="101"/>
        <v>41.833333333333336</v>
      </c>
      <c r="C842" s="85">
        <f t="shared" si="101"/>
        <v>75.25</v>
      </c>
      <c r="D842" s="91">
        <f t="shared" si="101"/>
        <v>150.75</v>
      </c>
      <c r="F842" s="83">
        <f>MAX(IF('Fee Calculator'!D$41*100&lt;$A842,0,IF('Fee Calculator'!D$41*100&gt;$A843,$A843-$A842-SUM(G842:$H842),'Fee Calculator'!D$41*100-$A842-SUM(G842:$H842))),0)</f>
        <v>0</v>
      </c>
      <c r="G842" s="85">
        <f>MAX(IF('Fee Calculator'!E$41*100&lt;$A842,0,IF('Fee Calculator'!E$41*100&gt;$A843,$A843-$A842-SUM(H842:$H842),'Fee Calculator'!E$41*100-$A842-SUM(H842:$H842))),0)</f>
        <v>0</v>
      </c>
      <c r="H842" s="91">
        <f>IF('Fee Calculator'!F$41*100&lt;$A842,0,IF('Fee Calculator'!F$41*100&gt;$A843,$A843-$A842,'Fee Calculator'!F$41*100-$A842))</f>
        <v>0</v>
      </c>
      <c r="J842" s="87">
        <f>F842*'Fee Calculator'!$D$11/100</f>
        <v>0</v>
      </c>
      <c r="K842" s="88">
        <f>G842*'Fee Calculator'!$D$11/100</f>
        <v>0</v>
      </c>
      <c r="L842" s="92">
        <f>H842*'Fee Calculator'!$D$11/100</f>
        <v>0</v>
      </c>
      <c r="N842" s="89">
        <f t="shared" si="95"/>
        <v>0</v>
      </c>
      <c r="O842" s="90">
        <f t="shared" si="96"/>
        <v>0</v>
      </c>
      <c r="P842" s="93">
        <f t="shared" si="97"/>
        <v>0</v>
      </c>
      <c r="R842" s="89">
        <f t="shared" si="98"/>
        <v>0</v>
      </c>
      <c r="S842" s="90">
        <f t="shared" si="99"/>
        <v>0</v>
      </c>
      <c r="T842" s="93">
        <f t="shared" si="100"/>
        <v>0</v>
      </c>
    </row>
    <row r="843" spans="1:20" hidden="1" x14ac:dyDescent="0.2">
      <c r="A843" s="83">
        <v>88.749999999998295</v>
      </c>
      <c r="B843" s="84">
        <f t="shared" si="101"/>
        <v>41.833333333333336</v>
      </c>
      <c r="C843" s="85">
        <f t="shared" si="101"/>
        <v>75.25</v>
      </c>
      <c r="D843" s="91">
        <f t="shared" si="101"/>
        <v>150.75</v>
      </c>
      <c r="F843" s="83">
        <f>MAX(IF('Fee Calculator'!D$41*100&lt;$A843,0,IF('Fee Calculator'!D$41*100&gt;$A844,$A844-$A843-SUM(G843:$H843),'Fee Calculator'!D$41*100-$A843-SUM(G843:$H843))),0)</f>
        <v>0</v>
      </c>
      <c r="G843" s="85">
        <f>MAX(IF('Fee Calculator'!E$41*100&lt;$A843,0,IF('Fee Calculator'!E$41*100&gt;$A844,$A844-$A843-SUM(H843:$H843),'Fee Calculator'!E$41*100-$A843-SUM(H843:$H843))),0)</f>
        <v>0</v>
      </c>
      <c r="H843" s="91">
        <f>IF('Fee Calculator'!F$41*100&lt;$A843,0,IF('Fee Calculator'!F$41*100&gt;$A844,$A844-$A843,'Fee Calculator'!F$41*100-$A843))</f>
        <v>0</v>
      </c>
      <c r="J843" s="87">
        <f>F843*'Fee Calculator'!$D$11/100</f>
        <v>0</v>
      </c>
      <c r="K843" s="88">
        <f>G843*'Fee Calculator'!$D$11/100</f>
        <v>0</v>
      </c>
      <c r="L843" s="92">
        <f>H843*'Fee Calculator'!$D$11/100</f>
        <v>0</v>
      </c>
      <c r="N843" s="89">
        <f t="shared" si="95"/>
        <v>0</v>
      </c>
      <c r="O843" s="90">
        <f t="shared" si="96"/>
        <v>0</v>
      </c>
      <c r="P843" s="93">
        <f t="shared" si="97"/>
        <v>0</v>
      </c>
      <c r="R843" s="89">
        <f t="shared" si="98"/>
        <v>0</v>
      </c>
      <c r="S843" s="90">
        <f t="shared" si="99"/>
        <v>0</v>
      </c>
      <c r="T843" s="93">
        <f t="shared" si="100"/>
        <v>0</v>
      </c>
    </row>
    <row r="844" spans="1:20" hidden="1" x14ac:dyDescent="0.2">
      <c r="A844" s="83">
        <v>88.849999999998303</v>
      </c>
      <c r="B844" s="84">
        <f t="shared" si="101"/>
        <v>41.833333333333336</v>
      </c>
      <c r="C844" s="85">
        <f t="shared" si="101"/>
        <v>75.25</v>
      </c>
      <c r="D844" s="91">
        <f t="shared" si="101"/>
        <v>150.75</v>
      </c>
      <c r="F844" s="83">
        <f>MAX(IF('Fee Calculator'!D$41*100&lt;$A844,0,IF('Fee Calculator'!D$41*100&gt;$A845,$A845-$A844-SUM(G844:$H844),'Fee Calculator'!D$41*100-$A844-SUM(G844:$H844))),0)</f>
        <v>0</v>
      </c>
      <c r="G844" s="85">
        <f>MAX(IF('Fee Calculator'!E$41*100&lt;$A844,0,IF('Fee Calculator'!E$41*100&gt;$A845,$A845-$A844-SUM(H844:$H844),'Fee Calculator'!E$41*100-$A844-SUM(H844:$H844))),0)</f>
        <v>0</v>
      </c>
      <c r="H844" s="91">
        <f>IF('Fee Calculator'!F$41*100&lt;$A844,0,IF('Fee Calculator'!F$41*100&gt;$A845,$A845-$A844,'Fee Calculator'!F$41*100-$A844))</f>
        <v>0</v>
      </c>
      <c r="J844" s="87">
        <f>F844*'Fee Calculator'!$D$11/100</f>
        <v>0</v>
      </c>
      <c r="K844" s="88">
        <f>G844*'Fee Calculator'!$D$11/100</f>
        <v>0</v>
      </c>
      <c r="L844" s="92">
        <f>H844*'Fee Calculator'!$D$11/100</f>
        <v>0</v>
      </c>
      <c r="N844" s="89">
        <f t="shared" si="95"/>
        <v>0</v>
      </c>
      <c r="O844" s="90">
        <f t="shared" si="96"/>
        <v>0</v>
      </c>
      <c r="P844" s="93">
        <f t="shared" si="97"/>
        <v>0</v>
      </c>
      <c r="R844" s="89">
        <f t="shared" si="98"/>
        <v>0</v>
      </c>
      <c r="S844" s="90">
        <f t="shared" si="99"/>
        <v>0</v>
      </c>
      <c r="T844" s="93">
        <f t="shared" si="100"/>
        <v>0</v>
      </c>
    </row>
    <row r="845" spans="1:20" hidden="1" x14ac:dyDescent="0.2">
      <c r="A845" s="83">
        <v>88.949999999998298</v>
      </c>
      <c r="B845" s="84">
        <f t="shared" si="101"/>
        <v>41.833333333333336</v>
      </c>
      <c r="C845" s="85">
        <f t="shared" si="101"/>
        <v>75.25</v>
      </c>
      <c r="D845" s="91">
        <f t="shared" si="101"/>
        <v>150.75</v>
      </c>
      <c r="F845" s="83">
        <f>MAX(IF('Fee Calculator'!D$41*100&lt;$A845,0,IF('Fee Calculator'!D$41*100&gt;$A846,$A846-$A845-SUM(G845:$H845),'Fee Calculator'!D$41*100-$A845-SUM(G845:$H845))),0)</f>
        <v>0</v>
      </c>
      <c r="G845" s="85">
        <f>MAX(IF('Fee Calculator'!E$41*100&lt;$A845,0,IF('Fee Calculator'!E$41*100&gt;$A846,$A846-$A845-SUM(H845:$H845),'Fee Calculator'!E$41*100-$A845-SUM(H845:$H845))),0)</f>
        <v>0</v>
      </c>
      <c r="H845" s="91">
        <f>IF('Fee Calculator'!F$41*100&lt;$A845,0,IF('Fee Calculator'!F$41*100&gt;$A846,$A846-$A845,'Fee Calculator'!F$41*100-$A845))</f>
        <v>0</v>
      </c>
      <c r="J845" s="87">
        <f>F845*'Fee Calculator'!$D$11/100</f>
        <v>0</v>
      </c>
      <c r="K845" s="88">
        <f>G845*'Fee Calculator'!$D$11/100</f>
        <v>0</v>
      </c>
      <c r="L845" s="92">
        <f>H845*'Fee Calculator'!$D$11/100</f>
        <v>0</v>
      </c>
      <c r="N845" s="89">
        <f t="shared" si="95"/>
        <v>0</v>
      </c>
      <c r="O845" s="90">
        <f t="shared" si="96"/>
        <v>0</v>
      </c>
      <c r="P845" s="93">
        <f t="shared" si="97"/>
        <v>0</v>
      </c>
      <c r="R845" s="89">
        <f t="shared" si="98"/>
        <v>0</v>
      </c>
      <c r="S845" s="90">
        <f t="shared" si="99"/>
        <v>0</v>
      </c>
      <c r="T845" s="93">
        <f t="shared" si="100"/>
        <v>0</v>
      </c>
    </row>
    <row r="846" spans="1:20" hidden="1" x14ac:dyDescent="0.2">
      <c r="A846" s="83">
        <v>89.049999999998306</v>
      </c>
      <c r="B846" s="84">
        <f t="shared" si="101"/>
        <v>41.833333333333336</v>
      </c>
      <c r="C846" s="85">
        <f t="shared" si="101"/>
        <v>75.25</v>
      </c>
      <c r="D846" s="91">
        <f t="shared" si="101"/>
        <v>150.75</v>
      </c>
      <c r="F846" s="83">
        <f>MAX(IF('Fee Calculator'!D$41*100&lt;$A846,0,IF('Fee Calculator'!D$41*100&gt;$A847,$A847-$A846-SUM(G846:$H846),'Fee Calculator'!D$41*100-$A846-SUM(G846:$H846))),0)</f>
        <v>0</v>
      </c>
      <c r="G846" s="85">
        <f>MAX(IF('Fee Calculator'!E$41*100&lt;$A846,0,IF('Fee Calculator'!E$41*100&gt;$A847,$A847-$A846-SUM(H846:$H846),'Fee Calculator'!E$41*100-$A846-SUM(H846:$H846))),0)</f>
        <v>0</v>
      </c>
      <c r="H846" s="91">
        <f>IF('Fee Calculator'!F$41*100&lt;$A846,0,IF('Fee Calculator'!F$41*100&gt;$A847,$A847-$A846,'Fee Calculator'!F$41*100-$A846))</f>
        <v>0</v>
      </c>
      <c r="J846" s="87">
        <f>F846*'Fee Calculator'!$D$11/100</f>
        <v>0</v>
      </c>
      <c r="K846" s="88">
        <f>G846*'Fee Calculator'!$D$11/100</f>
        <v>0</v>
      </c>
      <c r="L846" s="92">
        <f>H846*'Fee Calculator'!$D$11/100</f>
        <v>0</v>
      </c>
      <c r="N846" s="89">
        <f t="shared" si="95"/>
        <v>0</v>
      </c>
      <c r="O846" s="90">
        <f t="shared" si="96"/>
        <v>0</v>
      </c>
      <c r="P846" s="93">
        <f t="shared" si="97"/>
        <v>0</v>
      </c>
      <c r="R846" s="89">
        <f t="shared" si="98"/>
        <v>0</v>
      </c>
      <c r="S846" s="90">
        <f t="shared" si="99"/>
        <v>0</v>
      </c>
      <c r="T846" s="93">
        <f t="shared" si="100"/>
        <v>0</v>
      </c>
    </row>
    <row r="847" spans="1:20" hidden="1" x14ac:dyDescent="0.2">
      <c r="A847" s="83">
        <v>89.149999999998201</v>
      </c>
      <c r="B847" s="84">
        <f t="shared" si="101"/>
        <v>41.833333333333336</v>
      </c>
      <c r="C847" s="85">
        <f t="shared" si="101"/>
        <v>75.25</v>
      </c>
      <c r="D847" s="91">
        <f t="shared" si="101"/>
        <v>150.75</v>
      </c>
      <c r="F847" s="83">
        <f>MAX(IF('Fee Calculator'!D$41*100&lt;$A847,0,IF('Fee Calculator'!D$41*100&gt;$A848,$A848-$A847-SUM(G847:$H847),'Fee Calculator'!D$41*100-$A847-SUM(G847:$H847))),0)</f>
        <v>0</v>
      </c>
      <c r="G847" s="85">
        <f>MAX(IF('Fee Calculator'!E$41*100&lt;$A847,0,IF('Fee Calculator'!E$41*100&gt;$A848,$A848-$A847-SUM(H847:$H847),'Fee Calculator'!E$41*100-$A847-SUM(H847:$H847))),0)</f>
        <v>0</v>
      </c>
      <c r="H847" s="91">
        <f>IF('Fee Calculator'!F$41*100&lt;$A847,0,IF('Fee Calculator'!F$41*100&gt;$A848,$A848-$A847,'Fee Calculator'!F$41*100-$A847))</f>
        <v>0</v>
      </c>
      <c r="J847" s="87">
        <f>F847*'Fee Calculator'!$D$11/100</f>
        <v>0</v>
      </c>
      <c r="K847" s="88">
        <f>G847*'Fee Calculator'!$D$11/100</f>
        <v>0</v>
      </c>
      <c r="L847" s="92">
        <f>H847*'Fee Calculator'!$D$11/100</f>
        <v>0</v>
      </c>
      <c r="N847" s="89">
        <f t="shared" si="95"/>
        <v>0</v>
      </c>
      <c r="O847" s="90">
        <f t="shared" si="96"/>
        <v>0</v>
      </c>
      <c r="P847" s="93">
        <f t="shared" si="97"/>
        <v>0</v>
      </c>
      <c r="R847" s="89">
        <f t="shared" si="98"/>
        <v>0</v>
      </c>
      <c r="S847" s="90">
        <f t="shared" si="99"/>
        <v>0</v>
      </c>
      <c r="T847" s="93">
        <f t="shared" si="100"/>
        <v>0</v>
      </c>
    </row>
    <row r="848" spans="1:20" hidden="1" x14ac:dyDescent="0.2">
      <c r="A848" s="83">
        <v>89.249999999998195</v>
      </c>
      <c r="B848" s="84">
        <f t="shared" si="101"/>
        <v>41.833333333333336</v>
      </c>
      <c r="C848" s="85">
        <f t="shared" si="101"/>
        <v>75.25</v>
      </c>
      <c r="D848" s="91">
        <f t="shared" si="101"/>
        <v>150.75</v>
      </c>
      <c r="F848" s="83">
        <f>MAX(IF('Fee Calculator'!D$41*100&lt;$A848,0,IF('Fee Calculator'!D$41*100&gt;$A849,$A849-$A848-SUM(G848:$H848),'Fee Calculator'!D$41*100-$A848-SUM(G848:$H848))),0)</f>
        <v>0</v>
      </c>
      <c r="G848" s="85">
        <f>MAX(IF('Fee Calculator'!E$41*100&lt;$A848,0,IF('Fee Calculator'!E$41*100&gt;$A849,$A849-$A848-SUM(H848:$H848),'Fee Calculator'!E$41*100-$A848-SUM(H848:$H848))),0)</f>
        <v>0</v>
      </c>
      <c r="H848" s="91">
        <f>IF('Fee Calculator'!F$41*100&lt;$A848,0,IF('Fee Calculator'!F$41*100&gt;$A849,$A849-$A848,'Fee Calculator'!F$41*100-$A848))</f>
        <v>0</v>
      </c>
      <c r="J848" s="87">
        <f>F848*'Fee Calculator'!$D$11/100</f>
        <v>0</v>
      </c>
      <c r="K848" s="88">
        <f>G848*'Fee Calculator'!$D$11/100</f>
        <v>0</v>
      </c>
      <c r="L848" s="92">
        <f>H848*'Fee Calculator'!$D$11/100</f>
        <v>0</v>
      </c>
      <c r="N848" s="89">
        <f t="shared" si="95"/>
        <v>0</v>
      </c>
      <c r="O848" s="90">
        <f t="shared" si="96"/>
        <v>0</v>
      </c>
      <c r="P848" s="93">
        <f t="shared" si="97"/>
        <v>0</v>
      </c>
      <c r="R848" s="89">
        <f t="shared" si="98"/>
        <v>0</v>
      </c>
      <c r="S848" s="90">
        <f t="shared" si="99"/>
        <v>0</v>
      </c>
      <c r="T848" s="93">
        <f t="shared" si="100"/>
        <v>0</v>
      </c>
    </row>
    <row r="849" spans="1:20" hidden="1" x14ac:dyDescent="0.2">
      <c r="A849" s="83">
        <v>89.349999999998204</v>
      </c>
      <c r="B849" s="84">
        <f t="shared" si="101"/>
        <v>41.833333333333336</v>
      </c>
      <c r="C849" s="85">
        <f t="shared" si="101"/>
        <v>75.25</v>
      </c>
      <c r="D849" s="91">
        <f t="shared" si="101"/>
        <v>150.75</v>
      </c>
      <c r="F849" s="83">
        <f>MAX(IF('Fee Calculator'!D$41*100&lt;$A849,0,IF('Fee Calculator'!D$41*100&gt;$A850,$A850-$A849-SUM(G849:$H849),'Fee Calculator'!D$41*100-$A849-SUM(G849:$H849))),0)</f>
        <v>0</v>
      </c>
      <c r="G849" s="85">
        <f>MAX(IF('Fee Calculator'!E$41*100&lt;$A849,0,IF('Fee Calculator'!E$41*100&gt;$A850,$A850-$A849-SUM(H849:$H849),'Fee Calculator'!E$41*100-$A849-SUM(H849:$H849))),0)</f>
        <v>0</v>
      </c>
      <c r="H849" s="91">
        <f>IF('Fee Calculator'!F$41*100&lt;$A849,0,IF('Fee Calculator'!F$41*100&gt;$A850,$A850-$A849,'Fee Calculator'!F$41*100-$A849))</f>
        <v>0</v>
      </c>
      <c r="J849" s="87">
        <f>F849*'Fee Calculator'!$D$11/100</f>
        <v>0</v>
      </c>
      <c r="K849" s="88">
        <f>G849*'Fee Calculator'!$D$11/100</f>
        <v>0</v>
      </c>
      <c r="L849" s="92">
        <f>H849*'Fee Calculator'!$D$11/100</f>
        <v>0</v>
      </c>
      <c r="N849" s="89">
        <f t="shared" si="95"/>
        <v>0</v>
      </c>
      <c r="O849" s="90">
        <f t="shared" si="96"/>
        <v>0</v>
      </c>
      <c r="P849" s="93">
        <f t="shared" si="97"/>
        <v>0</v>
      </c>
      <c r="R849" s="89">
        <f t="shared" si="98"/>
        <v>0</v>
      </c>
      <c r="S849" s="90">
        <f t="shared" si="99"/>
        <v>0</v>
      </c>
      <c r="T849" s="93">
        <f t="shared" si="100"/>
        <v>0</v>
      </c>
    </row>
    <row r="850" spans="1:20" hidden="1" x14ac:dyDescent="0.2">
      <c r="A850" s="83">
        <v>89.449999999998198</v>
      </c>
      <c r="B850" s="84">
        <f t="shared" si="101"/>
        <v>41.833333333333336</v>
      </c>
      <c r="C850" s="85">
        <f t="shared" si="101"/>
        <v>75.25</v>
      </c>
      <c r="D850" s="91">
        <f t="shared" si="101"/>
        <v>150.75</v>
      </c>
      <c r="F850" s="83">
        <f>MAX(IF('Fee Calculator'!D$41*100&lt;$A850,0,IF('Fee Calculator'!D$41*100&gt;$A851,$A851-$A850-SUM(G850:$H850),'Fee Calculator'!D$41*100-$A850-SUM(G850:$H850))),0)</f>
        <v>0</v>
      </c>
      <c r="G850" s="85">
        <f>MAX(IF('Fee Calculator'!E$41*100&lt;$A850,0,IF('Fee Calculator'!E$41*100&gt;$A851,$A851-$A850-SUM(H850:$H850),'Fee Calculator'!E$41*100-$A850-SUM(H850:$H850))),0)</f>
        <v>0</v>
      </c>
      <c r="H850" s="91">
        <f>IF('Fee Calculator'!F$41*100&lt;$A850,0,IF('Fee Calculator'!F$41*100&gt;$A851,$A851-$A850,'Fee Calculator'!F$41*100-$A850))</f>
        <v>0</v>
      </c>
      <c r="J850" s="87">
        <f>F850*'Fee Calculator'!$D$11/100</f>
        <v>0</v>
      </c>
      <c r="K850" s="88">
        <f>G850*'Fee Calculator'!$D$11/100</f>
        <v>0</v>
      </c>
      <c r="L850" s="92">
        <f>H850*'Fee Calculator'!$D$11/100</f>
        <v>0</v>
      </c>
      <c r="N850" s="89">
        <f t="shared" si="95"/>
        <v>0</v>
      </c>
      <c r="O850" s="90">
        <f t="shared" si="96"/>
        <v>0</v>
      </c>
      <c r="P850" s="93">
        <f t="shared" si="97"/>
        <v>0</v>
      </c>
      <c r="R850" s="89">
        <f t="shared" si="98"/>
        <v>0</v>
      </c>
      <c r="S850" s="90">
        <f t="shared" si="99"/>
        <v>0</v>
      </c>
      <c r="T850" s="93">
        <f t="shared" si="100"/>
        <v>0</v>
      </c>
    </row>
    <row r="851" spans="1:20" hidden="1" x14ac:dyDescent="0.2">
      <c r="A851" s="83">
        <v>89.549999999998207</v>
      </c>
      <c r="B851" s="84">
        <f t="shared" si="101"/>
        <v>41.833333333333336</v>
      </c>
      <c r="C851" s="85">
        <f t="shared" si="101"/>
        <v>75.25</v>
      </c>
      <c r="D851" s="91">
        <f t="shared" si="101"/>
        <v>150.75</v>
      </c>
      <c r="F851" s="83">
        <f>MAX(IF('Fee Calculator'!D$41*100&lt;$A851,0,IF('Fee Calculator'!D$41*100&gt;$A852,$A852-$A851-SUM(G851:$H851),'Fee Calculator'!D$41*100-$A851-SUM(G851:$H851))),0)</f>
        <v>0</v>
      </c>
      <c r="G851" s="85">
        <f>MAX(IF('Fee Calculator'!E$41*100&lt;$A851,0,IF('Fee Calculator'!E$41*100&gt;$A852,$A852-$A851-SUM(H851:$H851),'Fee Calculator'!E$41*100-$A851-SUM(H851:$H851))),0)</f>
        <v>0</v>
      </c>
      <c r="H851" s="91">
        <f>IF('Fee Calculator'!F$41*100&lt;$A851,0,IF('Fee Calculator'!F$41*100&gt;$A852,$A852-$A851,'Fee Calculator'!F$41*100-$A851))</f>
        <v>0</v>
      </c>
      <c r="J851" s="87">
        <f>F851*'Fee Calculator'!$D$11/100</f>
        <v>0</v>
      </c>
      <c r="K851" s="88">
        <f>G851*'Fee Calculator'!$D$11/100</f>
        <v>0</v>
      </c>
      <c r="L851" s="92">
        <f>H851*'Fee Calculator'!$D$11/100</f>
        <v>0</v>
      </c>
      <c r="N851" s="89">
        <f t="shared" si="95"/>
        <v>0</v>
      </c>
      <c r="O851" s="90">
        <f t="shared" si="96"/>
        <v>0</v>
      </c>
      <c r="P851" s="93">
        <f t="shared" si="97"/>
        <v>0</v>
      </c>
      <c r="R851" s="89">
        <f t="shared" si="98"/>
        <v>0</v>
      </c>
      <c r="S851" s="90">
        <f t="shared" si="99"/>
        <v>0</v>
      </c>
      <c r="T851" s="93">
        <f t="shared" si="100"/>
        <v>0</v>
      </c>
    </row>
    <row r="852" spans="1:20" hidden="1" x14ac:dyDescent="0.2">
      <c r="A852" s="83">
        <v>89.649999999998201</v>
      </c>
      <c r="B852" s="84">
        <f t="shared" si="101"/>
        <v>41.833333333333336</v>
      </c>
      <c r="C852" s="85">
        <f t="shared" si="101"/>
        <v>75.25</v>
      </c>
      <c r="D852" s="91">
        <f t="shared" si="101"/>
        <v>150.75</v>
      </c>
      <c r="F852" s="83">
        <f>MAX(IF('Fee Calculator'!D$41*100&lt;$A852,0,IF('Fee Calculator'!D$41*100&gt;$A853,$A853-$A852-SUM(G852:$H852),'Fee Calculator'!D$41*100-$A852-SUM(G852:$H852))),0)</f>
        <v>0</v>
      </c>
      <c r="G852" s="85">
        <f>MAX(IF('Fee Calculator'!E$41*100&lt;$A852,0,IF('Fee Calculator'!E$41*100&gt;$A853,$A853-$A852-SUM(H852:$H852),'Fee Calculator'!E$41*100-$A852-SUM(H852:$H852))),0)</f>
        <v>0</v>
      </c>
      <c r="H852" s="91">
        <f>IF('Fee Calculator'!F$41*100&lt;$A852,0,IF('Fee Calculator'!F$41*100&gt;$A853,$A853-$A852,'Fee Calculator'!F$41*100-$A852))</f>
        <v>0</v>
      </c>
      <c r="J852" s="87">
        <f>F852*'Fee Calculator'!$D$11/100</f>
        <v>0</v>
      </c>
      <c r="K852" s="88">
        <f>G852*'Fee Calculator'!$D$11/100</f>
        <v>0</v>
      </c>
      <c r="L852" s="92">
        <f>H852*'Fee Calculator'!$D$11/100</f>
        <v>0</v>
      </c>
      <c r="N852" s="89">
        <f t="shared" si="95"/>
        <v>0</v>
      </c>
      <c r="O852" s="90">
        <f t="shared" si="96"/>
        <v>0</v>
      </c>
      <c r="P852" s="93">
        <f t="shared" si="97"/>
        <v>0</v>
      </c>
      <c r="R852" s="89">
        <f t="shared" si="98"/>
        <v>0</v>
      </c>
      <c r="S852" s="90">
        <f t="shared" si="99"/>
        <v>0</v>
      </c>
      <c r="T852" s="93">
        <f t="shared" si="100"/>
        <v>0</v>
      </c>
    </row>
    <row r="853" spans="1:20" hidden="1" x14ac:dyDescent="0.2">
      <c r="A853" s="83">
        <v>89.749999999998195</v>
      </c>
      <c r="B853" s="84">
        <f t="shared" si="101"/>
        <v>41.833333333333336</v>
      </c>
      <c r="C853" s="85">
        <f t="shared" si="101"/>
        <v>75.25</v>
      </c>
      <c r="D853" s="91">
        <f t="shared" si="101"/>
        <v>150.75</v>
      </c>
      <c r="F853" s="83">
        <f>MAX(IF('Fee Calculator'!D$41*100&lt;$A853,0,IF('Fee Calculator'!D$41*100&gt;$A854,$A854-$A853-SUM(G853:$H853),'Fee Calculator'!D$41*100-$A853-SUM(G853:$H853))),0)</f>
        <v>0</v>
      </c>
      <c r="G853" s="85">
        <f>MAX(IF('Fee Calculator'!E$41*100&lt;$A853,0,IF('Fee Calculator'!E$41*100&gt;$A854,$A854-$A853-SUM(H853:$H853),'Fee Calculator'!E$41*100-$A853-SUM(H853:$H853))),0)</f>
        <v>0</v>
      </c>
      <c r="H853" s="91">
        <f>IF('Fee Calculator'!F$41*100&lt;$A853,0,IF('Fee Calculator'!F$41*100&gt;$A854,$A854-$A853,'Fee Calculator'!F$41*100-$A853))</f>
        <v>0</v>
      </c>
      <c r="J853" s="87">
        <f>F853*'Fee Calculator'!$D$11/100</f>
        <v>0</v>
      </c>
      <c r="K853" s="88">
        <f>G853*'Fee Calculator'!$D$11/100</f>
        <v>0</v>
      </c>
      <c r="L853" s="92">
        <f>H853*'Fee Calculator'!$D$11/100</f>
        <v>0</v>
      </c>
      <c r="N853" s="89">
        <f t="shared" si="95"/>
        <v>0</v>
      </c>
      <c r="O853" s="90">
        <f t="shared" si="96"/>
        <v>0</v>
      </c>
      <c r="P853" s="93">
        <f t="shared" si="97"/>
        <v>0</v>
      </c>
      <c r="R853" s="89">
        <f t="shared" si="98"/>
        <v>0</v>
      </c>
      <c r="S853" s="90">
        <f t="shared" si="99"/>
        <v>0</v>
      </c>
      <c r="T853" s="93">
        <f t="shared" si="100"/>
        <v>0</v>
      </c>
    </row>
    <row r="854" spans="1:20" hidden="1" x14ac:dyDescent="0.2">
      <c r="A854" s="83">
        <v>89.849999999998204</v>
      </c>
      <c r="B854" s="84">
        <f t="shared" si="101"/>
        <v>41.833333333333336</v>
      </c>
      <c r="C854" s="85">
        <f t="shared" si="101"/>
        <v>75.25</v>
      </c>
      <c r="D854" s="91">
        <f t="shared" si="101"/>
        <v>150.75</v>
      </c>
      <c r="F854" s="83">
        <f>MAX(IF('Fee Calculator'!D$41*100&lt;$A854,0,IF('Fee Calculator'!D$41*100&gt;$A855,$A855-$A854-SUM(G854:$H854),'Fee Calculator'!D$41*100-$A854-SUM(G854:$H854))),0)</f>
        <v>0</v>
      </c>
      <c r="G854" s="85">
        <f>MAX(IF('Fee Calculator'!E$41*100&lt;$A854,0,IF('Fee Calculator'!E$41*100&gt;$A855,$A855-$A854-SUM(H854:$H854),'Fee Calculator'!E$41*100-$A854-SUM(H854:$H854))),0)</f>
        <v>0</v>
      </c>
      <c r="H854" s="91">
        <f>IF('Fee Calculator'!F$41*100&lt;$A854,0,IF('Fee Calculator'!F$41*100&gt;$A855,$A855-$A854,'Fee Calculator'!F$41*100-$A854))</f>
        <v>0</v>
      </c>
      <c r="J854" s="87">
        <f>F854*'Fee Calculator'!$D$11/100</f>
        <v>0</v>
      </c>
      <c r="K854" s="88">
        <f>G854*'Fee Calculator'!$D$11/100</f>
        <v>0</v>
      </c>
      <c r="L854" s="92">
        <f>H854*'Fee Calculator'!$D$11/100</f>
        <v>0</v>
      </c>
      <c r="N854" s="89">
        <f t="shared" si="95"/>
        <v>0</v>
      </c>
      <c r="O854" s="90">
        <f t="shared" si="96"/>
        <v>0</v>
      </c>
      <c r="P854" s="93">
        <f t="shared" si="97"/>
        <v>0</v>
      </c>
      <c r="R854" s="89">
        <f t="shared" si="98"/>
        <v>0</v>
      </c>
      <c r="S854" s="90">
        <f t="shared" si="99"/>
        <v>0</v>
      </c>
      <c r="T854" s="93">
        <f t="shared" si="100"/>
        <v>0</v>
      </c>
    </row>
    <row r="855" spans="1:20" hidden="1" x14ac:dyDescent="0.2">
      <c r="A855" s="83">
        <v>89.949999999998198</v>
      </c>
      <c r="B855" s="84">
        <f t="shared" si="101"/>
        <v>41.833333333333336</v>
      </c>
      <c r="C855" s="85">
        <f t="shared" si="101"/>
        <v>75.25</v>
      </c>
      <c r="D855" s="91">
        <f t="shared" si="101"/>
        <v>150.75</v>
      </c>
      <c r="F855" s="83">
        <f>MAX(IF('Fee Calculator'!D$41*100&lt;$A855,0,IF('Fee Calculator'!D$41*100&gt;$A856,$A856-$A855-SUM(G855:$H855),'Fee Calculator'!D$41*100-$A855-SUM(G855:$H855))),0)</f>
        <v>0</v>
      </c>
      <c r="G855" s="85">
        <f>MAX(IF('Fee Calculator'!E$41*100&lt;$A855,0,IF('Fee Calculator'!E$41*100&gt;$A856,$A856-$A855-SUM(H855:$H855),'Fee Calculator'!E$41*100-$A855-SUM(H855:$H855))),0)</f>
        <v>0</v>
      </c>
      <c r="H855" s="91">
        <f>IF('Fee Calculator'!F$41*100&lt;$A855,0,IF('Fee Calculator'!F$41*100&gt;$A856,$A856-$A855,'Fee Calculator'!F$41*100-$A855))</f>
        <v>0</v>
      </c>
      <c r="J855" s="87">
        <f>F855*'Fee Calculator'!$D$11/100</f>
        <v>0</v>
      </c>
      <c r="K855" s="88">
        <f>G855*'Fee Calculator'!$D$11/100</f>
        <v>0</v>
      </c>
      <c r="L855" s="92">
        <f>H855*'Fee Calculator'!$D$11/100</f>
        <v>0</v>
      </c>
      <c r="N855" s="89">
        <f t="shared" si="95"/>
        <v>0</v>
      </c>
      <c r="O855" s="90">
        <f t="shared" si="96"/>
        <v>0</v>
      </c>
      <c r="P855" s="93">
        <f t="shared" si="97"/>
        <v>0</v>
      </c>
      <c r="R855" s="89">
        <f t="shared" si="98"/>
        <v>0</v>
      </c>
      <c r="S855" s="90">
        <f t="shared" si="99"/>
        <v>0</v>
      </c>
      <c r="T855" s="93">
        <f t="shared" si="100"/>
        <v>0</v>
      </c>
    </row>
    <row r="856" spans="1:20" hidden="1" x14ac:dyDescent="0.2">
      <c r="A856" s="83">
        <v>90.049999999998207</v>
      </c>
      <c r="B856" s="84">
        <f t="shared" si="101"/>
        <v>41.833333333333336</v>
      </c>
      <c r="C856" s="85">
        <f t="shared" si="101"/>
        <v>75.25</v>
      </c>
      <c r="D856" s="91">
        <f t="shared" si="101"/>
        <v>150.75</v>
      </c>
      <c r="F856" s="83">
        <f>MAX(IF('Fee Calculator'!D$41*100&lt;$A856,0,IF('Fee Calculator'!D$41*100&gt;$A857,$A857-$A856-SUM(G856:$H856),'Fee Calculator'!D$41*100-$A856-SUM(G856:$H856))),0)</f>
        <v>0</v>
      </c>
      <c r="G856" s="85">
        <f>MAX(IF('Fee Calculator'!E$41*100&lt;$A856,0,IF('Fee Calculator'!E$41*100&gt;$A857,$A857-$A856-SUM(H856:$H856),'Fee Calculator'!E$41*100-$A856-SUM(H856:$H856))),0)</f>
        <v>0</v>
      </c>
      <c r="H856" s="91">
        <f>IF('Fee Calculator'!F$41*100&lt;$A856,0,IF('Fee Calculator'!F$41*100&gt;$A857,$A857-$A856,'Fee Calculator'!F$41*100-$A856))</f>
        <v>0</v>
      </c>
      <c r="J856" s="87">
        <f>F856*'Fee Calculator'!$D$11/100</f>
        <v>0</v>
      </c>
      <c r="K856" s="88">
        <f>G856*'Fee Calculator'!$D$11/100</f>
        <v>0</v>
      </c>
      <c r="L856" s="92">
        <f>H856*'Fee Calculator'!$D$11/100</f>
        <v>0</v>
      </c>
      <c r="N856" s="89">
        <f t="shared" si="95"/>
        <v>0</v>
      </c>
      <c r="O856" s="90">
        <f t="shared" si="96"/>
        <v>0</v>
      </c>
      <c r="P856" s="93">
        <f t="shared" si="97"/>
        <v>0</v>
      </c>
      <c r="R856" s="89">
        <f t="shared" si="98"/>
        <v>0</v>
      </c>
      <c r="S856" s="90">
        <f t="shared" si="99"/>
        <v>0</v>
      </c>
      <c r="T856" s="93">
        <f t="shared" si="100"/>
        <v>0</v>
      </c>
    </row>
    <row r="857" spans="1:20" hidden="1" x14ac:dyDescent="0.2">
      <c r="A857" s="83">
        <v>90.149999999998201</v>
      </c>
      <c r="B857" s="84">
        <f t="shared" si="101"/>
        <v>41.833333333333336</v>
      </c>
      <c r="C857" s="85">
        <f t="shared" si="101"/>
        <v>75.25</v>
      </c>
      <c r="D857" s="91">
        <f t="shared" si="101"/>
        <v>150.75</v>
      </c>
      <c r="F857" s="83">
        <f>MAX(IF('Fee Calculator'!D$41*100&lt;$A857,0,IF('Fee Calculator'!D$41*100&gt;$A858,$A858-$A857-SUM(G857:$H857),'Fee Calculator'!D$41*100-$A857-SUM(G857:$H857))),0)</f>
        <v>0</v>
      </c>
      <c r="G857" s="85">
        <f>MAX(IF('Fee Calculator'!E$41*100&lt;$A857,0,IF('Fee Calculator'!E$41*100&gt;$A858,$A858-$A857-SUM(H857:$H857),'Fee Calculator'!E$41*100-$A857-SUM(H857:$H857))),0)</f>
        <v>0</v>
      </c>
      <c r="H857" s="91">
        <f>IF('Fee Calculator'!F$41*100&lt;$A857,0,IF('Fee Calculator'!F$41*100&gt;$A858,$A858-$A857,'Fee Calculator'!F$41*100-$A857))</f>
        <v>0</v>
      </c>
      <c r="J857" s="87">
        <f>F857*'Fee Calculator'!$D$11/100</f>
        <v>0</v>
      </c>
      <c r="K857" s="88">
        <f>G857*'Fee Calculator'!$D$11/100</f>
        <v>0</v>
      </c>
      <c r="L857" s="92">
        <f>H857*'Fee Calculator'!$D$11/100</f>
        <v>0</v>
      </c>
      <c r="N857" s="89">
        <f t="shared" si="95"/>
        <v>0</v>
      </c>
      <c r="O857" s="90">
        <f t="shared" si="96"/>
        <v>0</v>
      </c>
      <c r="P857" s="93">
        <f t="shared" si="97"/>
        <v>0</v>
      </c>
      <c r="R857" s="89">
        <f t="shared" si="98"/>
        <v>0</v>
      </c>
      <c r="S857" s="90">
        <f t="shared" si="99"/>
        <v>0</v>
      </c>
      <c r="T857" s="93">
        <f t="shared" si="100"/>
        <v>0</v>
      </c>
    </row>
    <row r="858" spans="1:20" hidden="1" x14ac:dyDescent="0.2">
      <c r="A858" s="83">
        <v>90.249999999998195</v>
      </c>
      <c r="B858" s="84">
        <f t="shared" si="101"/>
        <v>41.833333333333336</v>
      </c>
      <c r="C858" s="85">
        <f t="shared" si="101"/>
        <v>75.25</v>
      </c>
      <c r="D858" s="91">
        <f t="shared" si="101"/>
        <v>150.75</v>
      </c>
      <c r="F858" s="83">
        <f>MAX(IF('Fee Calculator'!D$41*100&lt;$A858,0,IF('Fee Calculator'!D$41*100&gt;$A859,$A859-$A858-SUM(G858:$H858),'Fee Calculator'!D$41*100-$A858-SUM(G858:$H858))),0)</f>
        <v>0</v>
      </c>
      <c r="G858" s="85">
        <f>MAX(IF('Fee Calculator'!E$41*100&lt;$A858,0,IF('Fee Calculator'!E$41*100&gt;$A859,$A859-$A858-SUM(H858:$H858),'Fee Calculator'!E$41*100-$A858-SUM(H858:$H858))),0)</f>
        <v>0</v>
      </c>
      <c r="H858" s="91">
        <f>IF('Fee Calculator'!F$41*100&lt;$A858,0,IF('Fee Calculator'!F$41*100&gt;$A859,$A859-$A858,'Fee Calculator'!F$41*100-$A858))</f>
        <v>0</v>
      </c>
      <c r="J858" s="87">
        <f>F858*'Fee Calculator'!$D$11/100</f>
        <v>0</v>
      </c>
      <c r="K858" s="88">
        <f>G858*'Fee Calculator'!$D$11/100</f>
        <v>0</v>
      </c>
      <c r="L858" s="92">
        <f>H858*'Fee Calculator'!$D$11/100</f>
        <v>0</v>
      </c>
      <c r="N858" s="89">
        <f t="shared" si="95"/>
        <v>0</v>
      </c>
      <c r="O858" s="90">
        <f t="shared" si="96"/>
        <v>0</v>
      </c>
      <c r="P858" s="93">
        <f t="shared" si="97"/>
        <v>0</v>
      </c>
      <c r="R858" s="89">
        <f t="shared" si="98"/>
        <v>0</v>
      </c>
      <c r="S858" s="90">
        <f t="shared" si="99"/>
        <v>0</v>
      </c>
      <c r="T858" s="93">
        <f t="shared" si="100"/>
        <v>0</v>
      </c>
    </row>
    <row r="859" spans="1:20" hidden="1" x14ac:dyDescent="0.2">
      <c r="A859" s="83">
        <v>90.349999999998204</v>
      </c>
      <c r="B859" s="84">
        <f t="shared" si="101"/>
        <v>41.833333333333336</v>
      </c>
      <c r="C859" s="85">
        <f t="shared" si="101"/>
        <v>75.25</v>
      </c>
      <c r="D859" s="91">
        <f t="shared" si="101"/>
        <v>150.75</v>
      </c>
      <c r="F859" s="83">
        <f>MAX(IF('Fee Calculator'!D$41*100&lt;$A859,0,IF('Fee Calculator'!D$41*100&gt;$A860,$A860-$A859-SUM(G859:$H859),'Fee Calculator'!D$41*100-$A859-SUM(G859:$H859))),0)</f>
        <v>0</v>
      </c>
      <c r="G859" s="85">
        <f>MAX(IF('Fee Calculator'!E$41*100&lt;$A859,0,IF('Fee Calculator'!E$41*100&gt;$A860,$A860-$A859-SUM(H859:$H859),'Fee Calculator'!E$41*100-$A859-SUM(H859:$H859))),0)</f>
        <v>0</v>
      </c>
      <c r="H859" s="91">
        <f>IF('Fee Calculator'!F$41*100&lt;$A859,0,IF('Fee Calculator'!F$41*100&gt;$A860,$A860-$A859,'Fee Calculator'!F$41*100-$A859))</f>
        <v>0</v>
      </c>
      <c r="J859" s="87">
        <f>F859*'Fee Calculator'!$D$11/100</f>
        <v>0</v>
      </c>
      <c r="K859" s="88">
        <f>G859*'Fee Calculator'!$D$11/100</f>
        <v>0</v>
      </c>
      <c r="L859" s="92">
        <f>H859*'Fee Calculator'!$D$11/100</f>
        <v>0</v>
      </c>
      <c r="N859" s="89">
        <f t="shared" si="95"/>
        <v>0</v>
      </c>
      <c r="O859" s="90">
        <f t="shared" si="96"/>
        <v>0</v>
      </c>
      <c r="P859" s="93">
        <f t="shared" si="97"/>
        <v>0</v>
      </c>
      <c r="R859" s="89">
        <f t="shared" si="98"/>
        <v>0</v>
      </c>
      <c r="S859" s="90">
        <f t="shared" si="99"/>
        <v>0</v>
      </c>
      <c r="T859" s="93">
        <f t="shared" si="100"/>
        <v>0</v>
      </c>
    </row>
    <row r="860" spans="1:20" hidden="1" x14ac:dyDescent="0.2">
      <c r="A860" s="83">
        <v>90.449999999998198</v>
      </c>
      <c r="B860" s="84">
        <f t="shared" si="101"/>
        <v>41.833333333333336</v>
      </c>
      <c r="C860" s="85">
        <f t="shared" si="101"/>
        <v>75.25</v>
      </c>
      <c r="D860" s="91">
        <f t="shared" si="101"/>
        <v>150.75</v>
      </c>
      <c r="F860" s="83">
        <f>MAX(IF('Fee Calculator'!D$41*100&lt;$A860,0,IF('Fee Calculator'!D$41*100&gt;$A861,$A861-$A860-SUM(G860:$H860),'Fee Calculator'!D$41*100-$A860-SUM(G860:$H860))),0)</f>
        <v>0</v>
      </c>
      <c r="G860" s="85">
        <f>MAX(IF('Fee Calculator'!E$41*100&lt;$A860,0,IF('Fee Calculator'!E$41*100&gt;$A861,$A861-$A860-SUM(H860:$H860),'Fee Calculator'!E$41*100-$A860-SUM(H860:$H860))),0)</f>
        <v>0</v>
      </c>
      <c r="H860" s="91">
        <f>IF('Fee Calculator'!F$41*100&lt;$A860,0,IF('Fee Calculator'!F$41*100&gt;$A861,$A861-$A860,'Fee Calculator'!F$41*100-$A860))</f>
        <v>0</v>
      </c>
      <c r="J860" s="87">
        <f>F860*'Fee Calculator'!$D$11/100</f>
        <v>0</v>
      </c>
      <c r="K860" s="88">
        <f>G860*'Fee Calculator'!$D$11/100</f>
        <v>0</v>
      </c>
      <c r="L860" s="92">
        <f>H860*'Fee Calculator'!$D$11/100</f>
        <v>0</v>
      </c>
      <c r="N860" s="89">
        <f t="shared" si="95"/>
        <v>0</v>
      </c>
      <c r="O860" s="90">
        <f t="shared" si="96"/>
        <v>0</v>
      </c>
      <c r="P860" s="93">
        <f t="shared" si="97"/>
        <v>0</v>
      </c>
      <c r="R860" s="89">
        <f t="shared" si="98"/>
        <v>0</v>
      </c>
      <c r="S860" s="90">
        <f t="shared" si="99"/>
        <v>0</v>
      </c>
      <c r="T860" s="93">
        <f t="shared" si="100"/>
        <v>0</v>
      </c>
    </row>
    <row r="861" spans="1:20" hidden="1" x14ac:dyDescent="0.2">
      <c r="A861" s="83">
        <v>90.549999999998207</v>
      </c>
      <c r="B861" s="84">
        <f t="shared" si="101"/>
        <v>41.833333333333336</v>
      </c>
      <c r="C861" s="85">
        <f t="shared" si="101"/>
        <v>75.25</v>
      </c>
      <c r="D861" s="91">
        <f t="shared" si="101"/>
        <v>150.75</v>
      </c>
      <c r="F861" s="83">
        <f>MAX(IF('Fee Calculator'!D$41*100&lt;$A861,0,IF('Fee Calculator'!D$41*100&gt;$A862,$A862-$A861-SUM(G861:$H861),'Fee Calculator'!D$41*100-$A861-SUM(G861:$H861))),0)</f>
        <v>0</v>
      </c>
      <c r="G861" s="85">
        <f>MAX(IF('Fee Calculator'!E$41*100&lt;$A861,0,IF('Fee Calculator'!E$41*100&gt;$A862,$A862-$A861-SUM(H861:$H861),'Fee Calculator'!E$41*100-$A861-SUM(H861:$H861))),0)</f>
        <v>0</v>
      </c>
      <c r="H861" s="91">
        <f>IF('Fee Calculator'!F$41*100&lt;$A861,0,IF('Fee Calculator'!F$41*100&gt;$A862,$A862-$A861,'Fee Calculator'!F$41*100-$A861))</f>
        <v>0</v>
      </c>
      <c r="J861" s="87">
        <f>F861*'Fee Calculator'!$D$11/100</f>
        <v>0</v>
      </c>
      <c r="K861" s="88">
        <f>G861*'Fee Calculator'!$D$11/100</f>
        <v>0</v>
      </c>
      <c r="L861" s="92">
        <f>H861*'Fee Calculator'!$D$11/100</f>
        <v>0</v>
      </c>
      <c r="N861" s="89">
        <f t="shared" si="95"/>
        <v>0</v>
      </c>
      <c r="O861" s="90">
        <f t="shared" si="96"/>
        <v>0</v>
      </c>
      <c r="P861" s="93">
        <f t="shared" si="97"/>
        <v>0</v>
      </c>
      <c r="R861" s="89">
        <f t="shared" si="98"/>
        <v>0</v>
      </c>
      <c r="S861" s="90">
        <f t="shared" si="99"/>
        <v>0</v>
      </c>
      <c r="T861" s="93">
        <f t="shared" si="100"/>
        <v>0</v>
      </c>
    </row>
    <row r="862" spans="1:20" hidden="1" x14ac:dyDescent="0.2">
      <c r="A862" s="83">
        <v>90.649999999998201</v>
      </c>
      <c r="B862" s="84">
        <f t="shared" si="101"/>
        <v>41.833333333333336</v>
      </c>
      <c r="C862" s="85">
        <f t="shared" si="101"/>
        <v>75.25</v>
      </c>
      <c r="D862" s="91">
        <f t="shared" si="101"/>
        <v>150.75</v>
      </c>
      <c r="F862" s="83">
        <f>MAX(IF('Fee Calculator'!D$41*100&lt;$A862,0,IF('Fee Calculator'!D$41*100&gt;$A863,$A863-$A862-SUM(G862:$H862),'Fee Calculator'!D$41*100-$A862-SUM(G862:$H862))),0)</f>
        <v>0</v>
      </c>
      <c r="G862" s="85">
        <f>MAX(IF('Fee Calculator'!E$41*100&lt;$A862,0,IF('Fee Calculator'!E$41*100&gt;$A863,$A863-$A862-SUM(H862:$H862),'Fee Calculator'!E$41*100-$A862-SUM(H862:$H862))),0)</f>
        <v>0</v>
      </c>
      <c r="H862" s="91">
        <f>IF('Fee Calculator'!F$41*100&lt;$A862,0,IF('Fee Calculator'!F$41*100&gt;$A863,$A863-$A862,'Fee Calculator'!F$41*100-$A862))</f>
        <v>0</v>
      </c>
      <c r="J862" s="87">
        <f>F862*'Fee Calculator'!$D$11/100</f>
        <v>0</v>
      </c>
      <c r="K862" s="88">
        <f>G862*'Fee Calculator'!$D$11/100</f>
        <v>0</v>
      </c>
      <c r="L862" s="92">
        <f>H862*'Fee Calculator'!$D$11/100</f>
        <v>0</v>
      </c>
      <c r="N862" s="89">
        <f t="shared" si="95"/>
        <v>0</v>
      </c>
      <c r="O862" s="90">
        <f t="shared" si="96"/>
        <v>0</v>
      </c>
      <c r="P862" s="93">
        <f t="shared" si="97"/>
        <v>0</v>
      </c>
      <c r="R862" s="89">
        <f t="shared" si="98"/>
        <v>0</v>
      </c>
      <c r="S862" s="90">
        <f t="shared" si="99"/>
        <v>0</v>
      </c>
      <c r="T862" s="93">
        <f t="shared" si="100"/>
        <v>0</v>
      </c>
    </row>
    <row r="863" spans="1:20" hidden="1" x14ac:dyDescent="0.2">
      <c r="A863" s="83">
        <v>90.749999999998195</v>
      </c>
      <c r="B863" s="84">
        <f t="shared" si="101"/>
        <v>41.833333333333336</v>
      </c>
      <c r="C863" s="85">
        <f t="shared" si="101"/>
        <v>75.25</v>
      </c>
      <c r="D863" s="91">
        <f t="shared" si="101"/>
        <v>150.75</v>
      </c>
      <c r="F863" s="83">
        <f>MAX(IF('Fee Calculator'!D$41*100&lt;$A863,0,IF('Fee Calculator'!D$41*100&gt;$A864,$A864-$A863-SUM(G863:$H863),'Fee Calculator'!D$41*100-$A863-SUM(G863:$H863))),0)</f>
        <v>0</v>
      </c>
      <c r="G863" s="85">
        <f>MAX(IF('Fee Calculator'!E$41*100&lt;$A863,0,IF('Fee Calculator'!E$41*100&gt;$A864,$A864-$A863-SUM(H863:$H863),'Fee Calculator'!E$41*100-$A863-SUM(H863:$H863))),0)</f>
        <v>0</v>
      </c>
      <c r="H863" s="91">
        <f>IF('Fee Calculator'!F$41*100&lt;$A863,0,IF('Fee Calculator'!F$41*100&gt;$A864,$A864-$A863,'Fee Calculator'!F$41*100-$A863))</f>
        <v>0</v>
      </c>
      <c r="J863" s="87">
        <f>F863*'Fee Calculator'!$D$11/100</f>
        <v>0</v>
      </c>
      <c r="K863" s="88">
        <f>G863*'Fee Calculator'!$D$11/100</f>
        <v>0</v>
      </c>
      <c r="L863" s="92">
        <f>H863*'Fee Calculator'!$D$11/100</f>
        <v>0</v>
      </c>
      <c r="N863" s="89">
        <f t="shared" si="95"/>
        <v>0</v>
      </c>
      <c r="O863" s="90">
        <f t="shared" si="96"/>
        <v>0</v>
      </c>
      <c r="P863" s="93">
        <f t="shared" si="97"/>
        <v>0</v>
      </c>
      <c r="R863" s="89">
        <f t="shared" si="98"/>
        <v>0</v>
      </c>
      <c r="S863" s="90">
        <f t="shared" si="99"/>
        <v>0</v>
      </c>
      <c r="T863" s="93">
        <f t="shared" si="100"/>
        <v>0</v>
      </c>
    </row>
    <row r="864" spans="1:20" hidden="1" x14ac:dyDescent="0.2">
      <c r="A864" s="83">
        <v>90.849999999998204</v>
      </c>
      <c r="B864" s="84">
        <f t="shared" si="101"/>
        <v>41.833333333333336</v>
      </c>
      <c r="C864" s="85">
        <f t="shared" si="101"/>
        <v>75.25</v>
      </c>
      <c r="D864" s="91">
        <f t="shared" si="101"/>
        <v>150.75</v>
      </c>
      <c r="F864" s="83">
        <f>MAX(IF('Fee Calculator'!D$41*100&lt;$A864,0,IF('Fee Calculator'!D$41*100&gt;$A865,$A865-$A864-SUM(G864:$H864),'Fee Calculator'!D$41*100-$A864-SUM(G864:$H864))),0)</f>
        <v>0</v>
      </c>
      <c r="G864" s="85">
        <f>MAX(IF('Fee Calculator'!E$41*100&lt;$A864,0,IF('Fee Calculator'!E$41*100&gt;$A865,$A865-$A864-SUM(H864:$H864),'Fee Calculator'!E$41*100-$A864-SUM(H864:$H864))),0)</f>
        <v>0</v>
      </c>
      <c r="H864" s="91">
        <f>IF('Fee Calculator'!F$41*100&lt;$A864,0,IF('Fee Calculator'!F$41*100&gt;$A865,$A865-$A864,'Fee Calculator'!F$41*100-$A864))</f>
        <v>0</v>
      </c>
      <c r="J864" s="87">
        <f>F864*'Fee Calculator'!$D$11/100</f>
        <v>0</v>
      </c>
      <c r="K864" s="88">
        <f>G864*'Fee Calculator'!$D$11/100</f>
        <v>0</v>
      </c>
      <c r="L864" s="92">
        <f>H864*'Fee Calculator'!$D$11/100</f>
        <v>0</v>
      </c>
      <c r="N864" s="89">
        <f t="shared" si="95"/>
        <v>0</v>
      </c>
      <c r="O864" s="90">
        <f t="shared" si="96"/>
        <v>0</v>
      </c>
      <c r="P864" s="93">
        <f t="shared" si="97"/>
        <v>0</v>
      </c>
      <c r="R864" s="89">
        <f t="shared" si="98"/>
        <v>0</v>
      </c>
      <c r="S864" s="90">
        <f t="shared" si="99"/>
        <v>0</v>
      </c>
      <c r="T864" s="93">
        <f t="shared" si="100"/>
        <v>0</v>
      </c>
    </row>
    <row r="865" spans="1:20" hidden="1" x14ac:dyDescent="0.2">
      <c r="A865" s="83">
        <v>90.949999999998099</v>
      </c>
      <c r="B865" s="84">
        <f t="shared" si="101"/>
        <v>41.833333333333336</v>
      </c>
      <c r="C865" s="85">
        <f t="shared" si="101"/>
        <v>75.25</v>
      </c>
      <c r="D865" s="91">
        <f t="shared" si="101"/>
        <v>150.75</v>
      </c>
      <c r="F865" s="83">
        <f>MAX(IF('Fee Calculator'!D$41*100&lt;$A865,0,IF('Fee Calculator'!D$41*100&gt;$A866,$A866-$A865-SUM(G865:$H865),'Fee Calculator'!D$41*100-$A865-SUM(G865:$H865))),0)</f>
        <v>0</v>
      </c>
      <c r="G865" s="85">
        <f>MAX(IF('Fee Calculator'!E$41*100&lt;$A865,0,IF('Fee Calculator'!E$41*100&gt;$A866,$A866-$A865-SUM(H865:$H865),'Fee Calculator'!E$41*100-$A865-SUM(H865:$H865))),0)</f>
        <v>0</v>
      </c>
      <c r="H865" s="91">
        <f>IF('Fee Calculator'!F$41*100&lt;$A865,0,IF('Fee Calculator'!F$41*100&gt;$A866,$A866-$A865,'Fee Calculator'!F$41*100-$A865))</f>
        <v>0</v>
      </c>
      <c r="J865" s="87">
        <f>F865*'Fee Calculator'!$D$11/100</f>
        <v>0</v>
      </c>
      <c r="K865" s="88">
        <f>G865*'Fee Calculator'!$D$11/100</f>
        <v>0</v>
      </c>
      <c r="L865" s="92">
        <f>H865*'Fee Calculator'!$D$11/100</f>
        <v>0</v>
      </c>
      <c r="N865" s="89">
        <f t="shared" si="95"/>
        <v>0</v>
      </c>
      <c r="O865" s="90">
        <f t="shared" si="96"/>
        <v>0</v>
      </c>
      <c r="P865" s="93">
        <f t="shared" si="97"/>
        <v>0</v>
      </c>
      <c r="R865" s="89">
        <f t="shared" si="98"/>
        <v>0</v>
      </c>
      <c r="S865" s="90">
        <f t="shared" si="99"/>
        <v>0</v>
      </c>
      <c r="T865" s="93">
        <f t="shared" si="100"/>
        <v>0</v>
      </c>
    </row>
    <row r="866" spans="1:20" hidden="1" x14ac:dyDescent="0.2">
      <c r="A866" s="83">
        <v>91.049999999998093</v>
      </c>
      <c r="B866" s="84">
        <f t="shared" si="101"/>
        <v>41.833333333333336</v>
      </c>
      <c r="C866" s="85">
        <f t="shared" si="101"/>
        <v>75.25</v>
      </c>
      <c r="D866" s="91">
        <f t="shared" si="101"/>
        <v>150.75</v>
      </c>
      <c r="F866" s="83">
        <f>MAX(IF('Fee Calculator'!D$41*100&lt;$A866,0,IF('Fee Calculator'!D$41*100&gt;$A867,$A867-$A866-SUM(G866:$H866),'Fee Calculator'!D$41*100-$A866-SUM(G866:$H866))),0)</f>
        <v>0</v>
      </c>
      <c r="G866" s="85">
        <f>MAX(IF('Fee Calculator'!E$41*100&lt;$A866,0,IF('Fee Calculator'!E$41*100&gt;$A867,$A867-$A866-SUM(H866:$H866),'Fee Calculator'!E$41*100-$A866-SUM(H866:$H866))),0)</f>
        <v>0</v>
      </c>
      <c r="H866" s="91">
        <f>IF('Fee Calculator'!F$41*100&lt;$A866,0,IF('Fee Calculator'!F$41*100&gt;$A867,$A867-$A866,'Fee Calculator'!F$41*100-$A866))</f>
        <v>0</v>
      </c>
      <c r="J866" s="87">
        <f>F866*'Fee Calculator'!$D$11/100</f>
        <v>0</v>
      </c>
      <c r="K866" s="88">
        <f>G866*'Fee Calculator'!$D$11/100</f>
        <v>0</v>
      </c>
      <c r="L866" s="92">
        <f>H866*'Fee Calculator'!$D$11/100</f>
        <v>0</v>
      </c>
      <c r="N866" s="89">
        <f t="shared" si="95"/>
        <v>0</v>
      </c>
      <c r="O866" s="90">
        <f t="shared" si="96"/>
        <v>0</v>
      </c>
      <c r="P866" s="93">
        <f t="shared" si="97"/>
        <v>0</v>
      </c>
      <c r="R866" s="89">
        <f t="shared" si="98"/>
        <v>0</v>
      </c>
      <c r="S866" s="90">
        <f t="shared" si="99"/>
        <v>0</v>
      </c>
      <c r="T866" s="93">
        <f t="shared" si="100"/>
        <v>0</v>
      </c>
    </row>
    <row r="867" spans="1:20" hidden="1" x14ac:dyDescent="0.2">
      <c r="A867" s="83">
        <v>91.149999999998101</v>
      </c>
      <c r="B867" s="84">
        <f t="shared" si="101"/>
        <v>41.833333333333336</v>
      </c>
      <c r="C867" s="85">
        <f t="shared" si="101"/>
        <v>75.25</v>
      </c>
      <c r="D867" s="91">
        <f t="shared" si="101"/>
        <v>150.75</v>
      </c>
      <c r="F867" s="83">
        <f>MAX(IF('Fee Calculator'!D$41*100&lt;$A867,0,IF('Fee Calculator'!D$41*100&gt;$A868,$A868-$A867-SUM(G867:$H867),'Fee Calculator'!D$41*100-$A867-SUM(G867:$H867))),0)</f>
        <v>0</v>
      </c>
      <c r="G867" s="85">
        <f>MAX(IF('Fee Calculator'!E$41*100&lt;$A867,0,IF('Fee Calculator'!E$41*100&gt;$A868,$A868-$A867-SUM(H867:$H867),'Fee Calculator'!E$41*100-$A867-SUM(H867:$H867))),0)</f>
        <v>0</v>
      </c>
      <c r="H867" s="91">
        <f>IF('Fee Calculator'!F$41*100&lt;$A867,0,IF('Fee Calculator'!F$41*100&gt;$A868,$A868-$A867,'Fee Calculator'!F$41*100-$A867))</f>
        <v>0</v>
      </c>
      <c r="J867" s="87">
        <f>F867*'Fee Calculator'!$D$11/100</f>
        <v>0</v>
      </c>
      <c r="K867" s="88">
        <f>G867*'Fee Calculator'!$D$11/100</f>
        <v>0</v>
      </c>
      <c r="L867" s="92">
        <f>H867*'Fee Calculator'!$D$11/100</f>
        <v>0</v>
      </c>
      <c r="N867" s="89">
        <f t="shared" si="95"/>
        <v>0</v>
      </c>
      <c r="O867" s="90">
        <f t="shared" si="96"/>
        <v>0</v>
      </c>
      <c r="P867" s="93">
        <f t="shared" si="97"/>
        <v>0</v>
      </c>
      <c r="R867" s="89">
        <f t="shared" si="98"/>
        <v>0</v>
      </c>
      <c r="S867" s="90">
        <f t="shared" si="99"/>
        <v>0</v>
      </c>
      <c r="T867" s="93">
        <f t="shared" si="100"/>
        <v>0</v>
      </c>
    </row>
    <row r="868" spans="1:20" hidden="1" x14ac:dyDescent="0.2">
      <c r="A868" s="83">
        <v>91.249999999998096</v>
      </c>
      <c r="B868" s="84">
        <f t="shared" si="101"/>
        <v>41.833333333333336</v>
      </c>
      <c r="C868" s="85">
        <f t="shared" si="101"/>
        <v>75.25</v>
      </c>
      <c r="D868" s="91">
        <f t="shared" si="101"/>
        <v>150.75</v>
      </c>
      <c r="F868" s="83">
        <f>MAX(IF('Fee Calculator'!D$41*100&lt;$A868,0,IF('Fee Calculator'!D$41*100&gt;$A869,$A869-$A868-SUM(G868:$H868),'Fee Calculator'!D$41*100-$A868-SUM(G868:$H868))),0)</f>
        <v>0</v>
      </c>
      <c r="G868" s="85">
        <f>MAX(IF('Fee Calculator'!E$41*100&lt;$A868,0,IF('Fee Calculator'!E$41*100&gt;$A869,$A869-$A868-SUM(H868:$H868),'Fee Calculator'!E$41*100-$A868-SUM(H868:$H868))),0)</f>
        <v>0</v>
      </c>
      <c r="H868" s="91">
        <f>IF('Fee Calculator'!F$41*100&lt;$A868,0,IF('Fee Calculator'!F$41*100&gt;$A869,$A869-$A868,'Fee Calculator'!F$41*100-$A868))</f>
        <v>0</v>
      </c>
      <c r="J868" s="87">
        <f>F868*'Fee Calculator'!$D$11/100</f>
        <v>0</v>
      </c>
      <c r="K868" s="88">
        <f>G868*'Fee Calculator'!$D$11/100</f>
        <v>0</v>
      </c>
      <c r="L868" s="92">
        <f>H868*'Fee Calculator'!$D$11/100</f>
        <v>0</v>
      </c>
      <c r="N868" s="89">
        <f t="shared" si="95"/>
        <v>0</v>
      </c>
      <c r="O868" s="90">
        <f t="shared" si="96"/>
        <v>0</v>
      </c>
      <c r="P868" s="93">
        <f t="shared" si="97"/>
        <v>0</v>
      </c>
      <c r="R868" s="89">
        <f t="shared" si="98"/>
        <v>0</v>
      </c>
      <c r="S868" s="90">
        <f t="shared" si="99"/>
        <v>0</v>
      </c>
      <c r="T868" s="93">
        <f t="shared" si="100"/>
        <v>0</v>
      </c>
    </row>
    <row r="869" spans="1:20" hidden="1" x14ac:dyDescent="0.2">
      <c r="A869" s="83">
        <v>91.349999999998104</v>
      </c>
      <c r="B869" s="84">
        <f t="shared" si="101"/>
        <v>41.833333333333336</v>
      </c>
      <c r="C869" s="85">
        <f t="shared" si="101"/>
        <v>75.25</v>
      </c>
      <c r="D869" s="91">
        <f t="shared" si="101"/>
        <v>150.75</v>
      </c>
      <c r="F869" s="83">
        <f>MAX(IF('Fee Calculator'!D$41*100&lt;$A869,0,IF('Fee Calculator'!D$41*100&gt;$A870,$A870-$A869-SUM(G869:$H869),'Fee Calculator'!D$41*100-$A869-SUM(G869:$H869))),0)</f>
        <v>0</v>
      </c>
      <c r="G869" s="85">
        <f>MAX(IF('Fee Calculator'!E$41*100&lt;$A869,0,IF('Fee Calculator'!E$41*100&gt;$A870,$A870-$A869-SUM(H869:$H869),'Fee Calculator'!E$41*100-$A869-SUM(H869:$H869))),0)</f>
        <v>0</v>
      </c>
      <c r="H869" s="91">
        <f>IF('Fee Calculator'!F$41*100&lt;$A869,0,IF('Fee Calculator'!F$41*100&gt;$A870,$A870-$A869,'Fee Calculator'!F$41*100-$A869))</f>
        <v>0</v>
      </c>
      <c r="J869" s="87">
        <f>F869*'Fee Calculator'!$D$11/100</f>
        <v>0</v>
      </c>
      <c r="K869" s="88">
        <f>G869*'Fee Calculator'!$D$11/100</f>
        <v>0</v>
      </c>
      <c r="L869" s="92">
        <f>H869*'Fee Calculator'!$D$11/100</f>
        <v>0</v>
      </c>
      <c r="N869" s="89">
        <f t="shared" si="95"/>
        <v>0</v>
      </c>
      <c r="O869" s="90">
        <f t="shared" si="96"/>
        <v>0</v>
      </c>
      <c r="P869" s="93">
        <f t="shared" si="97"/>
        <v>0</v>
      </c>
      <c r="R869" s="89">
        <f t="shared" si="98"/>
        <v>0</v>
      </c>
      <c r="S869" s="90">
        <f t="shared" si="99"/>
        <v>0</v>
      </c>
      <c r="T869" s="93">
        <f t="shared" si="100"/>
        <v>0</v>
      </c>
    </row>
    <row r="870" spans="1:20" hidden="1" x14ac:dyDescent="0.2">
      <c r="A870" s="83">
        <v>91.449999999998099</v>
      </c>
      <c r="B870" s="84">
        <f t="shared" si="101"/>
        <v>41.833333333333336</v>
      </c>
      <c r="C870" s="85">
        <f t="shared" si="101"/>
        <v>75.25</v>
      </c>
      <c r="D870" s="91">
        <f t="shared" si="101"/>
        <v>150.75</v>
      </c>
      <c r="F870" s="83">
        <f>MAX(IF('Fee Calculator'!D$41*100&lt;$A870,0,IF('Fee Calculator'!D$41*100&gt;$A871,$A871-$A870-SUM(G870:$H870),'Fee Calculator'!D$41*100-$A870-SUM(G870:$H870))),0)</f>
        <v>0</v>
      </c>
      <c r="G870" s="85">
        <f>MAX(IF('Fee Calculator'!E$41*100&lt;$A870,0,IF('Fee Calculator'!E$41*100&gt;$A871,$A871-$A870-SUM(H870:$H870),'Fee Calculator'!E$41*100-$A870-SUM(H870:$H870))),0)</f>
        <v>0</v>
      </c>
      <c r="H870" s="91">
        <f>IF('Fee Calculator'!F$41*100&lt;$A870,0,IF('Fee Calculator'!F$41*100&gt;$A871,$A871-$A870,'Fee Calculator'!F$41*100-$A870))</f>
        <v>0</v>
      </c>
      <c r="J870" s="87">
        <f>F870*'Fee Calculator'!$D$11/100</f>
        <v>0</v>
      </c>
      <c r="K870" s="88">
        <f>G870*'Fee Calculator'!$D$11/100</f>
        <v>0</v>
      </c>
      <c r="L870" s="92">
        <f>H870*'Fee Calculator'!$D$11/100</f>
        <v>0</v>
      </c>
      <c r="N870" s="89">
        <f t="shared" si="95"/>
        <v>0</v>
      </c>
      <c r="O870" s="90">
        <f t="shared" si="96"/>
        <v>0</v>
      </c>
      <c r="P870" s="93">
        <f t="shared" si="97"/>
        <v>0</v>
      </c>
      <c r="R870" s="89">
        <f t="shared" si="98"/>
        <v>0</v>
      </c>
      <c r="S870" s="90">
        <f t="shared" si="99"/>
        <v>0</v>
      </c>
      <c r="T870" s="93">
        <f t="shared" si="100"/>
        <v>0</v>
      </c>
    </row>
    <row r="871" spans="1:20" hidden="1" x14ac:dyDescent="0.2">
      <c r="A871" s="83">
        <v>91.549999999998093</v>
      </c>
      <c r="B871" s="84">
        <f t="shared" si="101"/>
        <v>41.833333333333336</v>
      </c>
      <c r="C871" s="85">
        <f t="shared" si="101"/>
        <v>75.25</v>
      </c>
      <c r="D871" s="91">
        <f t="shared" si="101"/>
        <v>150.75</v>
      </c>
      <c r="F871" s="83">
        <f>MAX(IF('Fee Calculator'!D$41*100&lt;$A871,0,IF('Fee Calculator'!D$41*100&gt;$A872,$A872-$A871-SUM(G871:$H871),'Fee Calculator'!D$41*100-$A871-SUM(G871:$H871))),0)</f>
        <v>0</v>
      </c>
      <c r="G871" s="85">
        <f>MAX(IF('Fee Calculator'!E$41*100&lt;$A871,0,IF('Fee Calculator'!E$41*100&gt;$A872,$A872-$A871-SUM(H871:$H871),'Fee Calculator'!E$41*100-$A871-SUM(H871:$H871))),0)</f>
        <v>0</v>
      </c>
      <c r="H871" s="91">
        <f>IF('Fee Calculator'!F$41*100&lt;$A871,0,IF('Fee Calculator'!F$41*100&gt;$A872,$A872-$A871,'Fee Calculator'!F$41*100-$A871))</f>
        <v>0</v>
      </c>
      <c r="J871" s="87">
        <f>F871*'Fee Calculator'!$D$11/100</f>
        <v>0</v>
      </c>
      <c r="K871" s="88">
        <f>G871*'Fee Calculator'!$D$11/100</f>
        <v>0</v>
      </c>
      <c r="L871" s="92">
        <f>H871*'Fee Calculator'!$D$11/100</f>
        <v>0</v>
      </c>
      <c r="N871" s="89">
        <f t="shared" si="95"/>
        <v>0</v>
      </c>
      <c r="O871" s="90">
        <f t="shared" si="96"/>
        <v>0</v>
      </c>
      <c r="P871" s="93">
        <f t="shared" si="97"/>
        <v>0</v>
      </c>
      <c r="R871" s="89">
        <f t="shared" si="98"/>
        <v>0</v>
      </c>
      <c r="S871" s="90">
        <f t="shared" si="99"/>
        <v>0</v>
      </c>
      <c r="T871" s="93">
        <f t="shared" si="100"/>
        <v>0</v>
      </c>
    </row>
    <row r="872" spans="1:20" hidden="1" x14ac:dyDescent="0.2">
      <c r="A872" s="83">
        <v>91.649999999998101</v>
      </c>
      <c r="B872" s="84">
        <f t="shared" si="101"/>
        <v>41.833333333333336</v>
      </c>
      <c r="C872" s="85">
        <f t="shared" si="101"/>
        <v>75.25</v>
      </c>
      <c r="D872" s="91">
        <f t="shared" si="101"/>
        <v>150.75</v>
      </c>
      <c r="F872" s="83">
        <f>MAX(IF('Fee Calculator'!D$41*100&lt;$A872,0,IF('Fee Calculator'!D$41*100&gt;$A873,$A873-$A872-SUM(G872:$H872),'Fee Calculator'!D$41*100-$A872-SUM(G872:$H872))),0)</f>
        <v>0</v>
      </c>
      <c r="G872" s="85">
        <f>MAX(IF('Fee Calculator'!E$41*100&lt;$A872,0,IF('Fee Calculator'!E$41*100&gt;$A873,$A873-$A872-SUM(H872:$H872),'Fee Calculator'!E$41*100-$A872-SUM(H872:$H872))),0)</f>
        <v>0</v>
      </c>
      <c r="H872" s="91">
        <f>IF('Fee Calculator'!F$41*100&lt;$A872,0,IF('Fee Calculator'!F$41*100&gt;$A873,$A873-$A872,'Fee Calculator'!F$41*100-$A872))</f>
        <v>0</v>
      </c>
      <c r="J872" s="87">
        <f>F872*'Fee Calculator'!$D$11/100</f>
        <v>0</v>
      </c>
      <c r="K872" s="88">
        <f>G872*'Fee Calculator'!$D$11/100</f>
        <v>0</v>
      </c>
      <c r="L872" s="92">
        <f>H872*'Fee Calculator'!$D$11/100</f>
        <v>0</v>
      </c>
      <c r="N872" s="89">
        <f t="shared" si="95"/>
        <v>0</v>
      </c>
      <c r="O872" s="90">
        <f t="shared" si="96"/>
        <v>0</v>
      </c>
      <c r="P872" s="93">
        <f t="shared" si="97"/>
        <v>0</v>
      </c>
      <c r="R872" s="89">
        <f t="shared" si="98"/>
        <v>0</v>
      </c>
      <c r="S872" s="90">
        <f t="shared" si="99"/>
        <v>0</v>
      </c>
      <c r="T872" s="93">
        <f t="shared" si="100"/>
        <v>0</v>
      </c>
    </row>
    <row r="873" spans="1:20" hidden="1" x14ac:dyDescent="0.2">
      <c r="A873" s="83">
        <v>91.749999999998096</v>
      </c>
      <c r="B873" s="84">
        <f t="shared" si="101"/>
        <v>41.833333333333336</v>
      </c>
      <c r="C873" s="85">
        <f t="shared" si="101"/>
        <v>75.25</v>
      </c>
      <c r="D873" s="91">
        <f t="shared" si="101"/>
        <v>150.75</v>
      </c>
      <c r="F873" s="83">
        <f>MAX(IF('Fee Calculator'!D$41*100&lt;$A873,0,IF('Fee Calculator'!D$41*100&gt;$A874,$A874-$A873-SUM(G873:$H873),'Fee Calculator'!D$41*100-$A873-SUM(G873:$H873))),0)</f>
        <v>0</v>
      </c>
      <c r="G873" s="85">
        <f>MAX(IF('Fee Calculator'!E$41*100&lt;$A873,0,IF('Fee Calculator'!E$41*100&gt;$A874,$A874-$A873-SUM(H873:$H873),'Fee Calculator'!E$41*100-$A873-SUM(H873:$H873))),0)</f>
        <v>0</v>
      </c>
      <c r="H873" s="91">
        <f>IF('Fee Calculator'!F$41*100&lt;$A873,0,IF('Fee Calculator'!F$41*100&gt;$A874,$A874-$A873,'Fee Calculator'!F$41*100-$A873))</f>
        <v>0</v>
      </c>
      <c r="J873" s="87">
        <f>F873*'Fee Calculator'!$D$11/100</f>
        <v>0</v>
      </c>
      <c r="K873" s="88">
        <f>G873*'Fee Calculator'!$D$11/100</f>
        <v>0</v>
      </c>
      <c r="L873" s="92">
        <f>H873*'Fee Calculator'!$D$11/100</f>
        <v>0</v>
      </c>
      <c r="N873" s="89">
        <f t="shared" si="95"/>
        <v>0</v>
      </c>
      <c r="O873" s="90">
        <f t="shared" si="96"/>
        <v>0</v>
      </c>
      <c r="P873" s="93">
        <f t="shared" si="97"/>
        <v>0</v>
      </c>
      <c r="R873" s="89">
        <f t="shared" si="98"/>
        <v>0</v>
      </c>
      <c r="S873" s="90">
        <f t="shared" si="99"/>
        <v>0</v>
      </c>
      <c r="T873" s="93">
        <f t="shared" si="100"/>
        <v>0</v>
      </c>
    </row>
    <row r="874" spans="1:20" hidden="1" x14ac:dyDescent="0.2">
      <c r="A874" s="83">
        <v>91.849999999998104</v>
      </c>
      <c r="B874" s="84">
        <f t="shared" si="101"/>
        <v>41.833333333333336</v>
      </c>
      <c r="C874" s="85">
        <f t="shared" si="101"/>
        <v>75.25</v>
      </c>
      <c r="D874" s="91">
        <f t="shared" si="101"/>
        <v>150.75</v>
      </c>
      <c r="F874" s="83">
        <f>MAX(IF('Fee Calculator'!D$41*100&lt;$A874,0,IF('Fee Calculator'!D$41*100&gt;$A875,$A875-$A874-SUM(G874:$H874),'Fee Calculator'!D$41*100-$A874-SUM(G874:$H874))),0)</f>
        <v>0</v>
      </c>
      <c r="G874" s="85">
        <f>MAX(IF('Fee Calculator'!E$41*100&lt;$A874,0,IF('Fee Calculator'!E$41*100&gt;$A875,$A875-$A874-SUM(H874:$H874),'Fee Calculator'!E$41*100-$A874-SUM(H874:$H874))),0)</f>
        <v>0</v>
      </c>
      <c r="H874" s="91">
        <f>IF('Fee Calculator'!F$41*100&lt;$A874,0,IF('Fee Calculator'!F$41*100&gt;$A875,$A875-$A874,'Fee Calculator'!F$41*100-$A874))</f>
        <v>0</v>
      </c>
      <c r="J874" s="87">
        <f>F874*'Fee Calculator'!$D$11/100</f>
        <v>0</v>
      </c>
      <c r="K874" s="88">
        <f>G874*'Fee Calculator'!$D$11/100</f>
        <v>0</v>
      </c>
      <c r="L874" s="92">
        <f>H874*'Fee Calculator'!$D$11/100</f>
        <v>0</v>
      </c>
      <c r="N874" s="89">
        <f t="shared" ref="N874:N937" si="102">ROUND(J874*B874/365/100/100*1,2)</f>
        <v>0</v>
      </c>
      <c r="O874" s="90">
        <f t="shared" ref="O874:O937" si="103">ROUND(K874*C874/365/100/100*1,2)</f>
        <v>0</v>
      </c>
      <c r="P874" s="93">
        <f t="shared" ref="P874:P937" si="104">ROUND(L874*D874/365/100/100*1,2)</f>
        <v>0</v>
      </c>
      <c r="R874" s="89">
        <f t="shared" ref="R874:R937" si="105">J874*B874/365/100/100*1</f>
        <v>0</v>
      </c>
      <c r="S874" s="90">
        <f t="shared" ref="S874:S937" si="106">K874*C874/365/100/100*1</f>
        <v>0</v>
      </c>
      <c r="T874" s="93">
        <f t="shared" ref="T874:T937" si="107">L874*D874/365/100/100*1</f>
        <v>0</v>
      </c>
    </row>
    <row r="875" spans="1:20" hidden="1" x14ac:dyDescent="0.2">
      <c r="A875" s="83">
        <v>91.949999999998099</v>
      </c>
      <c r="B875" s="84">
        <f t="shared" si="101"/>
        <v>41.833333333333336</v>
      </c>
      <c r="C875" s="85">
        <f t="shared" si="101"/>
        <v>75.25</v>
      </c>
      <c r="D875" s="91">
        <f t="shared" si="101"/>
        <v>150.75</v>
      </c>
      <c r="F875" s="83">
        <f>MAX(IF('Fee Calculator'!D$41*100&lt;$A875,0,IF('Fee Calculator'!D$41*100&gt;$A876,$A876-$A875-SUM(G875:$H875),'Fee Calculator'!D$41*100-$A875-SUM(G875:$H875))),0)</f>
        <v>0</v>
      </c>
      <c r="G875" s="85">
        <f>MAX(IF('Fee Calculator'!E$41*100&lt;$A875,0,IF('Fee Calculator'!E$41*100&gt;$A876,$A876-$A875-SUM(H875:$H875),'Fee Calculator'!E$41*100-$A875-SUM(H875:$H875))),0)</f>
        <v>0</v>
      </c>
      <c r="H875" s="91">
        <f>IF('Fee Calculator'!F$41*100&lt;$A875,0,IF('Fee Calculator'!F$41*100&gt;$A876,$A876-$A875,'Fee Calculator'!F$41*100-$A875))</f>
        <v>0</v>
      </c>
      <c r="J875" s="87">
        <f>F875*'Fee Calculator'!$D$11/100</f>
        <v>0</v>
      </c>
      <c r="K875" s="88">
        <f>G875*'Fee Calculator'!$D$11/100</f>
        <v>0</v>
      </c>
      <c r="L875" s="92">
        <f>H875*'Fee Calculator'!$D$11/100</f>
        <v>0</v>
      </c>
      <c r="N875" s="89">
        <f t="shared" si="102"/>
        <v>0</v>
      </c>
      <c r="O875" s="90">
        <f t="shared" si="103"/>
        <v>0</v>
      </c>
      <c r="P875" s="93">
        <f t="shared" si="104"/>
        <v>0</v>
      </c>
      <c r="R875" s="89">
        <f t="shared" si="105"/>
        <v>0</v>
      </c>
      <c r="S875" s="90">
        <f t="shared" si="106"/>
        <v>0</v>
      </c>
      <c r="T875" s="93">
        <f t="shared" si="107"/>
        <v>0</v>
      </c>
    </row>
    <row r="876" spans="1:20" hidden="1" x14ac:dyDescent="0.2">
      <c r="A876" s="83">
        <v>92.049999999998093</v>
      </c>
      <c r="B876" s="84">
        <f t="shared" si="101"/>
        <v>41.833333333333336</v>
      </c>
      <c r="C876" s="85">
        <f t="shared" si="101"/>
        <v>75.25</v>
      </c>
      <c r="D876" s="91">
        <f t="shared" si="101"/>
        <v>150.75</v>
      </c>
      <c r="F876" s="83">
        <f>MAX(IF('Fee Calculator'!D$41*100&lt;$A876,0,IF('Fee Calculator'!D$41*100&gt;$A877,$A877-$A876-SUM(G876:$H876),'Fee Calculator'!D$41*100-$A876-SUM(G876:$H876))),0)</f>
        <v>0</v>
      </c>
      <c r="G876" s="85">
        <f>MAX(IF('Fee Calculator'!E$41*100&lt;$A876,0,IF('Fee Calculator'!E$41*100&gt;$A877,$A877-$A876-SUM(H876:$H876),'Fee Calculator'!E$41*100-$A876-SUM(H876:$H876))),0)</f>
        <v>0</v>
      </c>
      <c r="H876" s="91">
        <f>IF('Fee Calculator'!F$41*100&lt;$A876,0,IF('Fee Calculator'!F$41*100&gt;$A877,$A877-$A876,'Fee Calculator'!F$41*100-$A876))</f>
        <v>0</v>
      </c>
      <c r="J876" s="87">
        <f>F876*'Fee Calculator'!$D$11/100</f>
        <v>0</v>
      </c>
      <c r="K876" s="88">
        <f>G876*'Fee Calculator'!$D$11/100</f>
        <v>0</v>
      </c>
      <c r="L876" s="92">
        <f>H876*'Fee Calculator'!$D$11/100</f>
        <v>0</v>
      </c>
      <c r="N876" s="89">
        <f t="shared" si="102"/>
        <v>0</v>
      </c>
      <c r="O876" s="90">
        <f t="shared" si="103"/>
        <v>0</v>
      </c>
      <c r="P876" s="93">
        <f t="shared" si="104"/>
        <v>0</v>
      </c>
      <c r="R876" s="89">
        <f t="shared" si="105"/>
        <v>0</v>
      </c>
      <c r="S876" s="90">
        <f t="shared" si="106"/>
        <v>0</v>
      </c>
      <c r="T876" s="93">
        <f t="shared" si="107"/>
        <v>0</v>
      </c>
    </row>
    <row r="877" spans="1:20" hidden="1" x14ac:dyDescent="0.2">
      <c r="A877" s="83">
        <v>92.149999999998101</v>
      </c>
      <c r="B877" s="84">
        <f t="shared" si="101"/>
        <v>41.833333333333336</v>
      </c>
      <c r="C877" s="85">
        <f t="shared" si="101"/>
        <v>75.25</v>
      </c>
      <c r="D877" s="91">
        <f t="shared" si="101"/>
        <v>150.75</v>
      </c>
      <c r="F877" s="83">
        <f>MAX(IF('Fee Calculator'!D$41*100&lt;$A877,0,IF('Fee Calculator'!D$41*100&gt;$A878,$A878-$A877-SUM(G877:$H877),'Fee Calculator'!D$41*100-$A877-SUM(G877:$H877))),0)</f>
        <v>0</v>
      </c>
      <c r="G877" s="85">
        <f>MAX(IF('Fee Calculator'!E$41*100&lt;$A877,0,IF('Fee Calculator'!E$41*100&gt;$A878,$A878-$A877-SUM(H877:$H877),'Fee Calculator'!E$41*100-$A877-SUM(H877:$H877))),0)</f>
        <v>0</v>
      </c>
      <c r="H877" s="91">
        <f>IF('Fee Calculator'!F$41*100&lt;$A877,0,IF('Fee Calculator'!F$41*100&gt;$A878,$A878-$A877,'Fee Calculator'!F$41*100-$A877))</f>
        <v>0</v>
      </c>
      <c r="J877" s="87">
        <f>F877*'Fee Calculator'!$D$11/100</f>
        <v>0</v>
      </c>
      <c r="K877" s="88">
        <f>G877*'Fee Calculator'!$D$11/100</f>
        <v>0</v>
      </c>
      <c r="L877" s="92">
        <f>H877*'Fee Calculator'!$D$11/100</f>
        <v>0</v>
      </c>
      <c r="N877" s="89">
        <f t="shared" si="102"/>
        <v>0</v>
      </c>
      <c r="O877" s="90">
        <f t="shared" si="103"/>
        <v>0</v>
      </c>
      <c r="P877" s="93">
        <f t="shared" si="104"/>
        <v>0</v>
      </c>
      <c r="R877" s="89">
        <f t="shared" si="105"/>
        <v>0</v>
      </c>
      <c r="S877" s="90">
        <f t="shared" si="106"/>
        <v>0</v>
      </c>
      <c r="T877" s="93">
        <f t="shared" si="107"/>
        <v>0</v>
      </c>
    </row>
    <row r="878" spans="1:20" hidden="1" x14ac:dyDescent="0.2">
      <c r="A878" s="83">
        <v>92.249999999998096</v>
      </c>
      <c r="B878" s="84">
        <f t="shared" si="101"/>
        <v>41.833333333333336</v>
      </c>
      <c r="C878" s="85">
        <f t="shared" si="101"/>
        <v>75.25</v>
      </c>
      <c r="D878" s="91">
        <f t="shared" si="101"/>
        <v>150.75</v>
      </c>
      <c r="F878" s="83">
        <f>MAX(IF('Fee Calculator'!D$41*100&lt;$A878,0,IF('Fee Calculator'!D$41*100&gt;$A879,$A879-$A878-SUM(G878:$H878),'Fee Calculator'!D$41*100-$A878-SUM(G878:$H878))),0)</f>
        <v>0</v>
      </c>
      <c r="G878" s="85">
        <f>MAX(IF('Fee Calculator'!E$41*100&lt;$A878,0,IF('Fee Calculator'!E$41*100&gt;$A879,$A879-$A878-SUM(H878:$H878),'Fee Calculator'!E$41*100-$A878-SUM(H878:$H878))),0)</f>
        <v>0</v>
      </c>
      <c r="H878" s="91">
        <f>IF('Fee Calculator'!F$41*100&lt;$A878,0,IF('Fee Calculator'!F$41*100&gt;$A879,$A879-$A878,'Fee Calculator'!F$41*100-$A878))</f>
        <v>0</v>
      </c>
      <c r="J878" s="87">
        <f>F878*'Fee Calculator'!$D$11/100</f>
        <v>0</v>
      </c>
      <c r="K878" s="88">
        <f>G878*'Fee Calculator'!$D$11/100</f>
        <v>0</v>
      </c>
      <c r="L878" s="92">
        <f>H878*'Fee Calculator'!$D$11/100</f>
        <v>0</v>
      </c>
      <c r="N878" s="89">
        <f t="shared" si="102"/>
        <v>0</v>
      </c>
      <c r="O878" s="90">
        <f t="shared" si="103"/>
        <v>0</v>
      </c>
      <c r="P878" s="93">
        <f t="shared" si="104"/>
        <v>0</v>
      </c>
      <c r="R878" s="89">
        <f t="shared" si="105"/>
        <v>0</v>
      </c>
      <c r="S878" s="90">
        <f t="shared" si="106"/>
        <v>0</v>
      </c>
      <c r="T878" s="93">
        <f t="shared" si="107"/>
        <v>0</v>
      </c>
    </row>
    <row r="879" spans="1:20" hidden="1" x14ac:dyDescent="0.2">
      <c r="A879" s="83">
        <v>92.349999999998104</v>
      </c>
      <c r="B879" s="84">
        <f t="shared" si="101"/>
        <v>41.833333333333336</v>
      </c>
      <c r="C879" s="85">
        <f t="shared" si="101"/>
        <v>75.25</v>
      </c>
      <c r="D879" s="91">
        <f t="shared" si="101"/>
        <v>150.75</v>
      </c>
      <c r="F879" s="83">
        <f>MAX(IF('Fee Calculator'!D$41*100&lt;$A879,0,IF('Fee Calculator'!D$41*100&gt;$A880,$A880-$A879-SUM(G879:$H879),'Fee Calculator'!D$41*100-$A879-SUM(G879:$H879))),0)</f>
        <v>0</v>
      </c>
      <c r="G879" s="85">
        <f>MAX(IF('Fee Calculator'!E$41*100&lt;$A879,0,IF('Fee Calculator'!E$41*100&gt;$A880,$A880-$A879-SUM(H879:$H879),'Fee Calculator'!E$41*100-$A879-SUM(H879:$H879))),0)</f>
        <v>0</v>
      </c>
      <c r="H879" s="91">
        <f>IF('Fee Calculator'!F$41*100&lt;$A879,0,IF('Fee Calculator'!F$41*100&gt;$A880,$A880-$A879,'Fee Calculator'!F$41*100-$A879))</f>
        <v>0</v>
      </c>
      <c r="J879" s="87">
        <f>F879*'Fee Calculator'!$D$11/100</f>
        <v>0</v>
      </c>
      <c r="K879" s="88">
        <f>G879*'Fee Calculator'!$D$11/100</f>
        <v>0</v>
      </c>
      <c r="L879" s="92">
        <f>H879*'Fee Calculator'!$D$11/100</f>
        <v>0</v>
      </c>
      <c r="N879" s="89">
        <f t="shared" si="102"/>
        <v>0</v>
      </c>
      <c r="O879" s="90">
        <f t="shared" si="103"/>
        <v>0</v>
      </c>
      <c r="P879" s="93">
        <f t="shared" si="104"/>
        <v>0</v>
      </c>
      <c r="R879" s="89">
        <f t="shared" si="105"/>
        <v>0</v>
      </c>
      <c r="S879" s="90">
        <f t="shared" si="106"/>
        <v>0</v>
      </c>
      <c r="T879" s="93">
        <f t="shared" si="107"/>
        <v>0</v>
      </c>
    </row>
    <row r="880" spans="1:20" hidden="1" x14ac:dyDescent="0.2">
      <c r="A880" s="83">
        <v>92.449999999998099</v>
      </c>
      <c r="B880" s="84">
        <f t="shared" si="101"/>
        <v>41.833333333333336</v>
      </c>
      <c r="C880" s="85">
        <f t="shared" si="101"/>
        <v>75.25</v>
      </c>
      <c r="D880" s="91">
        <f t="shared" si="101"/>
        <v>150.75</v>
      </c>
      <c r="F880" s="83">
        <f>MAX(IF('Fee Calculator'!D$41*100&lt;$A880,0,IF('Fee Calculator'!D$41*100&gt;$A881,$A881-$A880-SUM(G880:$H880),'Fee Calculator'!D$41*100-$A880-SUM(G880:$H880))),0)</f>
        <v>0</v>
      </c>
      <c r="G880" s="85">
        <f>MAX(IF('Fee Calculator'!E$41*100&lt;$A880,0,IF('Fee Calculator'!E$41*100&gt;$A881,$A881-$A880-SUM(H880:$H880),'Fee Calculator'!E$41*100-$A880-SUM(H880:$H880))),0)</f>
        <v>0</v>
      </c>
      <c r="H880" s="91">
        <f>IF('Fee Calculator'!F$41*100&lt;$A880,0,IF('Fee Calculator'!F$41*100&gt;$A881,$A881-$A880,'Fee Calculator'!F$41*100-$A880))</f>
        <v>0</v>
      </c>
      <c r="J880" s="87">
        <f>F880*'Fee Calculator'!$D$11/100</f>
        <v>0</v>
      </c>
      <c r="K880" s="88">
        <f>G880*'Fee Calculator'!$D$11/100</f>
        <v>0</v>
      </c>
      <c r="L880" s="92">
        <f>H880*'Fee Calculator'!$D$11/100</f>
        <v>0</v>
      </c>
      <c r="N880" s="89">
        <f t="shared" si="102"/>
        <v>0</v>
      </c>
      <c r="O880" s="90">
        <f t="shared" si="103"/>
        <v>0</v>
      </c>
      <c r="P880" s="93">
        <f t="shared" si="104"/>
        <v>0</v>
      </c>
      <c r="R880" s="89">
        <f t="shared" si="105"/>
        <v>0</v>
      </c>
      <c r="S880" s="90">
        <f t="shared" si="106"/>
        <v>0</v>
      </c>
      <c r="T880" s="93">
        <f t="shared" si="107"/>
        <v>0</v>
      </c>
    </row>
    <row r="881" spans="1:20" hidden="1" x14ac:dyDescent="0.2">
      <c r="A881" s="83">
        <v>92.549999999998093</v>
      </c>
      <c r="B881" s="84">
        <f t="shared" si="101"/>
        <v>41.833333333333336</v>
      </c>
      <c r="C881" s="85">
        <f t="shared" si="101"/>
        <v>75.25</v>
      </c>
      <c r="D881" s="91">
        <f t="shared" si="101"/>
        <v>150.75</v>
      </c>
      <c r="F881" s="83">
        <f>MAX(IF('Fee Calculator'!D$41*100&lt;$A881,0,IF('Fee Calculator'!D$41*100&gt;$A882,$A882-$A881-SUM(G881:$H881),'Fee Calculator'!D$41*100-$A881-SUM(G881:$H881))),0)</f>
        <v>0</v>
      </c>
      <c r="G881" s="85">
        <f>MAX(IF('Fee Calculator'!E$41*100&lt;$A881,0,IF('Fee Calculator'!E$41*100&gt;$A882,$A882-$A881-SUM(H881:$H881),'Fee Calculator'!E$41*100-$A881-SUM(H881:$H881))),0)</f>
        <v>0</v>
      </c>
      <c r="H881" s="91">
        <f>IF('Fee Calculator'!F$41*100&lt;$A881,0,IF('Fee Calculator'!F$41*100&gt;$A882,$A882-$A881,'Fee Calculator'!F$41*100-$A881))</f>
        <v>0</v>
      </c>
      <c r="J881" s="87">
        <f>F881*'Fee Calculator'!$D$11/100</f>
        <v>0</v>
      </c>
      <c r="K881" s="88">
        <f>G881*'Fee Calculator'!$D$11/100</f>
        <v>0</v>
      </c>
      <c r="L881" s="92">
        <f>H881*'Fee Calculator'!$D$11/100</f>
        <v>0</v>
      </c>
      <c r="N881" s="89">
        <f t="shared" si="102"/>
        <v>0</v>
      </c>
      <c r="O881" s="90">
        <f t="shared" si="103"/>
        <v>0</v>
      </c>
      <c r="P881" s="93">
        <f t="shared" si="104"/>
        <v>0</v>
      </c>
      <c r="R881" s="89">
        <f t="shared" si="105"/>
        <v>0</v>
      </c>
      <c r="S881" s="90">
        <f t="shared" si="106"/>
        <v>0</v>
      </c>
      <c r="T881" s="93">
        <f t="shared" si="107"/>
        <v>0</v>
      </c>
    </row>
    <row r="882" spans="1:20" hidden="1" x14ac:dyDescent="0.2">
      <c r="A882" s="83">
        <v>92.649999999998002</v>
      </c>
      <c r="B882" s="84">
        <f t="shared" si="101"/>
        <v>41.833333333333336</v>
      </c>
      <c r="C882" s="85">
        <f t="shared" si="101"/>
        <v>75.25</v>
      </c>
      <c r="D882" s="91">
        <f t="shared" si="101"/>
        <v>150.75</v>
      </c>
      <c r="F882" s="83">
        <f>MAX(IF('Fee Calculator'!D$41*100&lt;$A882,0,IF('Fee Calculator'!D$41*100&gt;$A883,$A883-$A882-SUM(G882:$H882),'Fee Calculator'!D$41*100-$A882-SUM(G882:$H882))),0)</f>
        <v>0</v>
      </c>
      <c r="G882" s="85">
        <f>MAX(IF('Fee Calculator'!E$41*100&lt;$A882,0,IF('Fee Calculator'!E$41*100&gt;$A883,$A883-$A882-SUM(H882:$H882),'Fee Calculator'!E$41*100-$A882-SUM(H882:$H882))),0)</f>
        <v>0</v>
      </c>
      <c r="H882" s="91">
        <f>IF('Fee Calculator'!F$41*100&lt;$A882,0,IF('Fee Calculator'!F$41*100&gt;$A883,$A883-$A882,'Fee Calculator'!F$41*100-$A882))</f>
        <v>0</v>
      </c>
      <c r="J882" s="87">
        <f>F882*'Fee Calculator'!$D$11/100</f>
        <v>0</v>
      </c>
      <c r="K882" s="88">
        <f>G882*'Fee Calculator'!$D$11/100</f>
        <v>0</v>
      </c>
      <c r="L882" s="92">
        <f>H882*'Fee Calculator'!$D$11/100</f>
        <v>0</v>
      </c>
      <c r="N882" s="89">
        <f t="shared" si="102"/>
        <v>0</v>
      </c>
      <c r="O882" s="90">
        <f t="shared" si="103"/>
        <v>0</v>
      </c>
      <c r="P882" s="93">
        <f t="shared" si="104"/>
        <v>0</v>
      </c>
      <c r="R882" s="89">
        <f t="shared" si="105"/>
        <v>0</v>
      </c>
      <c r="S882" s="90">
        <f t="shared" si="106"/>
        <v>0</v>
      </c>
      <c r="T882" s="93">
        <f t="shared" si="107"/>
        <v>0</v>
      </c>
    </row>
    <row r="883" spans="1:20" hidden="1" x14ac:dyDescent="0.2">
      <c r="A883" s="83">
        <v>92.749999999997996</v>
      </c>
      <c r="B883" s="84">
        <f t="shared" si="101"/>
        <v>41.833333333333336</v>
      </c>
      <c r="C883" s="85">
        <f t="shared" si="101"/>
        <v>75.25</v>
      </c>
      <c r="D883" s="91">
        <f t="shared" si="101"/>
        <v>150.75</v>
      </c>
      <c r="F883" s="83">
        <f>MAX(IF('Fee Calculator'!D$41*100&lt;$A883,0,IF('Fee Calculator'!D$41*100&gt;$A884,$A884-$A883-SUM(G883:$H883),'Fee Calculator'!D$41*100-$A883-SUM(G883:$H883))),0)</f>
        <v>0</v>
      </c>
      <c r="G883" s="85">
        <f>MAX(IF('Fee Calculator'!E$41*100&lt;$A883,0,IF('Fee Calculator'!E$41*100&gt;$A884,$A884-$A883-SUM(H883:$H883),'Fee Calculator'!E$41*100-$A883-SUM(H883:$H883))),0)</f>
        <v>0</v>
      </c>
      <c r="H883" s="91">
        <f>IF('Fee Calculator'!F$41*100&lt;$A883,0,IF('Fee Calculator'!F$41*100&gt;$A884,$A884-$A883,'Fee Calculator'!F$41*100-$A883))</f>
        <v>0</v>
      </c>
      <c r="J883" s="87">
        <f>F883*'Fee Calculator'!$D$11/100</f>
        <v>0</v>
      </c>
      <c r="K883" s="88">
        <f>G883*'Fee Calculator'!$D$11/100</f>
        <v>0</v>
      </c>
      <c r="L883" s="92">
        <f>H883*'Fee Calculator'!$D$11/100</f>
        <v>0</v>
      </c>
      <c r="N883" s="89">
        <f t="shared" si="102"/>
        <v>0</v>
      </c>
      <c r="O883" s="90">
        <f t="shared" si="103"/>
        <v>0</v>
      </c>
      <c r="P883" s="93">
        <f t="shared" si="104"/>
        <v>0</v>
      </c>
      <c r="R883" s="89">
        <f t="shared" si="105"/>
        <v>0</v>
      </c>
      <c r="S883" s="90">
        <f t="shared" si="106"/>
        <v>0</v>
      </c>
      <c r="T883" s="93">
        <f t="shared" si="107"/>
        <v>0</v>
      </c>
    </row>
    <row r="884" spans="1:20" hidden="1" x14ac:dyDescent="0.2">
      <c r="A884" s="83">
        <v>92.849999999998005</v>
      </c>
      <c r="B884" s="84">
        <f t="shared" si="101"/>
        <v>41.833333333333336</v>
      </c>
      <c r="C884" s="85">
        <f t="shared" si="101"/>
        <v>75.25</v>
      </c>
      <c r="D884" s="91">
        <f t="shared" si="101"/>
        <v>150.75</v>
      </c>
      <c r="F884" s="83">
        <f>MAX(IF('Fee Calculator'!D$41*100&lt;$A884,0,IF('Fee Calculator'!D$41*100&gt;$A885,$A885-$A884-SUM(G884:$H884),'Fee Calculator'!D$41*100-$A884-SUM(G884:$H884))),0)</f>
        <v>0</v>
      </c>
      <c r="G884" s="85">
        <f>MAX(IF('Fee Calculator'!E$41*100&lt;$A884,0,IF('Fee Calculator'!E$41*100&gt;$A885,$A885-$A884-SUM(H884:$H884),'Fee Calculator'!E$41*100-$A884-SUM(H884:$H884))),0)</f>
        <v>0</v>
      </c>
      <c r="H884" s="91">
        <f>IF('Fee Calculator'!F$41*100&lt;$A884,0,IF('Fee Calculator'!F$41*100&gt;$A885,$A885-$A884,'Fee Calculator'!F$41*100-$A884))</f>
        <v>0</v>
      </c>
      <c r="J884" s="87">
        <f>F884*'Fee Calculator'!$D$11/100</f>
        <v>0</v>
      </c>
      <c r="K884" s="88">
        <f>G884*'Fee Calculator'!$D$11/100</f>
        <v>0</v>
      </c>
      <c r="L884" s="92">
        <f>H884*'Fee Calculator'!$D$11/100</f>
        <v>0</v>
      </c>
      <c r="N884" s="89">
        <f t="shared" si="102"/>
        <v>0</v>
      </c>
      <c r="O884" s="90">
        <f t="shared" si="103"/>
        <v>0</v>
      </c>
      <c r="P884" s="93">
        <f t="shared" si="104"/>
        <v>0</v>
      </c>
      <c r="R884" s="89">
        <f t="shared" si="105"/>
        <v>0</v>
      </c>
      <c r="S884" s="90">
        <f t="shared" si="106"/>
        <v>0</v>
      </c>
      <c r="T884" s="93">
        <f t="shared" si="107"/>
        <v>0</v>
      </c>
    </row>
    <row r="885" spans="1:20" hidden="1" x14ac:dyDescent="0.2">
      <c r="A885" s="83">
        <v>92.949999999997999</v>
      </c>
      <c r="B885" s="84">
        <f t="shared" si="101"/>
        <v>41.833333333333336</v>
      </c>
      <c r="C885" s="85">
        <f t="shared" si="101"/>
        <v>75.25</v>
      </c>
      <c r="D885" s="91">
        <f t="shared" si="101"/>
        <v>150.75</v>
      </c>
      <c r="F885" s="83">
        <f>MAX(IF('Fee Calculator'!D$41*100&lt;$A885,0,IF('Fee Calculator'!D$41*100&gt;$A886,$A886-$A885-SUM(G885:$H885),'Fee Calculator'!D$41*100-$A885-SUM(G885:$H885))),0)</f>
        <v>0</v>
      </c>
      <c r="G885" s="85">
        <f>MAX(IF('Fee Calculator'!E$41*100&lt;$A885,0,IF('Fee Calculator'!E$41*100&gt;$A886,$A886-$A885-SUM(H885:$H885),'Fee Calculator'!E$41*100-$A885-SUM(H885:$H885))),0)</f>
        <v>0</v>
      </c>
      <c r="H885" s="91">
        <f>IF('Fee Calculator'!F$41*100&lt;$A885,0,IF('Fee Calculator'!F$41*100&gt;$A886,$A886-$A885,'Fee Calculator'!F$41*100-$A885))</f>
        <v>0</v>
      </c>
      <c r="J885" s="87">
        <f>F885*'Fee Calculator'!$D$11/100</f>
        <v>0</v>
      </c>
      <c r="K885" s="88">
        <f>G885*'Fee Calculator'!$D$11/100</f>
        <v>0</v>
      </c>
      <c r="L885" s="92">
        <f>H885*'Fee Calculator'!$D$11/100</f>
        <v>0</v>
      </c>
      <c r="N885" s="89">
        <f t="shared" si="102"/>
        <v>0</v>
      </c>
      <c r="O885" s="90">
        <f t="shared" si="103"/>
        <v>0</v>
      </c>
      <c r="P885" s="93">
        <f t="shared" si="104"/>
        <v>0</v>
      </c>
      <c r="R885" s="89">
        <f t="shared" si="105"/>
        <v>0</v>
      </c>
      <c r="S885" s="90">
        <f t="shared" si="106"/>
        <v>0</v>
      </c>
      <c r="T885" s="93">
        <f t="shared" si="107"/>
        <v>0</v>
      </c>
    </row>
    <row r="886" spans="1:20" hidden="1" x14ac:dyDescent="0.2">
      <c r="A886" s="83">
        <v>93.049999999997993</v>
      </c>
      <c r="B886" s="84">
        <f t="shared" si="101"/>
        <v>41.833333333333336</v>
      </c>
      <c r="C886" s="85">
        <f t="shared" si="101"/>
        <v>75.25</v>
      </c>
      <c r="D886" s="91">
        <f t="shared" si="101"/>
        <v>150.75</v>
      </c>
      <c r="F886" s="83">
        <f>MAX(IF('Fee Calculator'!D$41*100&lt;$A886,0,IF('Fee Calculator'!D$41*100&gt;$A887,$A887-$A886-SUM(G886:$H886),'Fee Calculator'!D$41*100-$A886-SUM(G886:$H886))),0)</f>
        <v>0</v>
      </c>
      <c r="G886" s="85">
        <f>MAX(IF('Fee Calculator'!E$41*100&lt;$A886,0,IF('Fee Calculator'!E$41*100&gt;$A887,$A887-$A886-SUM(H886:$H886),'Fee Calculator'!E$41*100-$A886-SUM(H886:$H886))),0)</f>
        <v>0</v>
      </c>
      <c r="H886" s="91">
        <f>IF('Fee Calculator'!F$41*100&lt;$A886,0,IF('Fee Calculator'!F$41*100&gt;$A887,$A887-$A886,'Fee Calculator'!F$41*100-$A886))</f>
        <v>0</v>
      </c>
      <c r="J886" s="87">
        <f>F886*'Fee Calculator'!$D$11/100</f>
        <v>0</v>
      </c>
      <c r="K886" s="88">
        <f>G886*'Fee Calculator'!$D$11/100</f>
        <v>0</v>
      </c>
      <c r="L886" s="92">
        <f>H886*'Fee Calculator'!$D$11/100</f>
        <v>0</v>
      </c>
      <c r="N886" s="89">
        <f t="shared" si="102"/>
        <v>0</v>
      </c>
      <c r="O886" s="90">
        <f t="shared" si="103"/>
        <v>0</v>
      </c>
      <c r="P886" s="93">
        <f t="shared" si="104"/>
        <v>0</v>
      </c>
      <c r="R886" s="89">
        <f t="shared" si="105"/>
        <v>0</v>
      </c>
      <c r="S886" s="90">
        <f t="shared" si="106"/>
        <v>0</v>
      </c>
      <c r="T886" s="93">
        <f t="shared" si="107"/>
        <v>0</v>
      </c>
    </row>
    <row r="887" spans="1:20" hidden="1" x14ac:dyDescent="0.2">
      <c r="A887" s="83">
        <v>93.149999999998002</v>
      </c>
      <c r="B887" s="84">
        <f t="shared" si="101"/>
        <v>41.833333333333336</v>
      </c>
      <c r="C887" s="85">
        <f t="shared" si="101"/>
        <v>75.25</v>
      </c>
      <c r="D887" s="91">
        <f t="shared" si="101"/>
        <v>150.75</v>
      </c>
      <c r="F887" s="83">
        <f>MAX(IF('Fee Calculator'!D$41*100&lt;$A887,0,IF('Fee Calculator'!D$41*100&gt;$A888,$A888-$A887-SUM(G887:$H887),'Fee Calculator'!D$41*100-$A887-SUM(G887:$H887))),0)</f>
        <v>0</v>
      </c>
      <c r="G887" s="85">
        <f>MAX(IF('Fee Calculator'!E$41*100&lt;$A887,0,IF('Fee Calculator'!E$41*100&gt;$A888,$A888-$A887-SUM(H887:$H887),'Fee Calculator'!E$41*100-$A887-SUM(H887:$H887))),0)</f>
        <v>0</v>
      </c>
      <c r="H887" s="91">
        <f>IF('Fee Calculator'!F$41*100&lt;$A887,0,IF('Fee Calculator'!F$41*100&gt;$A888,$A888-$A887,'Fee Calculator'!F$41*100-$A887))</f>
        <v>0</v>
      </c>
      <c r="J887" s="87">
        <f>F887*'Fee Calculator'!$D$11/100</f>
        <v>0</v>
      </c>
      <c r="K887" s="88">
        <f>G887*'Fee Calculator'!$D$11/100</f>
        <v>0</v>
      </c>
      <c r="L887" s="92">
        <f>H887*'Fee Calculator'!$D$11/100</f>
        <v>0</v>
      </c>
      <c r="N887" s="89">
        <f t="shared" si="102"/>
        <v>0</v>
      </c>
      <c r="O887" s="90">
        <f t="shared" si="103"/>
        <v>0</v>
      </c>
      <c r="P887" s="93">
        <f t="shared" si="104"/>
        <v>0</v>
      </c>
      <c r="R887" s="89">
        <f t="shared" si="105"/>
        <v>0</v>
      </c>
      <c r="S887" s="90">
        <f t="shared" si="106"/>
        <v>0</v>
      </c>
      <c r="T887" s="93">
        <f t="shared" si="107"/>
        <v>0</v>
      </c>
    </row>
    <row r="888" spans="1:20" hidden="1" x14ac:dyDescent="0.2">
      <c r="A888" s="83">
        <v>93.249999999997996</v>
      </c>
      <c r="B888" s="84">
        <f t="shared" si="101"/>
        <v>41.833333333333336</v>
      </c>
      <c r="C888" s="85">
        <f t="shared" si="101"/>
        <v>75.25</v>
      </c>
      <c r="D888" s="91">
        <f t="shared" si="101"/>
        <v>150.75</v>
      </c>
      <c r="F888" s="83">
        <f>MAX(IF('Fee Calculator'!D$41*100&lt;$A888,0,IF('Fee Calculator'!D$41*100&gt;$A889,$A889-$A888-SUM(G888:$H888),'Fee Calculator'!D$41*100-$A888-SUM(G888:$H888))),0)</f>
        <v>0</v>
      </c>
      <c r="G888" s="85">
        <f>MAX(IF('Fee Calculator'!E$41*100&lt;$A888,0,IF('Fee Calculator'!E$41*100&gt;$A889,$A889-$A888-SUM(H888:$H888),'Fee Calculator'!E$41*100-$A888-SUM(H888:$H888))),0)</f>
        <v>0</v>
      </c>
      <c r="H888" s="91">
        <f>IF('Fee Calculator'!F$41*100&lt;$A888,0,IF('Fee Calculator'!F$41*100&gt;$A889,$A889-$A888,'Fee Calculator'!F$41*100-$A888))</f>
        <v>0</v>
      </c>
      <c r="J888" s="87">
        <f>F888*'Fee Calculator'!$D$11/100</f>
        <v>0</v>
      </c>
      <c r="K888" s="88">
        <f>G888*'Fee Calculator'!$D$11/100</f>
        <v>0</v>
      </c>
      <c r="L888" s="92">
        <f>H888*'Fee Calculator'!$D$11/100</f>
        <v>0</v>
      </c>
      <c r="N888" s="89">
        <f t="shared" si="102"/>
        <v>0</v>
      </c>
      <c r="O888" s="90">
        <f t="shared" si="103"/>
        <v>0</v>
      </c>
      <c r="P888" s="93">
        <f t="shared" si="104"/>
        <v>0</v>
      </c>
      <c r="R888" s="89">
        <f t="shared" si="105"/>
        <v>0</v>
      </c>
      <c r="S888" s="90">
        <f t="shared" si="106"/>
        <v>0</v>
      </c>
      <c r="T888" s="93">
        <f t="shared" si="107"/>
        <v>0</v>
      </c>
    </row>
    <row r="889" spans="1:20" hidden="1" x14ac:dyDescent="0.2">
      <c r="A889" s="83">
        <v>93.349999999998005</v>
      </c>
      <c r="B889" s="84">
        <f t="shared" si="101"/>
        <v>41.833333333333336</v>
      </c>
      <c r="C889" s="85">
        <f t="shared" si="101"/>
        <v>75.25</v>
      </c>
      <c r="D889" s="91">
        <f t="shared" si="101"/>
        <v>150.75</v>
      </c>
      <c r="F889" s="83">
        <f>MAX(IF('Fee Calculator'!D$41*100&lt;$A889,0,IF('Fee Calculator'!D$41*100&gt;$A890,$A890-$A889-SUM(G889:$H889),'Fee Calculator'!D$41*100-$A889-SUM(G889:$H889))),0)</f>
        <v>0</v>
      </c>
      <c r="G889" s="85">
        <f>MAX(IF('Fee Calculator'!E$41*100&lt;$A889,0,IF('Fee Calculator'!E$41*100&gt;$A890,$A890-$A889-SUM(H889:$H889),'Fee Calculator'!E$41*100-$A889-SUM(H889:$H889))),0)</f>
        <v>0</v>
      </c>
      <c r="H889" s="91">
        <f>IF('Fee Calculator'!F$41*100&lt;$A889,0,IF('Fee Calculator'!F$41*100&gt;$A890,$A890-$A889,'Fee Calculator'!F$41*100-$A889))</f>
        <v>0</v>
      </c>
      <c r="J889" s="87">
        <f>F889*'Fee Calculator'!$D$11/100</f>
        <v>0</v>
      </c>
      <c r="K889" s="88">
        <f>G889*'Fee Calculator'!$D$11/100</f>
        <v>0</v>
      </c>
      <c r="L889" s="92">
        <f>H889*'Fee Calculator'!$D$11/100</f>
        <v>0</v>
      </c>
      <c r="N889" s="89">
        <f t="shared" si="102"/>
        <v>0</v>
      </c>
      <c r="O889" s="90">
        <f t="shared" si="103"/>
        <v>0</v>
      </c>
      <c r="P889" s="93">
        <f t="shared" si="104"/>
        <v>0</v>
      </c>
      <c r="R889" s="89">
        <f t="shared" si="105"/>
        <v>0</v>
      </c>
      <c r="S889" s="90">
        <f t="shared" si="106"/>
        <v>0</v>
      </c>
      <c r="T889" s="93">
        <f t="shared" si="107"/>
        <v>0</v>
      </c>
    </row>
    <row r="890" spans="1:20" hidden="1" x14ac:dyDescent="0.2">
      <c r="A890" s="83">
        <v>93.449999999997999</v>
      </c>
      <c r="B890" s="84">
        <f t="shared" ref="B890:D953" si="108">(5/0.1*B$5+SUM(B$6:B$105))/(5/0.1+COUNT(B$6:B$105))</f>
        <v>41.833333333333336</v>
      </c>
      <c r="C890" s="85">
        <f t="shared" si="108"/>
        <v>75.25</v>
      </c>
      <c r="D890" s="91">
        <f t="shared" si="108"/>
        <v>150.75</v>
      </c>
      <c r="F890" s="83">
        <f>MAX(IF('Fee Calculator'!D$41*100&lt;$A890,0,IF('Fee Calculator'!D$41*100&gt;$A891,$A891-$A890-SUM(G890:$H890),'Fee Calculator'!D$41*100-$A890-SUM(G890:$H890))),0)</f>
        <v>0</v>
      </c>
      <c r="G890" s="85">
        <f>MAX(IF('Fee Calculator'!E$41*100&lt;$A890,0,IF('Fee Calculator'!E$41*100&gt;$A891,$A891-$A890-SUM(H890:$H890),'Fee Calculator'!E$41*100-$A890-SUM(H890:$H890))),0)</f>
        <v>0</v>
      </c>
      <c r="H890" s="91">
        <f>IF('Fee Calculator'!F$41*100&lt;$A890,0,IF('Fee Calculator'!F$41*100&gt;$A891,$A891-$A890,'Fee Calculator'!F$41*100-$A890))</f>
        <v>0</v>
      </c>
      <c r="J890" s="87">
        <f>F890*'Fee Calculator'!$D$11/100</f>
        <v>0</v>
      </c>
      <c r="K890" s="88">
        <f>G890*'Fee Calculator'!$D$11/100</f>
        <v>0</v>
      </c>
      <c r="L890" s="92">
        <f>H890*'Fee Calculator'!$D$11/100</f>
        <v>0</v>
      </c>
      <c r="N890" s="89">
        <f t="shared" si="102"/>
        <v>0</v>
      </c>
      <c r="O890" s="90">
        <f t="shared" si="103"/>
        <v>0</v>
      </c>
      <c r="P890" s="93">
        <f t="shared" si="104"/>
        <v>0</v>
      </c>
      <c r="R890" s="89">
        <f t="shared" si="105"/>
        <v>0</v>
      </c>
      <c r="S890" s="90">
        <f t="shared" si="106"/>
        <v>0</v>
      </c>
      <c r="T890" s="93">
        <f t="shared" si="107"/>
        <v>0</v>
      </c>
    </row>
    <row r="891" spans="1:20" hidden="1" x14ac:dyDescent="0.2">
      <c r="A891" s="83">
        <v>93.549999999997993</v>
      </c>
      <c r="B891" s="84">
        <f t="shared" si="108"/>
        <v>41.833333333333336</v>
      </c>
      <c r="C891" s="85">
        <f t="shared" si="108"/>
        <v>75.25</v>
      </c>
      <c r="D891" s="91">
        <f t="shared" si="108"/>
        <v>150.75</v>
      </c>
      <c r="F891" s="83">
        <f>MAX(IF('Fee Calculator'!D$41*100&lt;$A891,0,IF('Fee Calculator'!D$41*100&gt;$A892,$A892-$A891-SUM(G891:$H891),'Fee Calculator'!D$41*100-$A891-SUM(G891:$H891))),0)</f>
        <v>0</v>
      </c>
      <c r="G891" s="85">
        <f>MAX(IF('Fee Calculator'!E$41*100&lt;$A891,0,IF('Fee Calculator'!E$41*100&gt;$A892,$A892-$A891-SUM(H891:$H891),'Fee Calculator'!E$41*100-$A891-SUM(H891:$H891))),0)</f>
        <v>0</v>
      </c>
      <c r="H891" s="91">
        <f>IF('Fee Calculator'!F$41*100&lt;$A891,0,IF('Fee Calculator'!F$41*100&gt;$A892,$A892-$A891,'Fee Calculator'!F$41*100-$A891))</f>
        <v>0</v>
      </c>
      <c r="J891" s="87">
        <f>F891*'Fee Calculator'!$D$11/100</f>
        <v>0</v>
      </c>
      <c r="K891" s="88">
        <f>G891*'Fee Calculator'!$D$11/100</f>
        <v>0</v>
      </c>
      <c r="L891" s="92">
        <f>H891*'Fee Calculator'!$D$11/100</f>
        <v>0</v>
      </c>
      <c r="N891" s="89">
        <f t="shared" si="102"/>
        <v>0</v>
      </c>
      <c r="O891" s="90">
        <f t="shared" si="103"/>
        <v>0</v>
      </c>
      <c r="P891" s="93">
        <f t="shared" si="104"/>
        <v>0</v>
      </c>
      <c r="R891" s="89">
        <f t="shared" si="105"/>
        <v>0</v>
      </c>
      <c r="S891" s="90">
        <f t="shared" si="106"/>
        <v>0</v>
      </c>
      <c r="T891" s="93">
        <f t="shared" si="107"/>
        <v>0</v>
      </c>
    </row>
    <row r="892" spans="1:20" hidden="1" x14ac:dyDescent="0.2">
      <c r="A892" s="83">
        <v>93.649999999998002</v>
      </c>
      <c r="B892" s="84">
        <f t="shared" si="108"/>
        <v>41.833333333333336</v>
      </c>
      <c r="C892" s="85">
        <f t="shared" si="108"/>
        <v>75.25</v>
      </c>
      <c r="D892" s="91">
        <f t="shared" si="108"/>
        <v>150.75</v>
      </c>
      <c r="F892" s="83">
        <f>MAX(IF('Fee Calculator'!D$41*100&lt;$A892,0,IF('Fee Calculator'!D$41*100&gt;$A893,$A893-$A892-SUM(G892:$H892),'Fee Calculator'!D$41*100-$A892-SUM(G892:$H892))),0)</f>
        <v>0</v>
      </c>
      <c r="G892" s="85">
        <f>MAX(IF('Fee Calculator'!E$41*100&lt;$A892,0,IF('Fee Calculator'!E$41*100&gt;$A893,$A893-$A892-SUM(H892:$H892),'Fee Calculator'!E$41*100-$A892-SUM(H892:$H892))),0)</f>
        <v>0</v>
      </c>
      <c r="H892" s="91">
        <f>IF('Fee Calculator'!F$41*100&lt;$A892,0,IF('Fee Calculator'!F$41*100&gt;$A893,$A893-$A892,'Fee Calculator'!F$41*100-$A892))</f>
        <v>0</v>
      </c>
      <c r="J892" s="87">
        <f>F892*'Fee Calculator'!$D$11/100</f>
        <v>0</v>
      </c>
      <c r="K892" s="88">
        <f>G892*'Fee Calculator'!$D$11/100</f>
        <v>0</v>
      </c>
      <c r="L892" s="92">
        <f>H892*'Fee Calculator'!$D$11/100</f>
        <v>0</v>
      </c>
      <c r="N892" s="89">
        <f t="shared" si="102"/>
        <v>0</v>
      </c>
      <c r="O892" s="90">
        <f t="shared" si="103"/>
        <v>0</v>
      </c>
      <c r="P892" s="93">
        <f t="shared" si="104"/>
        <v>0</v>
      </c>
      <c r="R892" s="89">
        <f t="shared" si="105"/>
        <v>0</v>
      </c>
      <c r="S892" s="90">
        <f t="shared" si="106"/>
        <v>0</v>
      </c>
      <c r="T892" s="93">
        <f t="shared" si="107"/>
        <v>0</v>
      </c>
    </row>
    <row r="893" spans="1:20" hidden="1" x14ac:dyDescent="0.2">
      <c r="A893" s="83">
        <v>93.749999999997996</v>
      </c>
      <c r="B893" s="84">
        <f t="shared" si="108"/>
        <v>41.833333333333336</v>
      </c>
      <c r="C893" s="85">
        <f t="shared" si="108"/>
        <v>75.25</v>
      </c>
      <c r="D893" s="91">
        <f t="shared" si="108"/>
        <v>150.75</v>
      </c>
      <c r="F893" s="83">
        <f>MAX(IF('Fee Calculator'!D$41*100&lt;$A893,0,IF('Fee Calculator'!D$41*100&gt;$A894,$A894-$A893-SUM(G893:$H893),'Fee Calculator'!D$41*100-$A893-SUM(G893:$H893))),0)</f>
        <v>0</v>
      </c>
      <c r="G893" s="85">
        <f>MAX(IF('Fee Calculator'!E$41*100&lt;$A893,0,IF('Fee Calculator'!E$41*100&gt;$A894,$A894-$A893-SUM(H893:$H893),'Fee Calculator'!E$41*100-$A893-SUM(H893:$H893))),0)</f>
        <v>0</v>
      </c>
      <c r="H893" s="91">
        <f>IF('Fee Calculator'!F$41*100&lt;$A893,0,IF('Fee Calculator'!F$41*100&gt;$A894,$A894-$A893,'Fee Calculator'!F$41*100-$A893))</f>
        <v>0</v>
      </c>
      <c r="J893" s="87">
        <f>F893*'Fee Calculator'!$D$11/100</f>
        <v>0</v>
      </c>
      <c r="K893" s="88">
        <f>G893*'Fee Calculator'!$D$11/100</f>
        <v>0</v>
      </c>
      <c r="L893" s="92">
        <f>H893*'Fee Calculator'!$D$11/100</f>
        <v>0</v>
      </c>
      <c r="N893" s="89">
        <f t="shared" si="102"/>
        <v>0</v>
      </c>
      <c r="O893" s="90">
        <f t="shared" si="103"/>
        <v>0</v>
      </c>
      <c r="P893" s="93">
        <f t="shared" si="104"/>
        <v>0</v>
      </c>
      <c r="R893" s="89">
        <f t="shared" si="105"/>
        <v>0</v>
      </c>
      <c r="S893" s="90">
        <f t="shared" si="106"/>
        <v>0</v>
      </c>
      <c r="T893" s="93">
        <f t="shared" si="107"/>
        <v>0</v>
      </c>
    </row>
    <row r="894" spans="1:20" hidden="1" x14ac:dyDescent="0.2">
      <c r="A894" s="83">
        <v>93.849999999998005</v>
      </c>
      <c r="B894" s="84">
        <f t="shared" si="108"/>
        <v>41.833333333333336</v>
      </c>
      <c r="C894" s="85">
        <f t="shared" si="108"/>
        <v>75.25</v>
      </c>
      <c r="D894" s="91">
        <f t="shared" si="108"/>
        <v>150.75</v>
      </c>
      <c r="F894" s="83">
        <f>MAX(IF('Fee Calculator'!D$41*100&lt;$A894,0,IF('Fee Calculator'!D$41*100&gt;$A895,$A895-$A894-SUM(G894:$H894),'Fee Calculator'!D$41*100-$A894-SUM(G894:$H894))),0)</f>
        <v>0</v>
      </c>
      <c r="G894" s="85">
        <f>MAX(IF('Fee Calculator'!E$41*100&lt;$A894,0,IF('Fee Calculator'!E$41*100&gt;$A895,$A895-$A894-SUM(H894:$H894),'Fee Calculator'!E$41*100-$A894-SUM(H894:$H894))),0)</f>
        <v>0</v>
      </c>
      <c r="H894" s="91">
        <f>IF('Fee Calculator'!F$41*100&lt;$A894,0,IF('Fee Calculator'!F$41*100&gt;$A895,$A895-$A894,'Fee Calculator'!F$41*100-$A894))</f>
        <v>0</v>
      </c>
      <c r="J894" s="87">
        <f>F894*'Fee Calculator'!$D$11/100</f>
        <v>0</v>
      </c>
      <c r="K894" s="88">
        <f>G894*'Fee Calculator'!$D$11/100</f>
        <v>0</v>
      </c>
      <c r="L894" s="92">
        <f>H894*'Fee Calculator'!$D$11/100</f>
        <v>0</v>
      </c>
      <c r="N894" s="89">
        <f t="shared" si="102"/>
        <v>0</v>
      </c>
      <c r="O894" s="90">
        <f t="shared" si="103"/>
        <v>0</v>
      </c>
      <c r="P894" s="93">
        <f t="shared" si="104"/>
        <v>0</v>
      </c>
      <c r="R894" s="89">
        <f t="shared" si="105"/>
        <v>0</v>
      </c>
      <c r="S894" s="90">
        <f t="shared" si="106"/>
        <v>0</v>
      </c>
      <c r="T894" s="93">
        <f t="shared" si="107"/>
        <v>0</v>
      </c>
    </row>
    <row r="895" spans="1:20" hidden="1" x14ac:dyDescent="0.2">
      <c r="A895" s="83">
        <v>93.949999999997999</v>
      </c>
      <c r="B895" s="84">
        <f t="shared" si="108"/>
        <v>41.833333333333336</v>
      </c>
      <c r="C895" s="85">
        <f t="shared" si="108"/>
        <v>75.25</v>
      </c>
      <c r="D895" s="91">
        <f t="shared" si="108"/>
        <v>150.75</v>
      </c>
      <c r="F895" s="83">
        <f>MAX(IF('Fee Calculator'!D$41*100&lt;$A895,0,IF('Fee Calculator'!D$41*100&gt;$A896,$A896-$A895-SUM(G895:$H895),'Fee Calculator'!D$41*100-$A895-SUM(G895:$H895))),0)</f>
        <v>0</v>
      </c>
      <c r="G895" s="85">
        <f>MAX(IF('Fee Calculator'!E$41*100&lt;$A895,0,IF('Fee Calculator'!E$41*100&gt;$A896,$A896-$A895-SUM(H895:$H895),'Fee Calculator'!E$41*100-$A895-SUM(H895:$H895))),0)</f>
        <v>0</v>
      </c>
      <c r="H895" s="91">
        <f>IF('Fee Calculator'!F$41*100&lt;$A895,0,IF('Fee Calculator'!F$41*100&gt;$A896,$A896-$A895,'Fee Calculator'!F$41*100-$A895))</f>
        <v>0</v>
      </c>
      <c r="J895" s="87">
        <f>F895*'Fee Calculator'!$D$11/100</f>
        <v>0</v>
      </c>
      <c r="K895" s="88">
        <f>G895*'Fee Calculator'!$D$11/100</f>
        <v>0</v>
      </c>
      <c r="L895" s="92">
        <f>H895*'Fee Calculator'!$D$11/100</f>
        <v>0</v>
      </c>
      <c r="N895" s="89">
        <f t="shared" si="102"/>
        <v>0</v>
      </c>
      <c r="O895" s="90">
        <f t="shared" si="103"/>
        <v>0</v>
      </c>
      <c r="P895" s="93">
        <f t="shared" si="104"/>
        <v>0</v>
      </c>
      <c r="R895" s="89">
        <f t="shared" si="105"/>
        <v>0</v>
      </c>
      <c r="S895" s="90">
        <f t="shared" si="106"/>
        <v>0</v>
      </c>
      <c r="T895" s="93">
        <f t="shared" si="107"/>
        <v>0</v>
      </c>
    </row>
    <row r="896" spans="1:20" hidden="1" x14ac:dyDescent="0.2">
      <c r="A896" s="83">
        <v>94.049999999997993</v>
      </c>
      <c r="B896" s="84">
        <f t="shared" si="108"/>
        <v>41.833333333333336</v>
      </c>
      <c r="C896" s="85">
        <f t="shared" si="108"/>
        <v>75.25</v>
      </c>
      <c r="D896" s="91">
        <f t="shared" si="108"/>
        <v>150.75</v>
      </c>
      <c r="F896" s="83">
        <f>MAX(IF('Fee Calculator'!D$41*100&lt;$A896,0,IF('Fee Calculator'!D$41*100&gt;$A897,$A897-$A896-SUM(G896:$H896),'Fee Calculator'!D$41*100-$A896-SUM(G896:$H896))),0)</f>
        <v>0</v>
      </c>
      <c r="G896" s="85">
        <f>MAX(IF('Fee Calculator'!E$41*100&lt;$A896,0,IF('Fee Calculator'!E$41*100&gt;$A897,$A897-$A896-SUM(H896:$H896),'Fee Calculator'!E$41*100-$A896-SUM(H896:$H896))),0)</f>
        <v>0</v>
      </c>
      <c r="H896" s="91">
        <f>IF('Fee Calculator'!F$41*100&lt;$A896,0,IF('Fee Calculator'!F$41*100&gt;$A897,$A897-$A896,'Fee Calculator'!F$41*100-$A896))</f>
        <v>0</v>
      </c>
      <c r="J896" s="87">
        <f>F896*'Fee Calculator'!$D$11/100</f>
        <v>0</v>
      </c>
      <c r="K896" s="88">
        <f>G896*'Fee Calculator'!$D$11/100</f>
        <v>0</v>
      </c>
      <c r="L896" s="92">
        <f>H896*'Fee Calculator'!$D$11/100</f>
        <v>0</v>
      </c>
      <c r="N896" s="89">
        <f t="shared" si="102"/>
        <v>0</v>
      </c>
      <c r="O896" s="90">
        <f t="shared" si="103"/>
        <v>0</v>
      </c>
      <c r="P896" s="93">
        <f t="shared" si="104"/>
        <v>0</v>
      </c>
      <c r="R896" s="89">
        <f t="shared" si="105"/>
        <v>0</v>
      </c>
      <c r="S896" s="90">
        <f t="shared" si="106"/>
        <v>0</v>
      </c>
      <c r="T896" s="93">
        <f t="shared" si="107"/>
        <v>0</v>
      </c>
    </row>
    <row r="897" spans="1:20" hidden="1" x14ac:dyDescent="0.2">
      <c r="A897" s="83">
        <v>94.149999999998002</v>
      </c>
      <c r="B897" s="84">
        <f t="shared" si="108"/>
        <v>41.833333333333336</v>
      </c>
      <c r="C897" s="85">
        <f t="shared" si="108"/>
        <v>75.25</v>
      </c>
      <c r="D897" s="91">
        <f t="shared" si="108"/>
        <v>150.75</v>
      </c>
      <c r="F897" s="83">
        <f>MAX(IF('Fee Calculator'!D$41*100&lt;$A897,0,IF('Fee Calculator'!D$41*100&gt;$A898,$A898-$A897-SUM(G897:$H897),'Fee Calculator'!D$41*100-$A897-SUM(G897:$H897))),0)</f>
        <v>0</v>
      </c>
      <c r="G897" s="85">
        <f>MAX(IF('Fee Calculator'!E$41*100&lt;$A897,0,IF('Fee Calculator'!E$41*100&gt;$A898,$A898-$A897-SUM(H897:$H897),'Fee Calculator'!E$41*100-$A897-SUM(H897:$H897))),0)</f>
        <v>0</v>
      </c>
      <c r="H897" s="91">
        <f>IF('Fee Calculator'!F$41*100&lt;$A897,0,IF('Fee Calculator'!F$41*100&gt;$A898,$A898-$A897,'Fee Calculator'!F$41*100-$A897))</f>
        <v>0</v>
      </c>
      <c r="J897" s="87">
        <f>F897*'Fee Calculator'!$D$11/100</f>
        <v>0</v>
      </c>
      <c r="K897" s="88">
        <f>G897*'Fee Calculator'!$D$11/100</f>
        <v>0</v>
      </c>
      <c r="L897" s="92">
        <f>H897*'Fee Calculator'!$D$11/100</f>
        <v>0</v>
      </c>
      <c r="N897" s="89">
        <f t="shared" si="102"/>
        <v>0</v>
      </c>
      <c r="O897" s="90">
        <f t="shared" si="103"/>
        <v>0</v>
      </c>
      <c r="P897" s="93">
        <f t="shared" si="104"/>
        <v>0</v>
      </c>
      <c r="R897" s="89">
        <f t="shared" si="105"/>
        <v>0</v>
      </c>
      <c r="S897" s="90">
        <f t="shared" si="106"/>
        <v>0</v>
      </c>
      <c r="T897" s="93">
        <f t="shared" si="107"/>
        <v>0</v>
      </c>
    </row>
    <row r="898" spans="1:20" hidden="1" x14ac:dyDescent="0.2">
      <c r="A898" s="83">
        <v>94.249999999997996</v>
      </c>
      <c r="B898" s="84">
        <f t="shared" si="108"/>
        <v>41.833333333333336</v>
      </c>
      <c r="C898" s="85">
        <f t="shared" si="108"/>
        <v>75.25</v>
      </c>
      <c r="D898" s="91">
        <f t="shared" si="108"/>
        <v>150.75</v>
      </c>
      <c r="F898" s="83">
        <f>MAX(IF('Fee Calculator'!D$41*100&lt;$A898,0,IF('Fee Calculator'!D$41*100&gt;$A899,$A899-$A898-SUM(G898:$H898),'Fee Calculator'!D$41*100-$A898-SUM(G898:$H898))),0)</f>
        <v>0</v>
      </c>
      <c r="G898" s="85">
        <f>MAX(IF('Fee Calculator'!E$41*100&lt;$A898,0,IF('Fee Calculator'!E$41*100&gt;$A899,$A899-$A898-SUM(H898:$H898),'Fee Calculator'!E$41*100-$A898-SUM(H898:$H898))),0)</f>
        <v>0</v>
      </c>
      <c r="H898" s="91">
        <f>IF('Fee Calculator'!F$41*100&lt;$A898,0,IF('Fee Calculator'!F$41*100&gt;$A899,$A899-$A898,'Fee Calculator'!F$41*100-$A898))</f>
        <v>0</v>
      </c>
      <c r="J898" s="87">
        <f>F898*'Fee Calculator'!$D$11/100</f>
        <v>0</v>
      </c>
      <c r="K898" s="88">
        <f>G898*'Fee Calculator'!$D$11/100</f>
        <v>0</v>
      </c>
      <c r="L898" s="92">
        <f>H898*'Fee Calculator'!$D$11/100</f>
        <v>0</v>
      </c>
      <c r="N898" s="89">
        <f t="shared" si="102"/>
        <v>0</v>
      </c>
      <c r="O898" s="90">
        <f t="shared" si="103"/>
        <v>0</v>
      </c>
      <c r="P898" s="93">
        <f t="shared" si="104"/>
        <v>0</v>
      </c>
      <c r="R898" s="89">
        <f t="shared" si="105"/>
        <v>0</v>
      </c>
      <c r="S898" s="90">
        <f t="shared" si="106"/>
        <v>0</v>
      </c>
      <c r="T898" s="93">
        <f t="shared" si="107"/>
        <v>0</v>
      </c>
    </row>
    <row r="899" spans="1:20" hidden="1" x14ac:dyDescent="0.2">
      <c r="A899" s="83">
        <v>94.349999999998005</v>
      </c>
      <c r="B899" s="84">
        <f t="shared" si="108"/>
        <v>41.833333333333336</v>
      </c>
      <c r="C899" s="85">
        <f t="shared" si="108"/>
        <v>75.25</v>
      </c>
      <c r="D899" s="91">
        <f t="shared" si="108"/>
        <v>150.75</v>
      </c>
      <c r="F899" s="83">
        <f>MAX(IF('Fee Calculator'!D$41*100&lt;$A899,0,IF('Fee Calculator'!D$41*100&gt;$A900,$A900-$A899-SUM(G899:$H899),'Fee Calculator'!D$41*100-$A899-SUM(G899:$H899))),0)</f>
        <v>0</v>
      </c>
      <c r="G899" s="85">
        <f>MAX(IF('Fee Calculator'!E$41*100&lt;$A899,0,IF('Fee Calculator'!E$41*100&gt;$A900,$A900-$A899-SUM(H899:$H899),'Fee Calculator'!E$41*100-$A899-SUM(H899:$H899))),0)</f>
        <v>0</v>
      </c>
      <c r="H899" s="91">
        <f>IF('Fee Calculator'!F$41*100&lt;$A899,0,IF('Fee Calculator'!F$41*100&gt;$A900,$A900-$A899,'Fee Calculator'!F$41*100-$A899))</f>
        <v>0</v>
      </c>
      <c r="J899" s="87">
        <f>F899*'Fee Calculator'!$D$11/100</f>
        <v>0</v>
      </c>
      <c r="K899" s="88">
        <f>G899*'Fee Calculator'!$D$11/100</f>
        <v>0</v>
      </c>
      <c r="L899" s="92">
        <f>H899*'Fee Calculator'!$D$11/100</f>
        <v>0</v>
      </c>
      <c r="N899" s="89">
        <f t="shared" si="102"/>
        <v>0</v>
      </c>
      <c r="O899" s="90">
        <f t="shared" si="103"/>
        <v>0</v>
      </c>
      <c r="P899" s="93">
        <f t="shared" si="104"/>
        <v>0</v>
      </c>
      <c r="R899" s="89">
        <f t="shared" si="105"/>
        <v>0</v>
      </c>
      <c r="S899" s="90">
        <f t="shared" si="106"/>
        <v>0</v>
      </c>
      <c r="T899" s="93">
        <f t="shared" si="107"/>
        <v>0</v>
      </c>
    </row>
    <row r="900" spans="1:20" hidden="1" x14ac:dyDescent="0.2">
      <c r="A900" s="83">
        <v>94.4499999999979</v>
      </c>
      <c r="B900" s="84">
        <f t="shared" si="108"/>
        <v>41.833333333333336</v>
      </c>
      <c r="C900" s="85">
        <f t="shared" si="108"/>
        <v>75.25</v>
      </c>
      <c r="D900" s="91">
        <f t="shared" si="108"/>
        <v>150.75</v>
      </c>
      <c r="F900" s="83">
        <f>MAX(IF('Fee Calculator'!D$41*100&lt;$A900,0,IF('Fee Calculator'!D$41*100&gt;$A901,$A901-$A900-SUM(G900:$H900),'Fee Calculator'!D$41*100-$A900-SUM(G900:$H900))),0)</f>
        <v>0</v>
      </c>
      <c r="G900" s="85">
        <f>MAX(IF('Fee Calculator'!E$41*100&lt;$A900,0,IF('Fee Calculator'!E$41*100&gt;$A901,$A901-$A900-SUM(H900:$H900),'Fee Calculator'!E$41*100-$A900-SUM(H900:$H900))),0)</f>
        <v>0</v>
      </c>
      <c r="H900" s="91">
        <f>IF('Fee Calculator'!F$41*100&lt;$A900,0,IF('Fee Calculator'!F$41*100&gt;$A901,$A901-$A900,'Fee Calculator'!F$41*100-$A900))</f>
        <v>0</v>
      </c>
      <c r="J900" s="87">
        <f>F900*'Fee Calculator'!$D$11/100</f>
        <v>0</v>
      </c>
      <c r="K900" s="88">
        <f>G900*'Fee Calculator'!$D$11/100</f>
        <v>0</v>
      </c>
      <c r="L900" s="92">
        <f>H900*'Fee Calculator'!$D$11/100</f>
        <v>0</v>
      </c>
      <c r="N900" s="89">
        <f t="shared" si="102"/>
        <v>0</v>
      </c>
      <c r="O900" s="90">
        <f t="shared" si="103"/>
        <v>0</v>
      </c>
      <c r="P900" s="93">
        <f t="shared" si="104"/>
        <v>0</v>
      </c>
      <c r="R900" s="89">
        <f t="shared" si="105"/>
        <v>0</v>
      </c>
      <c r="S900" s="90">
        <f t="shared" si="106"/>
        <v>0</v>
      </c>
      <c r="T900" s="93">
        <f t="shared" si="107"/>
        <v>0</v>
      </c>
    </row>
    <row r="901" spans="1:20" hidden="1" x14ac:dyDescent="0.2">
      <c r="A901" s="83">
        <v>94.549999999997894</v>
      </c>
      <c r="B901" s="84">
        <f t="shared" si="108"/>
        <v>41.833333333333336</v>
      </c>
      <c r="C901" s="85">
        <f t="shared" si="108"/>
        <v>75.25</v>
      </c>
      <c r="D901" s="91">
        <f t="shared" si="108"/>
        <v>150.75</v>
      </c>
      <c r="F901" s="83">
        <f>MAX(IF('Fee Calculator'!D$41*100&lt;$A901,0,IF('Fee Calculator'!D$41*100&gt;$A902,$A902-$A901-SUM(G901:$H901),'Fee Calculator'!D$41*100-$A901-SUM(G901:$H901))),0)</f>
        <v>0</v>
      </c>
      <c r="G901" s="85">
        <f>MAX(IF('Fee Calculator'!E$41*100&lt;$A901,0,IF('Fee Calculator'!E$41*100&gt;$A902,$A902-$A901-SUM(H901:$H901),'Fee Calculator'!E$41*100-$A901-SUM(H901:$H901))),0)</f>
        <v>0</v>
      </c>
      <c r="H901" s="91">
        <f>IF('Fee Calculator'!F$41*100&lt;$A901,0,IF('Fee Calculator'!F$41*100&gt;$A902,$A902-$A901,'Fee Calculator'!F$41*100-$A901))</f>
        <v>0</v>
      </c>
      <c r="J901" s="87">
        <f>F901*'Fee Calculator'!$D$11/100</f>
        <v>0</v>
      </c>
      <c r="K901" s="88">
        <f>G901*'Fee Calculator'!$D$11/100</f>
        <v>0</v>
      </c>
      <c r="L901" s="92">
        <f>H901*'Fee Calculator'!$D$11/100</f>
        <v>0</v>
      </c>
      <c r="N901" s="89">
        <f t="shared" si="102"/>
        <v>0</v>
      </c>
      <c r="O901" s="90">
        <f t="shared" si="103"/>
        <v>0</v>
      </c>
      <c r="P901" s="93">
        <f t="shared" si="104"/>
        <v>0</v>
      </c>
      <c r="R901" s="89">
        <f t="shared" si="105"/>
        <v>0</v>
      </c>
      <c r="S901" s="90">
        <f t="shared" si="106"/>
        <v>0</v>
      </c>
      <c r="T901" s="93">
        <f t="shared" si="107"/>
        <v>0</v>
      </c>
    </row>
    <row r="902" spans="1:20" hidden="1" x14ac:dyDescent="0.2">
      <c r="A902" s="83">
        <v>94.649999999997902</v>
      </c>
      <c r="B902" s="84">
        <f t="shared" si="108"/>
        <v>41.833333333333336</v>
      </c>
      <c r="C902" s="85">
        <f t="shared" si="108"/>
        <v>75.25</v>
      </c>
      <c r="D902" s="91">
        <f t="shared" si="108"/>
        <v>150.75</v>
      </c>
      <c r="F902" s="83">
        <f>MAX(IF('Fee Calculator'!D$41*100&lt;$A902,0,IF('Fee Calculator'!D$41*100&gt;$A903,$A903-$A902-SUM(G902:$H902),'Fee Calculator'!D$41*100-$A902-SUM(G902:$H902))),0)</f>
        <v>0</v>
      </c>
      <c r="G902" s="85">
        <f>MAX(IF('Fee Calculator'!E$41*100&lt;$A902,0,IF('Fee Calculator'!E$41*100&gt;$A903,$A903-$A902-SUM(H902:$H902),'Fee Calculator'!E$41*100-$A902-SUM(H902:$H902))),0)</f>
        <v>0</v>
      </c>
      <c r="H902" s="91">
        <f>IF('Fee Calculator'!F$41*100&lt;$A902,0,IF('Fee Calculator'!F$41*100&gt;$A903,$A903-$A902,'Fee Calculator'!F$41*100-$A902))</f>
        <v>0</v>
      </c>
      <c r="J902" s="87">
        <f>F902*'Fee Calculator'!$D$11/100</f>
        <v>0</v>
      </c>
      <c r="K902" s="88">
        <f>G902*'Fee Calculator'!$D$11/100</f>
        <v>0</v>
      </c>
      <c r="L902" s="92">
        <f>H902*'Fee Calculator'!$D$11/100</f>
        <v>0</v>
      </c>
      <c r="N902" s="89">
        <f t="shared" si="102"/>
        <v>0</v>
      </c>
      <c r="O902" s="90">
        <f t="shared" si="103"/>
        <v>0</v>
      </c>
      <c r="P902" s="93">
        <f t="shared" si="104"/>
        <v>0</v>
      </c>
      <c r="R902" s="89">
        <f t="shared" si="105"/>
        <v>0</v>
      </c>
      <c r="S902" s="90">
        <f t="shared" si="106"/>
        <v>0</v>
      </c>
      <c r="T902" s="93">
        <f t="shared" si="107"/>
        <v>0</v>
      </c>
    </row>
    <row r="903" spans="1:20" hidden="1" x14ac:dyDescent="0.2">
      <c r="A903" s="83">
        <v>94.749999999997897</v>
      </c>
      <c r="B903" s="84">
        <f t="shared" si="108"/>
        <v>41.833333333333336</v>
      </c>
      <c r="C903" s="85">
        <f t="shared" si="108"/>
        <v>75.25</v>
      </c>
      <c r="D903" s="91">
        <f t="shared" si="108"/>
        <v>150.75</v>
      </c>
      <c r="F903" s="83">
        <f>MAX(IF('Fee Calculator'!D$41*100&lt;$A903,0,IF('Fee Calculator'!D$41*100&gt;$A904,$A904-$A903-SUM(G903:$H903),'Fee Calculator'!D$41*100-$A903-SUM(G903:$H903))),0)</f>
        <v>0</v>
      </c>
      <c r="G903" s="85">
        <f>MAX(IF('Fee Calculator'!E$41*100&lt;$A903,0,IF('Fee Calculator'!E$41*100&gt;$A904,$A904-$A903-SUM(H903:$H903),'Fee Calculator'!E$41*100-$A903-SUM(H903:$H903))),0)</f>
        <v>0</v>
      </c>
      <c r="H903" s="91">
        <f>IF('Fee Calculator'!F$41*100&lt;$A903,0,IF('Fee Calculator'!F$41*100&gt;$A904,$A904-$A903,'Fee Calculator'!F$41*100-$A903))</f>
        <v>0</v>
      </c>
      <c r="J903" s="87">
        <f>F903*'Fee Calculator'!$D$11/100</f>
        <v>0</v>
      </c>
      <c r="K903" s="88">
        <f>G903*'Fee Calculator'!$D$11/100</f>
        <v>0</v>
      </c>
      <c r="L903" s="92">
        <f>H903*'Fee Calculator'!$D$11/100</f>
        <v>0</v>
      </c>
      <c r="N903" s="89">
        <f t="shared" si="102"/>
        <v>0</v>
      </c>
      <c r="O903" s="90">
        <f t="shared" si="103"/>
        <v>0</v>
      </c>
      <c r="P903" s="93">
        <f t="shared" si="104"/>
        <v>0</v>
      </c>
      <c r="R903" s="89">
        <f t="shared" si="105"/>
        <v>0</v>
      </c>
      <c r="S903" s="90">
        <f t="shared" si="106"/>
        <v>0</v>
      </c>
      <c r="T903" s="93">
        <f t="shared" si="107"/>
        <v>0</v>
      </c>
    </row>
    <row r="904" spans="1:20" hidden="1" x14ac:dyDescent="0.2">
      <c r="A904" s="83">
        <v>94.849999999997905</v>
      </c>
      <c r="B904" s="84">
        <f t="shared" si="108"/>
        <v>41.833333333333336</v>
      </c>
      <c r="C904" s="85">
        <f t="shared" si="108"/>
        <v>75.25</v>
      </c>
      <c r="D904" s="91">
        <f t="shared" si="108"/>
        <v>150.75</v>
      </c>
      <c r="F904" s="83">
        <f>MAX(IF('Fee Calculator'!D$41*100&lt;$A904,0,IF('Fee Calculator'!D$41*100&gt;$A905,$A905-$A904-SUM(G904:$H904),'Fee Calculator'!D$41*100-$A904-SUM(G904:$H904))),0)</f>
        <v>0</v>
      </c>
      <c r="G904" s="85">
        <f>MAX(IF('Fee Calculator'!E$41*100&lt;$A904,0,IF('Fee Calculator'!E$41*100&gt;$A905,$A905-$A904-SUM(H904:$H904),'Fee Calculator'!E$41*100-$A904-SUM(H904:$H904))),0)</f>
        <v>0</v>
      </c>
      <c r="H904" s="91">
        <f>IF('Fee Calculator'!F$41*100&lt;$A904,0,IF('Fee Calculator'!F$41*100&gt;$A905,$A905-$A904,'Fee Calculator'!F$41*100-$A904))</f>
        <v>0</v>
      </c>
      <c r="J904" s="87">
        <f>F904*'Fee Calculator'!$D$11/100</f>
        <v>0</v>
      </c>
      <c r="K904" s="88">
        <f>G904*'Fee Calculator'!$D$11/100</f>
        <v>0</v>
      </c>
      <c r="L904" s="92">
        <f>H904*'Fee Calculator'!$D$11/100</f>
        <v>0</v>
      </c>
      <c r="N904" s="89">
        <f t="shared" si="102"/>
        <v>0</v>
      </c>
      <c r="O904" s="90">
        <f t="shared" si="103"/>
        <v>0</v>
      </c>
      <c r="P904" s="93">
        <f t="shared" si="104"/>
        <v>0</v>
      </c>
      <c r="R904" s="89">
        <f t="shared" si="105"/>
        <v>0</v>
      </c>
      <c r="S904" s="90">
        <f t="shared" si="106"/>
        <v>0</v>
      </c>
      <c r="T904" s="93">
        <f t="shared" si="107"/>
        <v>0</v>
      </c>
    </row>
    <row r="905" spans="1:20" hidden="1" x14ac:dyDescent="0.2">
      <c r="A905" s="83">
        <v>94.9499999999979</v>
      </c>
      <c r="B905" s="84">
        <f t="shared" si="108"/>
        <v>41.833333333333336</v>
      </c>
      <c r="C905" s="85">
        <f t="shared" si="108"/>
        <v>75.25</v>
      </c>
      <c r="D905" s="91">
        <f t="shared" si="108"/>
        <v>150.75</v>
      </c>
      <c r="F905" s="83">
        <f>MAX(IF('Fee Calculator'!D$41*100&lt;$A905,0,IF('Fee Calculator'!D$41*100&gt;$A906,$A906-$A905-SUM(G905:$H905),'Fee Calculator'!D$41*100-$A905-SUM(G905:$H905))),0)</f>
        <v>0</v>
      </c>
      <c r="G905" s="85">
        <f>MAX(IF('Fee Calculator'!E$41*100&lt;$A905,0,IF('Fee Calculator'!E$41*100&gt;$A906,$A906-$A905-SUM(H905:$H905),'Fee Calculator'!E$41*100-$A905-SUM(H905:$H905))),0)</f>
        <v>0</v>
      </c>
      <c r="H905" s="91">
        <f>IF('Fee Calculator'!F$41*100&lt;$A905,0,IF('Fee Calculator'!F$41*100&gt;$A906,$A906-$A905,'Fee Calculator'!F$41*100-$A905))</f>
        <v>0</v>
      </c>
      <c r="J905" s="87">
        <f>F905*'Fee Calculator'!$D$11/100</f>
        <v>0</v>
      </c>
      <c r="K905" s="88">
        <f>G905*'Fee Calculator'!$D$11/100</f>
        <v>0</v>
      </c>
      <c r="L905" s="92">
        <f>H905*'Fee Calculator'!$D$11/100</f>
        <v>0</v>
      </c>
      <c r="N905" s="89">
        <f t="shared" si="102"/>
        <v>0</v>
      </c>
      <c r="O905" s="90">
        <f t="shared" si="103"/>
        <v>0</v>
      </c>
      <c r="P905" s="93">
        <f t="shared" si="104"/>
        <v>0</v>
      </c>
      <c r="R905" s="89">
        <f t="shared" si="105"/>
        <v>0</v>
      </c>
      <c r="S905" s="90">
        <f t="shared" si="106"/>
        <v>0</v>
      </c>
      <c r="T905" s="93">
        <f t="shared" si="107"/>
        <v>0</v>
      </c>
    </row>
    <row r="906" spans="1:20" hidden="1" x14ac:dyDescent="0.2">
      <c r="A906" s="83">
        <v>95.049999999997894</v>
      </c>
      <c r="B906" s="84">
        <f t="shared" si="108"/>
        <v>41.833333333333336</v>
      </c>
      <c r="C906" s="85">
        <f t="shared" si="108"/>
        <v>75.25</v>
      </c>
      <c r="D906" s="91">
        <f t="shared" si="108"/>
        <v>150.75</v>
      </c>
      <c r="F906" s="83">
        <f>MAX(IF('Fee Calculator'!D$41*100&lt;$A906,0,IF('Fee Calculator'!D$41*100&gt;$A907,$A907-$A906-SUM(G906:$H906),'Fee Calculator'!D$41*100-$A906-SUM(G906:$H906))),0)</f>
        <v>0</v>
      </c>
      <c r="G906" s="85">
        <f>MAX(IF('Fee Calculator'!E$41*100&lt;$A906,0,IF('Fee Calculator'!E$41*100&gt;$A907,$A907-$A906-SUM(H906:$H906),'Fee Calculator'!E$41*100-$A906-SUM(H906:$H906))),0)</f>
        <v>0</v>
      </c>
      <c r="H906" s="91">
        <f>IF('Fee Calculator'!F$41*100&lt;$A906,0,IF('Fee Calculator'!F$41*100&gt;$A907,$A907-$A906,'Fee Calculator'!F$41*100-$A906))</f>
        <v>0</v>
      </c>
      <c r="J906" s="87">
        <f>F906*'Fee Calculator'!$D$11/100</f>
        <v>0</v>
      </c>
      <c r="K906" s="88">
        <f>G906*'Fee Calculator'!$D$11/100</f>
        <v>0</v>
      </c>
      <c r="L906" s="92">
        <f>H906*'Fee Calculator'!$D$11/100</f>
        <v>0</v>
      </c>
      <c r="N906" s="89">
        <f t="shared" si="102"/>
        <v>0</v>
      </c>
      <c r="O906" s="90">
        <f t="shared" si="103"/>
        <v>0</v>
      </c>
      <c r="P906" s="93">
        <f t="shared" si="104"/>
        <v>0</v>
      </c>
      <c r="R906" s="89">
        <f t="shared" si="105"/>
        <v>0</v>
      </c>
      <c r="S906" s="90">
        <f t="shared" si="106"/>
        <v>0</v>
      </c>
      <c r="T906" s="93">
        <f t="shared" si="107"/>
        <v>0</v>
      </c>
    </row>
    <row r="907" spans="1:20" hidden="1" x14ac:dyDescent="0.2">
      <c r="A907" s="83">
        <v>95.149999999997902</v>
      </c>
      <c r="B907" s="84">
        <f t="shared" si="108"/>
        <v>41.833333333333336</v>
      </c>
      <c r="C907" s="85">
        <f t="shared" si="108"/>
        <v>75.25</v>
      </c>
      <c r="D907" s="91">
        <f t="shared" si="108"/>
        <v>150.75</v>
      </c>
      <c r="F907" s="83">
        <f>MAX(IF('Fee Calculator'!D$41*100&lt;$A907,0,IF('Fee Calculator'!D$41*100&gt;$A908,$A908-$A907-SUM(G907:$H907),'Fee Calculator'!D$41*100-$A907-SUM(G907:$H907))),0)</f>
        <v>0</v>
      </c>
      <c r="G907" s="85">
        <f>MAX(IF('Fee Calculator'!E$41*100&lt;$A907,0,IF('Fee Calculator'!E$41*100&gt;$A908,$A908-$A907-SUM(H907:$H907),'Fee Calculator'!E$41*100-$A907-SUM(H907:$H907))),0)</f>
        <v>0</v>
      </c>
      <c r="H907" s="91">
        <f>IF('Fee Calculator'!F$41*100&lt;$A907,0,IF('Fee Calculator'!F$41*100&gt;$A908,$A908-$A907,'Fee Calculator'!F$41*100-$A907))</f>
        <v>0</v>
      </c>
      <c r="J907" s="87">
        <f>F907*'Fee Calculator'!$D$11/100</f>
        <v>0</v>
      </c>
      <c r="K907" s="88">
        <f>G907*'Fee Calculator'!$D$11/100</f>
        <v>0</v>
      </c>
      <c r="L907" s="92">
        <f>H907*'Fee Calculator'!$D$11/100</f>
        <v>0</v>
      </c>
      <c r="N907" s="89">
        <f t="shared" si="102"/>
        <v>0</v>
      </c>
      <c r="O907" s="90">
        <f t="shared" si="103"/>
        <v>0</v>
      </c>
      <c r="P907" s="93">
        <f t="shared" si="104"/>
        <v>0</v>
      </c>
      <c r="R907" s="89">
        <f t="shared" si="105"/>
        <v>0</v>
      </c>
      <c r="S907" s="90">
        <f t="shared" si="106"/>
        <v>0</v>
      </c>
      <c r="T907" s="93">
        <f t="shared" si="107"/>
        <v>0</v>
      </c>
    </row>
    <row r="908" spans="1:20" hidden="1" x14ac:dyDescent="0.2">
      <c r="A908" s="83">
        <v>95.249999999997897</v>
      </c>
      <c r="B908" s="84">
        <f t="shared" si="108"/>
        <v>41.833333333333336</v>
      </c>
      <c r="C908" s="85">
        <f t="shared" si="108"/>
        <v>75.25</v>
      </c>
      <c r="D908" s="91">
        <f t="shared" si="108"/>
        <v>150.75</v>
      </c>
      <c r="F908" s="83">
        <f>MAX(IF('Fee Calculator'!D$41*100&lt;$A908,0,IF('Fee Calculator'!D$41*100&gt;$A909,$A909-$A908-SUM(G908:$H908),'Fee Calculator'!D$41*100-$A908-SUM(G908:$H908))),0)</f>
        <v>0</v>
      </c>
      <c r="G908" s="85">
        <f>MAX(IF('Fee Calculator'!E$41*100&lt;$A908,0,IF('Fee Calculator'!E$41*100&gt;$A909,$A909-$A908-SUM(H908:$H908),'Fee Calculator'!E$41*100-$A908-SUM(H908:$H908))),0)</f>
        <v>0</v>
      </c>
      <c r="H908" s="91">
        <f>IF('Fee Calculator'!F$41*100&lt;$A908,0,IF('Fee Calculator'!F$41*100&gt;$A909,$A909-$A908,'Fee Calculator'!F$41*100-$A908))</f>
        <v>0</v>
      </c>
      <c r="J908" s="87">
        <f>F908*'Fee Calculator'!$D$11/100</f>
        <v>0</v>
      </c>
      <c r="K908" s="88">
        <f>G908*'Fee Calculator'!$D$11/100</f>
        <v>0</v>
      </c>
      <c r="L908" s="92">
        <f>H908*'Fee Calculator'!$D$11/100</f>
        <v>0</v>
      </c>
      <c r="N908" s="89">
        <f t="shared" si="102"/>
        <v>0</v>
      </c>
      <c r="O908" s="90">
        <f t="shared" si="103"/>
        <v>0</v>
      </c>
      <c r="P908" s="93">
        <f t="shared" si="104"/>
        <v>0</v>
      </c>
      <c r="R908" s="89">
        <f t="shared" si="105"/>
        <v>0</v>
      </c>
      <c r="S908" s="90">
        <f t="shared" si="106"/>
        <v>0</v>
      </c>
      <c r="T908" s="93">
        <f t="shared" si="107"/>
        <v>0</v>
      </c>
    </row>
    <row r="909" spans="1:20" hidden="1" x14ac:dyDescent="0.2">
      <c r="A909" s="83">
        <v>95.349999999997905</v>
      </c>
      <c r="B909" s="84">
        <f t="shared" si="108"/>
        <v>41.833333333333336</v>
      </c>
      <c r="C909" s="85">
        <f t="shared" si="108"/>
        <v>75.25</v>
      </c>
      <c r="D909" s="91">
        <f t="shared" si="108"/>
        <v>150.75</v>
      </c>
      <c r="F909" s="83">
        <f>MAX(IF('Fee Calculator'!D$41*100&lt;$A909,0,IF('Fee Calculator'!D$41*100&gt;$A910,$A910-$A909-SUM(G909:$H909),'Fee Calculator'!D$41*100-$A909-SUM(G909:$H909))),0)</f>
        <v>0</v>
      </c>
      <c r="G909" s="85">
        <f>MAX(IF('Fee Calculator'!E$41*100&lt;$A909,0,IF('Fee Calculator'!E$41*100&gt;$A910,$A910-$A909-SUM(H909:$H909),'Fee Calculator'!E$41*100-$A909-SUM(H909:$H909))),0)</f>
        <v>0</v>
      </c>
      <c r="H909" s="91">
        <f>IF('Fee Calculator'!F$41*100&lt;$A909,0,IF('Fee Calculator'!F$41*100&gt;$A910,$A910-$A909,'Fee Calculator'!F$41*100-$A909))</f>
        <v>0</v>
      </c>
      <c r="J909" s="87">
        <f>F909*'Fee Calculator'!$D$11/100</f>
        <v>0</v>
      </c>
      <c r="K909" s="88">
        <f>G909*'Fee Calculator'!$D$11/100</f>
        <v>0</v>
      </c>
      <c r="L909" s="92">
        <f>H909*'Fee Calculator'!$D$11/100</f>
        <v>0</v>
      </c>
      <c r="N909" s="89">
        <f t="shared" si="102"/>
        <v>0</v>
      </c>
      <c r="O909" s="90">
        <f t="shared" si="103"/>
        <v>0</v>
      </c>
      <c r="P909" s="93">
        <f t="shared" si="104"/>
        <v>0</v>
      </c>
      <c r="R909" s="89">
        <f t="shared" si="105"/>
        <v>0</v>
      </c>
      <c r="S909" s="90">
        <f t="shared" si="106"/>
        <v>0</v>
      </c>
      <c r="T909" s="93">
        <f t="shared" si="107"/>
        <v>0</v>
      </c>
    </row>
    <row r="910" spans="1:20" hidden="1" x14ac:dyDescent="0.2">
      <c r="A910" s="83">
        <v>95.4499999999979</v>
      </c>
      <c r="B910" s="84">
        <f t="shared" si="108"/>
        <v>41.833333333333336</v>
      </c>
      <c r="C910" s="85">
        <f t="shared" si="108"/>
        <v>75.25</v>
      </c>
      <c r="D910" s="91">
        <f t="shared" si="108"/>
        <v>150.75</v>
      </c>
      <c r="F910" s="83">
        <f>MAX(IF('Fee Calculator'!D$41*100&lt;$A910,0,IF('Fee Calculator'!D$41*100&gt;$A911,$A911-$A910-SUM(G910:$H910),'Fee Calculator'!D$41*100-$A910-SUM(G910:$H910))),0)</f>
        <v>0</v>
      </c>
      <c r="G910" s="85">
        <f>MAX(IF('Fee Calculator'!E$41*100&lt;$A910,0,IF('Fee Calculator'!E$41*100&gt;$A911,$A911-$A910-SUM(H910:$H910),'Fee Calculator'!E$41*100-$A910-SUM(H910:$H910))),0)</f>
        <v>0</v>
      </c>
      <c r="H910" s="91">
        <f>IF('Fee Calculator'!F$41*100&lt;$A910,0,IF('Fee Calculator'!F$41*100&gt;$A911,$A911-$A910,'Fee Calculator'!F$41*100-$A910))</f>
        <v>0</v>
      </c>
      <c r="J910" s="87">
        <f>F910*'Fee Calculator'!$D$11/100</f>
        <v>0</v>
      </c>
      <c r="K910" s="88">
        <f>G910*'Fee Calculator'!$D$11/100</f>
        <v>0</v>
      </c>
      <c r="L910" s="92">
        <f>H910*'Fee Calculator'!$D$11/100</f>
        <v>0</v>
      </c>
      <c r="N910" s="89">
        <f t="shared" si="102"/>
        <v>0</v>
      </c>
      <c r="O910" s="90">
        <f t="shared" si="103"/>
        <v>0</v>
      </c>
      <c r="P910" s="93">
        <f t="shared" si="104"/>
        <v>0</v>
      </c>
      <c r="R910" s="89">
        <f t="shared" si="105"/>
        <v>0</v>
      </c>
      <c r="S910" s="90">
        <f t="shared" si="106"/>
        <v>0</v>
      </c>
      <c r="T910" s="93">
        <f t="shared" si="107"/>
        <v>0</v>
      </c>
    </row>
    <row r="911" spans="1:20" hidden="1" x14ac:dyDescent="0.2">
      <c r="A911" s="83">
        <v>95.549999999997894</v>
      </c>
      <c r="B911" s="84">
        <f t="shared" si="108"/>
        <v>41.833333333333336</v>
      </c>
      <c r="C911" s="85">
        <f t="shared" si="108"/>
        <v>75.25</v>
      </c>
      <c r="D911" s="91">
        <f t="shared" si="108"/>
        <v>150.75</v>
      </c>
      <c r="F911" s="83">
        <f>MAX(IF('Fee Calculator'!D$41*100&lt;$A911,0,IF('Fee Calculator'!D$41*100&gt;$A912,$A912-$A911-SUM(G911:$H911),'Fee Calculator'!D$41*100-$A911-SUM(G911:$H911))),0)</f>
        <v>0</v>
      </c>
      <c r="G911" s="85">
        <f>MAX(IF('Fee Calculator'!E$41*100&lt;$A911,0,IF('Fee Calculator'!E$41*100&gt;$A912,$A912-$A911-SUM(H911:$H911),'Fee Calculator'!E$41*100-$A911-SUM(H911:$H911))),0)</f>
        <v>0</v>
      </c>
      <c r="H911" s="91">
        <f>IF('Fee Calculator'!F$41*100&lt;$A911,0,IF('Fee Calculator'!F$41*100&gt;$A912,$A912-$A911,'Fee Calculator'!F$41*100-$A911))</f>
        <v>0</v>
      </c>
      <c r="J911" s="87">
        <f>F911*'Fee Calculator'!$D$11/100</f>
        <v>0</v>
      </c>
      <c r="K911" s="88">
        <f>G911*'Fee Calculator'!$D$11/100</f>
        <v>0</v>
      </c>
      <c r="L911" s="92">
        <f>H911*'Fee Calculator'!$D$11/100</f>
        <v>0</v>
      </c>
      <c r="N911" s="89">
        <f t="shared" si="102"/>
        <v>0</v>
      </c>
      <c r="O911" s="90">
        <f t="shared" si="103"/>
        <v>0</v>
      </c>
      <c r="P911" s="93">
        <f t="shared" si="104"/>
        <v>0</v>
      </c>
      <c r="R911" s="89">
        <f t="shared" si="105"/>
        <v>0</v>
      </c>
      <c r="S911" s="90">
        <f t="shared" si="106"/>
        <v>0</v>
      </c>
      <c r="T911" s="93">
        <f t="shared" si="107"/>
        <v>0</v>
      </c>
    </row>
    <row r="912" spans="1:20" hidden="1" x14ac:dyDescent="0.2">
      <c r="A912" s="83">
        <v>95.649999999997902</v>
      </c>
      <c r="B912" s="84">
        <f t="shared" si="108"/>
        <v>41.833333333333336</v>
      </c>
      <c r="C912" s="85">
        <f t="shared" si="108"/>
        <v>75.25</v>
      </c>
      <c r="D912" s="91">
        <f t="shared" si="108"/>
        <v>150.75</v>
      </c>
      <c r="F912" s="83">
        <f>MAX(IF('Fee Calculator'!D$41*100&lt;$A912,0,IF('Fee Calculator'!D$41*100&gt;$A913,$A913-$A912-SUM(G912:$H912),'Fee Calculator'!D$41*100-$A912-SUM(G912:$H912))),0)</f>
        <v>0</v>
      </c>
      <c r="G912" s="85">
        <f>MAX(IF('Fee Calculator'!E$41*100&lt;$A912,0,IF('Fee Calculator'!E$41*100&gt;$A913,$A913-$A912-SUM(H912:$H912),'Fee Calculator'!E$41*100-$A912-SUM(H912:$H912))),0)</f>
        <v>0</v>
      </c>
      <c r="H912" s="91">
        <f>IF('Fee Calculator'!F$41*100&lt;$A912,0,IF('Fee Calculator'!F$41*100&gt;$A913,$A913-$A912,'Fee Calculator'!F$41*100-$A912))</f>
        <v>0</v>
      </c>
      <c r="J912" s="87">
        <f>F912*'Fee Calculator'!$D$11/100</f>
        <v>0</v>
      </c>
      <c r="K912" s="88">
        <f>G912*'Fee Calculator'!$D$11/100</f>
        <v>0</v>
      </c>
      <c r="L912" s="92">
        <f>H912*'Fee Calculator'!$D$11/100</f>
        <v>0</v>
      </c>
      <c r="N912" s="89">
        <f t="shared" si="102"/>
        <v>0</v>
      </c>
      <c r="O912" s="90">
        <f t="shared" si="103"/>
        <v>0</v>
      </c>
      <c r="P912" s="93">
        <f t="shared" si="104"/>
        <v>0</v>
      </c>
      <c r="R912" s="89">
        <f t="shared" si="105"/>
        <v>0</v>
      </c>
      <c r="S912" s="90">
        <f t="shared" si="106"/>
        <v>0</v>
      </c>
      <c r="T912" s="93">
        <f t="shared" si="107"/>
        <v>0</v>
      </c>
    </row>
    <row r="913" spans="1:20" hidden="1" x14ac:dyDescent="0.2">
      <c r="A913" s="83">
        <v>95.749999999997897</v>
      </c>
      <c r="B913" s="84">
        <f t="shared" si="108"/>
        <v>41.833333333333336</v>
      </c>
      <c r="C913" s="85">
        <f t="shared" si="108"/>
        <v>75.25</v>
      </c>
      <c r="D913" s="91">
        <f t="shared" si="108"/>
        <v>150.75</v>
      </c>
      <c r="F913" s="83">
        <f>MAX(IF('Fee Calculator'!D$41*100&lt;$A913,0,IF('Fee Calculator'!D$41*100&gt;$A914,$A914-$A913-SUM(G913:$H913),'Fee Calculator'!D$41*100-$A913-SUM(G913:$H913))),0)</f>
        <v>0</v>
      </c>
      <c r="G913" s="85">
        <f>MAX(IF('Fee Calculator'!E$41*100&lt;$A913,0,IF('Fee Calculator'!E$41*100&gt;$A914,$A914-$A913-SUM(H913:$H913),'Fee Calculator'!E$41*100-$A913-SUM(H913:$H913))),0)</f>
        <v>0</v>
      </c>
      <c r="H913" s="91">
        <f>IF('Fee Calculator'!F$41*100&lt;$A913,0,IF('Fee Calculator'!F$41*100&gt;$A914,$A914-$A913,'Fee Calculator'!F$41*100-$A913))</f>
        <v>0</v>
      </c>
      <c r="J913" s="87">
        <f>F913*'Fee Calculator'!$D$11/100</f>
        <v>0</v>
      </c>
      <c r="K913" s="88">
        <f>G913*'Fee Calculator'!$D$11/100</f>
        <v>0</v>
      </c>
      <c r="L913" s="92">
        <f>H913*'Fee Calculator'!$D$11/100</f>
        <v>0</v>
      </c>
      <c r="N913" s="89">
        <f t="shared" si="102"/>
        <v>0</v>
      </c>
      <c r="O913" s="90">
        <f t="shared" si="103"/>
        <v>0</v>
      </c>
      <c r="P913" s="93">
        <f t="shared" si="104"/>
        <v>0</v>
      </c>
      <c r="R913" s="89">
        <f t="shared" si="105"/>
        <v>0</v>
      </c>
      <c r="S913" s="90">
        <f t="shared" si="106"/>
        <v>0</v>
      </c>
      <c r="T913" s="93">
        <f t="shared" si="107"/>
        <v>0</v>
      </c>
    </row>
    <row r="914" spans="1:20" hidden="1" x14ac:dyDescent="0.2">
      <c r="A914" s="83">
        <v>95.849999999997905</v>
      </c>
      <c r="B914" s="84">
        <f t="shared" si="108"/>
        <v>41.833333333333336</v>
      </c>
      <c r="C914" s="85">
        <f t="shared" si="108"/>
        <v>75.25</v>
      </c>
      <c r="D914" s="91">
        <f t="shared" si="108"/>
        <v>150.75</v>
      </c>
      <c r="F914" s="83">
        <f>MAX(IF('Fee Calculator'!D$41*100&lt;$A914,0,IF('Fee Calculator'!D$41*100&gt;$A915,$A915-$A914-SUM(G914:$H914),'Fee Calculator'!D$41*100-$A914-SUM(G914:$H914))),0)</f>
        <v>0</v>
      </c>
      <c r="G914" s="85">
        <f>MAX(IF('Fee Calculator'!E$41*100&lt;$A914,0,IF('Fee Calculator'!E$41*100&gt;$A915,$A915-$A914-SUM(H914:$H914),'Fee Calculator'!E$41*100-$A914-SUM(H914:$H914))),0)</f>
        <v>0</v>
      </c>
      <c r="H914" s="91">
        <f>IF('Fee Calculator'!F$41*100&lt;$A914,0,IF('Fee Calculator'!F$41*100&gt;$A915,$A915-$A914,'Fee Calculator'!F$41*100-$A914))</f>
        <v>0</v>
      </c>
      <c r="J914" s="87">
        <f>F914*'Fee Calculator'!$D$11/100</f>
        <v>0</v>
      </c>
      <c r="K914" s="88">
        <f>G914*'Fee Calculator'!$D$11/100</f>
        <v>0</v>
      </c>
      <c r="L914" s="92">
        <f>H914*'Fee Calculator'!$D$11/100</f>
        <v>0</v>
      </c>
      <c r="N914" s="89">
        <f t="shared" si="102"/>
        <v>0</v>
      </c>
      <c r="O914" s="90">
        <f t="shared" si="103"/>
        <v>0</v>
      </c>
      <c r="P914" s="93">
        <f t="shared" si="104"/>
        <v>0</v>
      </c>
      <c r="R914" s="89">
        <f t="shared" si="105"/>
        <v>0</v>
      </c>
      <c r="S914" s="90">
        <f t="shared" si="106"/>
        <v>0</v>
      </c>
      <c r="T914" s="93">
        <f t="shared" si="107"/>
        <v>0</v>
      </c>
    </row>
    <row r="915" spans="1:20" hidden="1" x14ac:dyDescent="0.2">
      <c r="A915" s="83">
        <v>95.9499999999979</v>
      </c>
      <c r="B915" s="84">
        <f t="shared" si="108"/>
        <v>41.833333333333336</v>
      </c>
      <c r="C915" s="85">
        <f t="shared" si="108"/>
        <v>75.25</v>
      </c>
      <c r="D915" s="91">
        <f t="shared" si="108"/>
        <v>150.75</v>
      </c>
      <c r="F915" s="83">
        <f>MAX(IF('Fee Calculator'!D$41*100&lt;$A915,0,IF('Fee Calculator'!D$41*100&gt;$A916,$A916-$A915-SUM(G915:$H915),'Fee Calculator'!D$41*100-$A915-SUM(G915:$H915))),0)</f>
        <v>0</v>
      </c>
      <c r="G915" s="85">
        <f>MAX(IF('Fee Calculator'!E$41*100&lt;$A915,0,IF('Fee Calculator'!E$41*100&gt;$A916,$A916-$A915-SUM(H915:$H915),'Fee Calculator'!E$41*100-$A915-SUM(H915:$H915))),0)</f>
        <v>0</v>
      </c>
      <c r="H915" s="91">
        <f>IF('Fee Calculator'!F$41*100&lt;$A915,0,IF('Fee Calculator'!F$41*100&gt;$A916,$A916-$A915,'Fee Calculator'!F$41*100-$A915))</f>
        <v>0</v>
      </c>
      <c r="J915" s="87">
        <f>F915*'Fee Calculator'!$D$11/100</f>
        <v>0</v>
      </c>
      <c r="K915" s="88">
        <f>G915*'Fee Calculator'!$D$11/100</f>
        <v>0</v>
      </c>
      <c r="L915" s="92">
        <f>H915*'Fee Calculator'!$D$11/100</f>
        <v>0</v>
      </c>
      <c r="N915" s="89">
        <f t="shared" si="102"/>
        <v>0</v>
      </c>
      <c r="O915" s="90">
        <f t="shared" si="103"/>
        <v>0</v>
      </c>
      <c r="P915" s="93">
        <f t="shared" si="104"/>
        <v>0</v>
      </c>
      <c r="R915" s="89">
        <f t="shared" si="105"/>
        <v>0</v>
      </c>
      <c r="S915" s="90">
        <f t="shared" si="106"/>
        <v>0</v>
      </c>
      <c r="T915" s="93">
        <f t="shared" si="107"/>
        <v>0</v>
      </c>
    </row>
    <row r="916" spans="1:20" hidden="1" x14ac:dyDescent="0.2">
      <c r="A916" s="83">
        <v>96.049999999997894</v>
      </c>
      <c r="B916" s="84">
        <f t="shared" si="108"/>
        <v>41.833333333333336</v>
      </c>
      <c r="C916" s="85">
        <f t="shared" si="108"/>
        <v>75.25</v>
      </c>
      <c r="D916" s="91">
        <f t="shared" si="108"/>
        <v>150.75</v>
      </c>
      <c r="F916" s="83">
        <f>MAX(IF('Fee Calculator'!D$41*100&lt;$A916,0,IF('Fee Calculator'!D$41*100&gt;$A917,$A917-$A916-SUM(G916:$H916),'Fee Calculator'!D$41*100-$A916-SUM(G916:$H916))),0)</f>
        <v>0</v>
      </c>
      <c r="G916" s="85">
        <f>MAX(IF('Fee Calculator'!E$41*100&lt;$A916,0,IF('Fee Calculator'!E$41*100&gt;$A917,$A917-$A916-SUM(H916:$H916),'Fee Calculator'!E$41*100-$A916-SUM(H916:$H916))),0)</f>
        <v>0</v>
      </c>
      <c r="H916" s="91">
        <f>IF('Fee Calculator'!F$41*100&lt;$A916,0,IF('Fee Calculator'!F$41*100&gt;$A917,$A917-$A916,'Fee Calculator'!F$41*100-$A916))</f>
        <v>0</v>
      </c>
      <c r="J916" s="87">
        <f>F916*'Fee Calculator'!$D$11/100</f>
        <v>0</v>
      </c>
      <c r="K916" s="88">
        <f>G916*'Fee Calculator'!$D$11/100</f>
        <v>0</v>
      </c>
      <c r="L916" s="92">
        <f>H916*'Fee Calculator'!$D$11/100</f>
        <v>0</v>
      </c>
      <c r="N916" s="89">
        <f t="shared" si="102"/>
        <v>0</v>
      </c>
      <c r="O916" s="90">
        <f t="shared" si="103"/>
        <v>0</v>
      </c>
      <c r="P916" s="93">
        <f t="shared" si="104"/>
        <v>0</v>
      </c>
      <c r="R916" s="89">
        <f t="shared" si="105"/>
        <v>0</v>
      </c>
      <c r="S916" s="90">
        <f t="shared" si="106"/>
        <v>0</v>
      </c>
      <c r="T916" s="93">
        <f t="shared" si="107"/>
        <v>0</v>
      </c>
    </row>
    <row r="917" spans="1:20" hidden="1" x14ac:dyDescent="0.2">
      <c r="A917" s="83">
        <v>96.149999999997902</v>
      </c>
      <c r="B917" s="84">
        <f t="shared" si="108"/>
        <v>41.833333333333336</v>
      </c>
      <c r="C917" s="85">
        <f t="shared" si="108"/>
        <v>75.25</v>
      </c>
      <c r="D917" s="91">
        <f t="shared" si="108"/>
        <v>150.75</v>
      </c>
      <c r="F917" s="83">
        <f>MAX(IF('Fee Calculator'!D$41*100&lt;$A917,0,IF('Fee Calculator'!D$41*100&gt;$A918,$A918-$A917-SUM(G917:$H917),'Fee Calculator'!D$41*100-$A917-SUM(G917:$H917))),0)</f>
        <v>0</v>
      </c>
      <c r="G917" s="85">
        <f>MAX(IF('Fee Calculator'!E$41*100&lt;$A917,0,IF('Fee Calculator'!E$41*100&gt;$A918,$A918-$A917-SUM(H917:$H917),'Fee Calculator'!E$41*100-$A917-SUM(H917:$H917))),0)</f>
        <v>0</v>
      </c>
      <c r="H917" s="91">
        <f>IF('Fee Calculator'!F$41*100&lt;$A917,0,IF('Fee Calculator'!F$41*100&gt;$A918,$A918-$A917,'Fee Calculator'!F$41*100-$A917))</f>
        <v>0</v>
      </c>
      <c r="J917" s="87">
        <f>F917*'Fee Calculator'!$D$11/100</f>
        <v>0</v>
      </c>
      <c r="K917" s="88">
        <f>G917*'Fee Calculator'!$D$11/100</f>
        <v>0</v>
      </c>
      <c r="L917" s="92">
        <f>H917*'Fee Calculator'!$D$11/100</f>
        <v>0</v>
      </c>
      <c r="N917" s="89">
        <f t="shared" si="102"/>
        <v>0</v>
      </c>
      <c r="O917" s="90">
        <f t="shared" si="103"/>
        <v>0</v>
      </c>
      <c r="P917" s="93">
        <f t="shared" si="104"/>
        <v>0</v>
      </c>
      <c r="R917" s="89">
        <f t="shared" si="105"/>
        <v>0</v>
      </c>
      <c r="S917" s="90">
        <f t="shared" si="106"/>
        <v>0</v>
      </c>
      <c r="T917" s="93">
        <f t="shared" si="107"/>
        <v>0</v>
      </c>
    </row>
    <row r="918" spans="1:20" hidden="1" x14ac:dyDescent="0.2">
      <c r="A918" s="83">
        <v>96.249999999997797</v>
      </c>
      <c r="B918" s="84">
        <f t="shared" si="108"/>
        <v>41.833333333333336</v>
      </c>
      <c r="C918" s="85">
        <f t="shared" si="108"/>
        <v>75.25</v>
      </c>
      <c r="D918" s="91">
        <f t="shared" si="108"/>
        <v>150.75</v>
      </c>
      <c r="F918" s="83">
        <f>MAX(IF('Fee Calculator'!D$41*100&lt;$A918,0,IF('Fee Calculator'!D$41*100&gt;$A919,$A919-$A918-SUM(G918:$H918),'Fee Calculator'!D$41*100-$A918-SUM(G918:$H918))),0)</f>
        <v>0</v>
      </c>
      <c r="G918" s="85">
        <f>MAX(IF('Fee Calculator'!E$41*100&lt;$A918,0,IF('Fee Calculator'!E$41*100&gt;$A919,$A919-$A918-SUM(H918:$H918),'Fee Calculator'!E$41*100-$A918-SUM(H918:$H918))),0)</f>
        <v>0</v>
      </c>
      <c r="H918" s="91">
        <f>IF('Fee Calculator'!F$41*100&lt;$A918,0,IF('Fee Calculator'!F$41*100&gt;$A919,$A919-$A918,'Fee Calculator'!F$41*100-$A918))</f>
        <v>0</v>
      </c>
      <c r="J918" s="87">
        <f>F918*'Fee Calculator'!$D$11/100</f>
        <v>0</v>
      </c>
      <c r="K918" s="88">
        <f>G918*'Fee Calculator'!$D$11/100</f>
        <v>0</v>
      </c>
      <c r="L918" s="92">
        <f>H918*'Fee Calculator'!$D$11/100</f>
        <v>0</v>
      </c>
      <c r="N918" s="89">
        <f t="shared" si="102"/>
        <v>0</v>
      </c>
      <c r="O918" s="90">
        <f t="shared" si="103"/>
        <v>0</v>
      </c>
      <c r="P918" s="93">
        <f t="shared" si="104"/>
        <v>0</v>
      </c>
      <c r="R918" s="89">
        <f t="shared" si="105"/>
        <v>0</v>
      </c>
      <c r="S918" s="90">
        <f t="shared" si="106"/>
        <v>0</v>
      </c>
      <c r="T918" s="93">
        <f t="shared" si="107"/>
        <v>0</v>
      </c>
    </row>
    <row r="919" spans="1:20" hidden="1" x14ac:dyDescent="0.2">
      <c r="A919" s="83">
        <v>96.349999999997806</v>
      </c>
      <c r="B919" s="84">
        <f t="shared" si="108"/>
        <v>41.833333333333336</v>
      </c>
      <c r="C919" s="85">
        <f t="shared" si="108"/>
        <v>75.25</v>
      </c>
      <c r="D919" s="91">
        <f t="shared" si="108"/>
        <v>150.75</v>
      </c>
      <c r="F919" s="83">
        <f>MAX(IF('Fee Calculator'!D$41*100&lt;$A919,0,IF('Fee Calculator'!D$41*100&gt;$A920,$A920-$A919-SUM(G919:$H919),'Fee Calculator'!D$41*100-$A919-SUM(G919:$H919))),0)</f>
        <v>0</v>
      </c>
      <c r="G919" s="85">
        <f>MAX(IF('Fee Calculator'!E$41*100&lt;$A919,0,IF('Fee Calculator'!E$41*100&gt;$A920,$A920-$A919-SUM(H919:$H919),'Fee Calculator'!E$41*100-$A919-SUM(H919:$H919))),0)</f>
        <v>0</v>
      </c>
      <c r="H919" s="91">
        <f>IF('Fee Calculator'!F$41*100&lt;$A919,0,IF('Fee Calculator'!F$41*100&gt;$A920,$A920-$A919,'Fee Calculator'!F$41*100-$A919))</f>
        <v>0</v>
      </c>
      <c r="J919" s="87">
        <f>F919*'Fee Calculator'!$D$11/100</f>
        <v>0</v>
      </c>
      <c r="K919" s="88">
        <f>G919*'Fee Calculator'!$D$11/100</f>
        <v>0</v>
      </c>
      <c r="L919" s="92">
        <f>H919*'Fee Calculator'!$D$11/100</f>
        <v>0</v>
      </c>
      <c r="N919" s="89">
        <f t="shared" si="102"/>
        <v>0</v>
      </c>
      <c r="O919" s="90">
        <f t="shared" si="103"/>
        <v>0</v>
      </c>
      <c r="P919" s="93">
        <f t="shared" si="104"/>
        <v>0</v>
      </c>
      <c r="R919" s="89">
        <f t="shared" si="105"/>
        <v>0</v>
      </c>
      <c r="S919" s="90">
        <f t="shared" si="106"/>
        <v>0</v>
      </c>
      <c r="T919" s="93">
        <f t="shared" si="107"/>
        <v>0</v>
      </c>
    </row>
    <row r="920" spans="1:20" hidden="1" x14ac:dyDescent="0.2">
      <c r="A920" s="83">
        <v>96.4499999999978</v>
      </c>
      <c r="B920" s="84">
        <f t="shared" si="108"/>
        <v>41.833333333333336</v>
      </c>
      <c r="C920" s="85">
        <f t="shared" si="108"/>
        <v>75.25</v>
      </c>
      <c r="D920" s="91">
        <f t="shared" si="108"/>
        <v>150.75</v>
      </c>
      <c r="F920" s="83">
        <f>MAX(IF('Fee Calculator'!D$41*100&lt;$A920,0,IF('Fee Calculator'!D$41*100&gt;$A921,$A921-$A920-SUM(G920:$H920),'Fee Calculator'!D$41*100-$A920-SUM(G920:$H920))),0)</f>
        <v>0</v>
      </c>
      <c r="G920" s="85">
        <f>MAX(IF('Fee Calculator'!E$41*100&lt;$A920,0,IF('Fee Calculator'!E$41*100&gt;$A921,$A921-$A920-SUM(H920:$H920),'Fee Calculator'!E$41*100-$A920-SUM(H920:$H920))),0)</f>
        <v>0</v>
      </c>
      <c r="H920" s="91">
        <f>IF('Fee Calculator'!F$41*100&lt;$A920,0,IF('Fee Calculator'!F$41*100&gt;$A921,$A921-$A920,'Fee Calculator'!F$41*100-$A920))</f>
        <v>0</v>
      </c>
      <c r="J920" s="87">
        <f>F920*'Fee Calculator'!$D$11/100</f>
        <v>0</v>
      </c>
      <c r="K920" s="88">
        <f>G920*'Fee Calculator'!$D$11/100</f>
        <v>0</v>
      </c>
      <c r="L920" s="92">
        <f>H920*'Fee Calculator'!$D$11/100</f>
        <v>0</v>
      </c>
      <c r="N920" s="89">
        <f t="shared" si="102"/>
        <v>0</v>
      </c>
      <c r="O920" s="90">
        <f t="shared" si="103"/>
        <v>0</v>
      </c>
      <c r="P920" s="93">
        <f t="shared" si="104"/>
        <v>0</v>
      </c>
      <c r="R920" s="89">
        <f t="shared" si="105"/>
        <v>0</v>
      </c>
      <c r="S920" s="90">
        <f t="shared" si="106"/>
        <v>0</v>
      </c>
      <c r="T920" s="93">
        <f t="shared" si="107"/>
        <v>0</v>
      </c>
    </row>
    <row r="921" spans="1:20" hidden="1" x14ac:dyDescent="0.2">
      <c r="A921" s="83">
        <v>96.549999999997794</v>
      </c>
      <c r="B921" s="84">
        <f t="shared" si="108"/>
        <v>41.833333333333336</v>
      </c>
      <c r="C921" s="85">
        <f t="shared" si="108"/>
        <v>75.25</v>
      </c>
      <c r="D921" s="91">
        <f t="shared" si="108"/>
        <v>150.75</v>
      </c>
      <c r="F921" s="83">
        <f>MAX(IF('Fee Calculator'!D$41*100&lt;$A921,0,IF('Fee Calculator'!D$41*100&gt;$A922,$A922-$A921-SUM(G921:$H921),'Fee Calculator'!D$41*100-$A921-SUM(G921:$H921))),0)</f>
        <v>0</v>
      </c>
      <c r="G921" s="85">
        <f>MAX(IF('Fee Calculator'!E$41*100&lt;$A921,0,IF('Fee Calculator'!E$41*100&gt;$A922,$A922-$A921-SUM(H921:$H921),'Fee Calculator'!E$41*100-$A921-SUM(H921:$H921))),0)</f>
        <v>0</v>
      </c>
      <c r="H921" s="91">
        <f>IF('Fee Calculator'!F$41*100&lt;$A921,0,IF('Fee Calculator'!F$41*100&gt;$A922,$A922-$A921,'Fee Calculator'!F$41*100-$A921))</f>
        <v>0</v>
      </c>
      <c r="J921" s="87">
        <f>F921*'Fee Calculator'!$D$11/100</f>
        <v>0</v>
      </c>
      <c r="K921" s="88">
        <f>G921*'Fee Calculator'!$D$11/100</f>
        <v>0</v>
      </c>
      <c r="L921" s="92">
        <f>H921*'Fee Calculator'!$D$11/100</f>
        <v>0</v>
      </c>
      <c r="N921" s="89">
        <f t="shared" si="102"/>
        <v>0</v>
      </c>
      <c r="O921" s="90">
        <f t="shared" si="103"/>
        <v>0</v>
      </c>
      <c r="P921" s="93">
        <f t="shared" si="104"/>
        <v>0</v>
      </c>
      <c r="R921" s="89">
        <f t="shared" si="105"/>
        <v>0</v>
      </c>
      <c r="S921" s="90">
        <f t="shared" si="106"/>
        <v>0</v>
      </c>
      <c r="T921" s="93">
        <f t="shared" si="107"/>
        <v>0</v>
      </c>
    </row>
    <row r="922" spans="1:20" hidden="1" x14ac:dyDescent="0.2">
      <c r="A922" s="83">
        <v>96.649999999997803</v>
      </c>
      <c r="B922" s="84">
        <f t="shared" si="108"/>
        <v>41.833333333333336</v>
      </c>
      <c r="C922" s="85">
        <f t="shared" si="108"/>
        <v>75.25</v>
      </c>
      <c r="D922" s="91">
        <f t="shared" si="108"/>
        <v>150.75</v>
      </c>
      <c r="F922" s="83">
        <f>MAX(IF('Fee Calculator'!D$41*100&lt;$A922,0,IF('Fee Calculator'!D$41*100&gt;$A923,$A923-$A922-SUM(G922:$H922),'Fee Calculator'!D$41*100-$A922-SUM(G922:$H922))),0)</f>
        <v>0</v>
      </c>
      <c r="G922" s="85">
        <f>MAX(IF('Fee Calculator'!E$41*100&lt;$A922,0,IF('Fee Calculator'!E$41*100&gt;$A923,$A923-$A922-SUM(H922:$H922),'Fee Calculator'!E$41*100-$A922-SUM(H922:$H922))),0)</f>
        <v>0</v>
      </c>
      <c r="H922" s="91">
        <f>IF('Fee Calculator'!F$41*100&lt;$A922,0,IF('Fee Calculator'!F$41*100&gt;$A923,$A923-$A922,'Fee Calculator'!F$41*100-$A922))</f>
        <v>0</v>
      </c>
      <c r="J922" s="87">
        <f>F922*'Fee Calculator'!$D$11/100</f>
        <v>0</v>
      </c>
      <c r="K922" s="88">
        <f>G922*'Fee Calculator'!$D$11/100</f>
        <v>0</v>
      </c>
      <c r="L922" s="92">
        <f>H922*'Fee Calculator'!$D$11/100</f>
        <v>0</v>
      </c>
      <c r="N922" s="89">
        <f t="shared" si="102"/>
        <v>0</v>
      </c>
      <c r="O922" s="90">
        <f t="shared" si="103"/>
        <v>0</v>
      </c>
      <c r="P922" s="93">
        <f t="shared" si="104"/>
        <v>0</v>
      </c>
      <c r="R922" s="89">
        <f t="shared" si="105"/>
        <v>0</v>
      </c>
      <c r="S922" s="90">
        <f t="shared" si="106"/>
        <v>0</v>
      </c>
      <c r="T922" s="93">
        <f t="shared" si="107"/>
        <v>0</v>
      </c>
    </row>
    <row r="923" spans="1:20" hidden="1" x14ac:dyDescent="0.2">
      <c r="A923" s="83">
        <v>96.749999999997797</v>
      </c>
      <c r="B923" s="84">
        <f t="shared" si="108"/>
        <v>41.833333333333336</v>
      </c>
      <c r="C923" s="85">
        <f t="shared" si="108"/>
        <v>75.25</v>
      </c>
      <c r="D923" s="91">
        <f t="shared" si="108"/>
        <v>150.75</v>
      </c>
      <c r="F923" s="83">
        <f>MAX(IF('Fee Calculator'!D$41*100&lt;$A923,0,IF('Fee Calculator'!D$41*100&gt;$A924,$A924-$A923-SUM(G923:$H923),'Fee Calculator'!D$41*100-$A923-SUM(G923:$H923))),0)</f>
        <v>0</v>
      </c>
      <c r="G923" s="85">
        <f>MAX(IF('Fee Calculator'!E$41*100&lt;$A923,0,IF('Fee Calculator'!E$41*100&gt;$A924,$A924-$A923-SUM(H923:$H923),'Fee Calculator'!E$41*100-$A923-SUM(H923:$H923))),0)</f>
        <v>0</v>
      </c>
      <c r="H923" s="91">
        <f>IF('Fee Calculator'!F$41*100&lt;$A923,0,IF('Fee Calculator'!F$41*100&gt;$A924,$A924-$A923,'Fee Calculator'!F$41*100-$A923))</f>
        <v>0</v>
      </c>
      <c r="J923" s="87">
        <f>F923*'Fee Calculator'!$D$11/100</f>
        <v>0</v>
      </c>
      <c r="K923" s="88">
        <f>G923*'Fee Calculator'!$D$11/100</f>
        <v>0</v>
      </c>
      <c r="L923" s="92">
        <f>H923*'Fee Calculator'!$D$11/100</f>
        <v>0</v>
      </c>
      <c r="N923" s="89">
        <f t="shared" si="102"/>
        <v>0</v>
      </c>
      <c r="O923" s="90">
        <f t="shared" si="103"/>
        <v>0</v>
      </c>
      <c r="P923" s="93">
        <f t="shared" si="104"/>
        <v>0</v>
      </c>
      <c r="R923" s="89">
        <f t="shared" si="105"/>
        <v>0</v>
      </c>
      <c r="S923" s="90">
        <f t="shared" si="106"/>
        <v>0</v>
      </c>
      <c r="T923" s="93">
        <f t="shared" si="107"/>
        <v>0</v>
      </c>
    </row>
    <row r="924" spans="1:20" hidden="1" x14ac:dyDescent="0.2">
      <c r="A924" s="83">
        <v>96.849999999997806</v>
      </c>
      <c r="B924" s="84">
        <f t="shared" si="108"/>
        <v>41.833333333333336</v>
      </c>
      <c r="C924" s="85">
        <f t="shared" si="108"/>
        <v>75.25</v>
      </c>
      <c r="D924" s="91">
        <f t="shared" si="108"/>
        <v>150.75</v>
      </c>
      <c r="F924" s="83">
        <f>MAX(IF('Fee Calculator'!D$41*100&lt;$A924,0,IF('Fee Calculator'!D$41*100&gt;$A925,$A925-$A924-SUM(G924:$H924),'Fee Calculator'!D$41*100-$A924-SUM(G924:$H924))),0)</f>
        <v>0</v>
      </c>
      <c r="G924" s="85">
        <f>MAX(IF('Fee Calculator'!E$41*100&lt;$A924,0,IF('Fee Calculator'!E$41*100&gt;$A925,$A925-$A924-SUM(H924:$H924),'Fee Calculator'!E$41*100-$A924-SUM(H924:$H924))),0)</f>
        <v>0</v>
      </c>
      <c r="H924" s="91">
        <f>IF('Fee Calculator'!F$41*100&lt;$A924,0,IF('Fee Calculator'!F$41*100&gt;$A925,$A925-$A924,'Fee Calculator'!F$41*100-$A924))</f>
        <v>0</v>
      </c>
      <c r="J924" s="87">
        <f>F924*'Fee Calculator'!$D$11/100</f>
        <v>0</v>
      </c>
      <c r="K924" s="88">
        <f>G924*'Fee Calculator'!$D$11/100</f>
        <v>0</v>
      </c>
      <c r="L924" s="92">
        <f>H924*'Fee Calculator'!$D$11/100</f>
        <v>0</v>
      </c>
      <c r="N924" s="89">
        <f t="shared" si="102"/>
        <v>0</v>
      </c>
      <c r="O924" s="90">
        <f t="shared" si="103"/>
        <v>0</v>
      </c>
      <c r="P924" s="93">
        <f t="shared" si="104"/>
        <v>0</v>
      </c>
      <c r="R924" s="89">
        <f t="shared" si="105"/>
        <v>0</v>
      </c>
      <c r="S924" s="90">
        <f t="shared" si="106"/>
        <v>0</v>
      </c>
      <c r="T924" s="93">
        <f t="shared" si="107"/>
        <v>0</v>
      </c>
    </row>
    <row r="925" spans="1:20" hidden="1" x14ac:dyDescent="0.2">
      <c r="A925" s="83">
        <v>96.9499999999978</v>
      </c>
      <c r="B925" s="84">
        <f t="shared" si="108"/>
        <v>41.833333333333336</v>
      </c>
      <c r="C925" s="85">
        <f t="shared" si="108"/>
        <v>75.25</v>
      </c>
      <c r="D925" s="91">
        <f t="shared" si="108"/>
        <v>150.75</v>
      </c>
      <c r="F925" s="83">
        <f>MAX(IF('Fee Calculator'!D$41*100&lt;$A925,0,IF('Fee Calculator'!D$41*100&gt;$A926,$A926-$A925-SUM(G925:$H925),'Fee Calculator'!D$41*100-$A925-SUM(G925:$H925))),0)</f>
        <v>0</v>
      </c>
      <c r="G925" s="85">
        <f>MAX(IF('Fee Calculator'!E$41*100&lt;$A925,0,IF('Fee Calculator'!E$41*100&gt;$A926,$A926-$A925-SUM(H925:$H925),'Fee Calculator'!E$41*100-$A925-SUM(H925:$H925))),0)</f>
        <v>0</v>
      </c>
      <c r="H925" s="91">
        <f>IF('Fee Calculator'!F$41*100&lt;$A925,0,IF('Fee Calculator'!F$41*100&gt;$A926,$A926-$A925,'Fee Calculator'!F$41*100-$A925))</f>
        <v>0</v>
      </c>
      <c r="J925" s="87">
        <f>F925*'Fee Calculator'!$D$11/100</f>
        <v>0</v>
      </c>
      <c r="K925" s="88">
        <f>G925*'Fee Calculator'!$D$11/100</f>
        <v>0</v>
      </c>
      <c r="L925" s="92">
        <f>H925*'Fee Calculator'!$D$11/100</f>
        <v>0</v>
      </c>
      <c r="N925" s="89">
        <f t="shared" si="102"/>
        <v>0</v>
      </c>
      <c r="O925" s="90">
        <f t="shared" si="103"/>
        <v>0</v>
      </c>
      <c r="P925" s="93">
        <f t="shared" si="104"/>
        <v>0</v>
      </c>
      <c r="R925" s="89">
        <f t="shared" si="105"/>
        <v>0</v>
      </c>
      <c r="S925" s="90">
        <f t="shared" si="106"/>
        <v>0</v>
      </c>
      <c r="T925" s="93">
        <f t="shared" si="107"/>
        <v>0</v>
      </c>
    </row>
    <row r="926" spans="1:20" hidden="1" x14ac:dyDescent="0.2">
      <c r="A926" s="83">
        <v>97.049999999997794</v>
      </c>
      <c r="B926" s="84">
        <f t="shared" si="108"/>
        <v>41.833333333333336</v>
      </c>
      <c r="C926" s="85">
        <f t="shared" si="108"/>
        <v>75.25</v>
      </c>
      <c r="D926" s="91">
        <f t="shared" si="108"/>
        <v>150.75</v>
      </c>
      <c r="F926" s="83">
        <f>MAX(IF('Fee Calculator'!D$41*100&lt;$A926,0,IF('Fee Calculator'!D$41*100&gt;$A927,$A927-$A926-SUM(G926:$H926),'Fee Calculator'!D$41*100-$A926-SUM(G926:$H926))),0)</f>
        <v>0</v>
      </c>
      <c r="G926" s="85">
        <f>MAX(IF('Fee Calculator'!E$41*100&lt;$A926,0,IF('Fee Calculator'!E$41*100&gt;$A927,$A927-$A926-SUM(H926:$H926),'Fee Calculator'!E$41*100-$A926-SUM(H926:$H926))),0)</f>
        <v>0</v>
      </c>
      <c r="H926" s="91">
        <f>IF('Fee Calculator'!F$41*100&lt;$A926,0,IF('Fee Calculator'!F$41*100&gt;$A927,$A927-$A926,'Fee Calculator'!F$41*100-$A926))</f>
        <v>0</v>
      </c>
      <c r="J926" s="87">
        <f>F926*'Fee Calculator'!$D$11/100</f>
        <v>0</v>
      </c>
      <c r="K926" s="88">
        <f>G926*'Fee Calculator'!$D$11/100</f>
        <v>0</v>
      </c>
      <c r="L926" s="92">
        <f>H926*'Fee Calculator'!$D$11/100</f>
        <v>0</v>
      </c>
      <c r="N926" s="89">
        <f t="shared" si="102"/>
        <v>0</v>
      </c>
      <c r="O926" s="90">
        <f t="shared" si="103"/>
        <v>0</v>
      </c>
      <c r="P926" s="93">
        <f t="shared" si="104"/>
        <v>0</v>
      </c>
      <c r="R926" s="89">
        <f t="shared" si="105"/>
        <v>0</v>
      </c>
      <c r="S926" s="90">
        <f t="shared" si="106"/>
        <v>0</v>
      </c>
      <c r="T926" s="93">
        <f t="shared" si="107"/>
        <v>0</v>
      </c>
    </row>
    <row r="927" spans="1:20" hidden="1" x14ac:dyDescent="0.2">
      <c r="A927" s="83">
        <v>97.149999999997803</v>
      </c>
      <c r="B927" s="84">
        <f t="shared" si="108"/>
        <v>41.833333333333336</v>
      </c>
      <c r="C927" s="85">
        <f t="shared" si="108"/>
        <v>75.25</v>
      </c>
      <c r="D927" s="91">
        <f t="shared" si="108"/>
        <v>150.75</v>
      </c>
      <c r="F927" s="83">
        <f>MAX(IF('Fee Calculator'!D$41*100&lt;$A927,0,IF('Fee Calculator'!D$41*100&gt;$A928,$A928-$A927-SUM(G927:$H927),'Fee Calculator'!D$41*100-$A927-SUM(G927:$H927))),0)</f>
        <v>0</v>
      </c>
      <c r="G927" s="85">
        <f>MAX(IF('Fee Calculator'!E$41*100&lt;$A927,0,IF('Fee Calculator'!E$41*100&gt;$A928,$A928-$A927-SUM(H927:$H927),'Fee Calculator'!E$41*100-$A927-SUM(H927:$H927))),0)</f>
        <v>0</v>
      </c>
      <c r="H927" s="91">
        <f>IF('Fee Calculator'!F$41*100&lt;$A927,0,IF('Fee Calculator'!F$41*100&gt;$A928,$A928-$A927,'Fee Calculator'!F$41*100-$A927))</f>
        <v>0</v>
      </c>
      <c r="J927" s="87">
        <f>F927*'Fee Calculator'!$D$11/100</f>
        <v>0</v>
      </c>
      <c r="K927" s="88">
        <f>G927*'Fee Calculator'!$D$11/100</f>
        <v>0</v>
      </c>
      <c r="L927" s="92">
        <f>H927*'Fee Calculator'!$D$11/100</f>
        <v>0</v>
      </c>
      <c r="N927" s="89">
        <f t="shared" si="102"/>
        <v>0</v>
      </c>
      <c r="O927" s="90">
        <f t="shared" si="103"/>
        <v>0</v>
      </c>
      <c r="P927" s="93">
        <f t="shared" si="104"/>
        <v>0</v>
      </c>
      <c r="R927" s="89">
        <f t="shared" si="105"/>
        <v>0</v>
      </c>
      <c r="S927" s="90">
        <f t="shared" si="106"/>
        <v>0</v>
      </c>
      <c r="T927" s="93">
        <f t="shared" si="107"/>
        <v>0</v>
      </c>
    </row>
    <row r="928" spans="1:20" hidden="1" x14ac:dyDescent="0.2">
      <c r="A928" s="83">
        <v>97.249999999997797</v>
      </c>
      <c r="B928" s="84">
        <f t="shared" si="108"/>
        <v>41.833333333333336</v>
      </c>
      <c r="C928" s="85">
        <f t="shared" si="108"/>
        <v>75.25</v>
      </c>
      <c r="D928" s="91">
        <f t="shared" si="108"/>
        <v>150.75</v>
      </c>
      <c r="F928" s="83">
        <f>MAX(IF('Fee Calculator'!D$41*100&lt;$A928,0,IF('Fee Calculator'!D$41*100&gt;$A929,$A929-$A928-SUM(G928:$H928),'Fee Calculator'!D$41*100-$A928-SUM(G928:$H928))),0)</f>
        <v>0</v>
      </c>
      <c r="G928" s="85">
        <f>MAX(IF('Fee Calculator'!E$41*100&lt;$A928,0,IF('Fee Calculator'!E$41*100&gt;$A929,$A929-$A928-SUM(H928:$H928),'Fee Calculator'!E$41*100-$A928-SUM(H928:$H928))),0)</f>
        <v>0</v>
      </c>
      <c r="H928" s="91">
        <f>IF('Fee Calculator'!F$41*100&lt;$A928,0,IF('Fee Calculator'!F$41*100&gt;$A929,$A929-$A928,'Fee Calculator'!F$41*100-$A928))</f>
        <v>0</v>
      </c>
      <c r="J928" s="87">
        <f>F928*'Fee Calculator'!$D$11/100</f>
        <v>0</v>
      </c>
      <c r="K928" s="88">
        <f>G928*'Fee Calculator'!$D$11/100</f>
        <v>0</v>
      </c>
      <c r="L928" s="92">
        <f>H928*'Fee Calculator'!$D$11/100</f>
        <v>0</v>
      </c>
      <c r="N928" s="89">
        <f t="shared" si="102"/>
        <v>0</v>
      </c>
      <c r="O928" s="90">
        <f t="shared" si="103"/>
        <v>0</v>
      </c>
      <c r="P928" s="93">
        <f t="shared" si="104"/>
        <v>0</v>
      </c>
      <c r="R928" s="89">
        <f t="shared" si="105"/>
        <v>0</v>
      </c>
      <c r="S928" s="90">
        <f t="shared" si="106"/>
        <v>0</v>
      </c>
      <c r="T928" s="93">
        <f t="shared" si="107"/>
        <v>0</v>
      </c>
    </row>
    <row r="929" spans="1:20" hidden="1" x14ac:dyDescent="0.2">
      <c r="A929" s="83">
        <v>97.349999999997806</v>
      </c>
      <c r="B929" s="84">
        <f t="shared" si="108"/>
        <v>41.833333333333336</v>
      </c>
      <c r="C929" s="85">
        <f t="shared" si="108"/>
        <v>75.25</v>
      </c>
      <c r="D929" s="91">
        <f t="shared" si="108"/>
        <v>150.75</v>
      </c>
      <c r="F929" s="83">
        <f>MAX(IF('Fee Calculator'!D$41*100&lt;$A929,0,IF('Fee Calculator'!D$41*100&gt;$A930,$A930-$A929-SUM(G929:$H929),'Fee Calculator'!D$41*100-$A929-SUM(G929:$H929))),0)</f>
        <v>0</v>
      </c>
      <c r="G929" s="85">
        <f>MAX(IF('Fee Calculator'!E$41*100&lt;$A929,0,IF('Fee Calculator'!E$41*100&gt;$A930,$A930-$A929-SUM(H929:$H929),'Fee Calculator'!E$41*100-$A929-SUM(H929:$H929))),0)</f>
        <v>0</v>
      </c>
      <c r="H929" s="91">
        <f>IF('Fee Calculator'!F$41*100&lt;$A929,0,IF('Fee Calculator'!F$41*100&gt;$A930,$A930-$A929,'Fee Calculator'!F$41*100-$A929))</f>
        <v>0</v>
      </c>
      <c r="J929" s="87">
        <f>F929*'Fee Calculator'!$D$11/100</f>
        <v>0</v>
      </c>
      <c r="K929" s="88">
        <f>G929*'Fee Calculator'!$D$11/100</f>
        <v>0</v>
      </c>
      <c r="L929" s="92">
        <f>H929*'Fee Calculator'!$D$11/100</f>
        <v>0</v>
      </c>
      <c r="N929" s="89">
        <f t="shared" si="102"/>
        <v>0</v>
      </c>
      <c r="O929" s="90">
        <f t="shared" si="103"/>
        <v>0</v>
      </c>
      <c r="P929" s="93">
        <f t="shared" si="104"/>
        <v>0</v>
      </c>
      <c r="R929" s="89">
        <f t="shared" si="105"/>
        <v>0</v>
      </c>
      <c r="S929" s="90">
        <f t="shared" si="106"/>
        <v>0</v>
      </c>
      <c r="T929" s="93">
        <f t="shared" si="107"/>
        <v>0</v>
      </c>
    </row>
    <row r="930" spans="1:20" hidden="1" x14ac:dyDescent="0.2">
      <c r="A930" s="83">
        <v>97.4499999999978</v>
      </c>
      <c r="B930" s="84">
        <f t="shared" si="108"/>
        <v>41.833333333333336</v>
      </c>
      <c r="C930" s="85">
        <f t="shared" si="108"/>
        <v>75.25</v>
      </c>
      <c r="D930" s="91">
        <f t="shared" si="108"/>
        <v>150.75</v>
      </c>
      <c r="F930" s="83">
        <f>MAX(IF('Fee Calculator'!D$41*100&lt;$A930,0,IF('Fee Calculator'!D$41*100&gt;$A931,$A931-$A930-SUM(G930:$H930),'Fee Calculator'!D$41*100-$A930-SUM(G930:$H930))),0)</f>
        <v>0</v>
      </c>
      <c r="G930" s="85">
        <f>MAX(IF('Fee Calculator'!E$41*100&lt;$A930,0,IF('Fee Calculator'!E$41*100&gt;$A931,$A931-$A930-SUM(H930:$H930),'Fee Calculator'!E$41*100-$A930-SUM(H930:$H930))),0)</f>
        <v>0</v>
      </c>
      <c r="H930" s="91">
        <f>IF('Fee Calculator'!F$41*100&lt;$A930,0,IF('Fee Calculator'!F$41*100&gt;$A931,$A931-$A930,'Fee Calculator'!F$41*100-$A930))</f>
        <v>0</v>
      </c>
      <c r="J930" s="87">
        <f>F930*'Fee Calculator'!$D$11/100</f>
        <v>0</v>
      </c>
      <c r="K930" s="88">
        <f>G930*'Fee Calculator'!$D$11/100</f>
        <v>0</v>
      </c>
      <c r="L930" s="92">
        <f>H930*'Fee Calculator'!$D$11/100</f>
        <v>0</v>
      </c>
      <c r="N930" s="89">
        <f t="shared" si="102"/>
        <v>0</v>
      </c>
      <c r="O930" s="90">
        <f t="shared" si="103"/>
        <v>0</v>
      </c>
      <c r="P930" s="93">
        <f t="shared" si="104"/>
        <v>0</v>
      </c>
      <c r="R930" s="89">
        <f t="shared" si="105"/>
        <v>0</v>
      </c>
      <c r="S930" s="90">
        <f t="shared" si="106"/>
        <v>0</v>
      </c>
      <c r="T930" s="93">
        <f t="shared" si="107"/>
        <v>0</v>
      </c>
    </row>
    <row r="931" spans="1:20" hidden="1" x14ac:dyDescent="0.2">
      <c r="A931" s="83">
        <v>97.549999999997794</v>
      </c>
      <c r="B931" s="84">
        <f t="shared" si="108"/>
        <v>41.833333333333336</v>
      </c>
      <c r="C931" s="85">
        <f t="shared" si="108"/>
        <v>75.25</v>
      </c>
      <c r="D931" s="91">
        <f t="shared" si="108"/>
        <v>150.75</v>
      </c>
      <c r="F931" s="83">
        <f>MAX(IF('Fee Calculator'!D$41*100&lt;$A931,0,IF('Fee Calculator'!D$41*100&gt;$A932,$A932-$A931-SUM(G931:$H931),'Fee Calculator'!D$41*100-$A931-SUM(G931:$H931))),0)</f>
        <v>0</v>
      </c>
      <c r="G931" s="85">
        <f>MAX(IF('Fee Calculator'!E$41*100&lt;$A931,0,IF('Fee Calculator'!E$41*100&gt;$A932,$A932-$A931-SUM(H931:$H931),'Fee Calculator'!E$41*100-$A931-SUM(H931:$H931))),0)</f>
        <v>0</v>
      </c>
      <c r="H931" s="91">
        <f>IF('Fee Calculator'!F$41*100&lt;$A931,0,IF('Fee Calculator'!F$41*100&gt;$A932,$A932-$A931,'Fee Calculator'!F$41*100-$A931))</f>
        <v>0</v>
      </c>
      <c r="J931" s="87">
        <f>F931*'Fee Calculator'!$D$11/100</f>
        <v>0</v>
      </c>
      <c r="K931" s="88">
        <f>G931*'Fee Calculator'!$D$11/100</f>
        <v>0</v>
      </c>
      <c r="L931" s="92">
        <f>H931*'Fee Calculator'!$D$11/100</f>
        <v>0</v>
      </c>
      <c r="N931" s="89">
        <f t="shared" si="102"/>
        <v>0</v>
      </c>
      <c r="O931" s="90">
        <f t="shared" si="103"/>
        <v>0</v>
      </c>
      <c r="P931" s="93">
        <f t="shared" si="104"/>
        <v>0</v>
      </c>
      <c r="R931" s="89">
        <f t="shared" si="105"/>
        <v>0</v>
      </c>
      <c r="S931" s="90">
        <f t="shared" si="106"/>
        <v>0</v>
      </c>
      <c r="T931" s="93">
        <f t="shared" si="107"/>
        <v>0</v>
      </c>
    </row>
    <row r="932" spans="1:20" hidden="1" x14ac:dyDescent="0.2">
      <c r="A932" s="83">
        <v>97.649999999997803</v>
      </c>
      <c r="B932" s="84">
        <f t="shared" si="108"/>
        <v>41.833333333333336</v>
      </c>
      <c r="C932" s="85">
        <f t="shared" si="108"/>
        <v>75.25</v>
      </c>
      <c r="D932" s="91">
        <f t="shared" si="108"/>
        <v>150.75</v>
      </c>
      <c r="F932" s="83">
        <f>MAX(IF('Fee Calculator'!D$41*100&lt;$A932,0,IF('Fee Calculator'!D$41*100&gt;$A933,$A933-$A932-SUM(G932:$H932),'Fee Calculator'!D$41*100-$A932-SUM(G932:$H932))),0)</f>
        <v>0</v>
      </c>
      <c r="G932" s="85">
        <f>MAX(IF('Fee Calculator'!E$41*100&lt;$A932,0,IF('Fee Calculator'!E$41*100&gt;$A933,$A933-$A932-SUM(H932:$H932),'Fee Calculator'!E$41*100-$A932-SUM(H932:$H932))),0)</f>
        <v>0</v>
      </c>
      <c r="H932" s="91">
        <f>IF('Fee Calculator'!F$41*100&lt;$A932,0,IF('Fee Calculator'!F$41*100&gt;$A933,$A933-$A932,'Fee Calculator'!F$41*100-$A932))</f>
        <v>0</v>
      </c>
      <c r="J932" s="87">
        <f>F932*'Fee Calculator'!$D$11/100</f>
        <v>0</v>
      </c>
      <c r="K932" s="88">
        <f>G932*'Fee Calculator'!$D$11/100</f>
        <v>0</v>
      </c>
      <c r="L932" s="92">
        <f>H932*'Fee Calculator'!$D$11/100</f>
        <v>0</v>
      </c>
      <c r="N932" s="89">
        <f t="shared" si="102"/>
        <v>0</v>
      </c>
      <c r="O932" s="90">
        <f t="shared" si="103"/>
        <v>0</v>
      </c>
      <c r="P932" s="93">
        <f t="shared" si="104"/>
        <v>0</v>
      </c>
      <c r="R932" s="89">
        <f t="shared" si="105"/>
        <v>0</v>
      </c>
      <c r="S932" s="90">
        <f t="shared" si="106"/>
        <v>0</v>
      </c>
      <c r="T932" s="93">
        <f t="shared" si="107"/>
        <v>0</v>
      </c>
    </row>
    <row r="933" spans="1:20" hidden="1" x14ac:dyDescent="0.2">
      <c r="A933" s="83">
        <v>97.749999999997797</v>
      </c>
      <c r="B933" s="84">
        <f t="shared" si="108"/>
        <v>41.833333333333336</v>
      </c>
      <c r="C933" s="85">
        <f t="shared" si="108"/>
        <v>75.25</v>
      </c>
      <c r="D933" s="91">
        <f t="shared" si="108"/>
        <v>150.75</v>
      </c>
      <c r="F933" s="83">
        <f>MAX(IF('Fee Calculator'!D$41*100&lt;$A933,0,IF('Fee Calculator'!D$41*100&gt;$A934,$A934-$A933-SUM(G933:$H933),'Fee Calculator'!D$41*100-$A933-SUM(G933:$H933))),0)</f>
        <v>0</v>
      </c>
      <c r="G933" s="85">
        <f>MAX(IF('Fee Calculator'!E$41*100&lt;$A933,0,IF('Fee Calculator'!E$41*100&gt;$A934,$A934-$A933-SUM(H933:$H933),'Fee Calculator'!E$41*100-$A933-SUM(H933:$H933))),0)</f>
        <v>0</v>
      </c>
      <c r="H933" s="91">
        <f>IF('Fee Calculator'!F$41*100&lt;$A933,0,IF('Fee Calculator'!F$41*100&gt;$A934,$A934-$A933,'Fee Calculator'!F$41*100-$A933))</f>
        <v>0</v>
      </c>
      <c r="J933" s="87">
        <f>F933*'Fee Calculator'!$D$11/100</f>
        <v>0</v>
      </c>
      <c r="K933" s="88">
        <f>G933*'Fee Calculator'!$D$11/100</f>
        <v>0</v>
      </c>
      <c r="L933" s="92">
        <f>H933*'Fee Calculator'!$D$11/100</f>
        <v>0</v>
      </c>
      <c r="N933" s="89">
        <f t="shared" si="102"/>
        <v>0</v>
      </c>
      <c r="O933" s="90">
        <f t="shared" si="103"/>
        <v>0</v>
      </c>
      <c r="P933" s="93">
        <f t="shared" si="104"/>
        <v>0</v>
      </c>
      <c r="R933" s="89">
        <f t="shared" si="105"/>
        <v>0</v>
      </c>
      <c r="S933" s="90">
        <f t="shared" si="106"/>
        <v>0</v>
      </c>
      <c r="T933" s="93">
        <f t="shared" si="107"/>
        <v>0</v>
      </c>
    </row>
    <row r="934" spans="1:20" hidden="1" x14ac:dyDescent="0.2">
      <c r="A934" s="83">
        <v>97.849999999997806</v>
      </c>
      <c r="B934" s="84">
        <f t="shared" si="108"/>
        <v>41.833333333333336</v>
      </c>
      <c r="C934" s="85">
        <f t="shared" si="108"/>
        <v>75.25</v>
      </c>
      <c r="D934" s="91">
        <f t="shared" si="108"/>
        <v>150.75</v>
      </c>
      <c r="F934" s="83">
        <f>MAX(IF('Fee Calculator'!D$41*100&lt;$A934,0,IF('Fee Calculator'!D$41*100&gt;$A935,$A935-$A934-SUM(G934:$H934),'Fee Calculator'!D$41*100-$A934-SUM(G934:$H934))),0)</f>
        <v>0</v>
      </c>
      <c r="G934" s="85">
        <f>MAX(IF('Fee Calculator'!E$41*100&lt;$A934,0,IF('Fee Calculator'!E$41*100&gt;$A935,$A935-$A934-SUM(H934:$H934),'Fee Calculator'!E$41*100-$A934-SUM(H934:$H934))),0)</f>
        <v>0</v>
      </c>
      <c r="H934" s="91">
        <f>IF('Fee Calculator'!F$41*100&lt;$A934,0,IF('Fee Calculator'!F$41*100&gt;$A935,$A935-$A934,'Fee Calculator'!F$41*100-$A934))</f>
        <v>0</v>
      </c>
      <c r="J934" s="87">
        <f>F934*'Fee Calculator'!$D$11/100</f>
        <v>0</v>
      </c>
      <c r="K934" s="88">
        <f>G934*'Fee Calculator'!$D$11/100</f>
        <v>0</v>
      </c>
      <c r="L934" s="92">
        <f>H934*'Fee Calculator'!$D$11/100</f>
        <v>0</v>
      </c>
      <c r="N934" s="89">
        <f t="shared" si="102"/>
        <v>0</v>
      </c>
      <c r="O934" s="90">
        <f t="shared" si="103"/>
        <v>0</v>
      </c>
      <c r="P934" s="93">
        <f t="shared" si="104"/>
        <v>0</v>
      </c>
      <c r="R934" s="89">
        <f t="shared" si="105"/>
        <v>0</v>
      </c>
      <c r="S934" s="90">
        <f t="shared" si="106"/>
        <v>0</v>
      </c>
      <c r="T934" s="93">
        <f t="shared" si="107"/>
        <v>0</v>
      </c>
    </row>
    <row r="935" spans="1:20" hidden="1" x14ac:dyDescent="0.2">
      <c r="A935" s="83">
        <v>97.949999999997701</v>
      </c>
      <c r="B935" s="84">
        <f t="shared" si="108"/>
        <v>41.833333333333336</v>
      </c>
      <c r="C935" s="85">
        <f t="shared" si="108"/>
        <v>75.25</v>
      </c>
      <c r="D935" s="91">
        <f t="shared" si="108"/>
        <v>150.75</v>
      </c>
      <c r="F935" s="83">
        <f>MAX(IF('Fee Calculator'!D$41*100&lt;$A935,0,IF('Fee Calculator'!D$41*100&gt;$A936,$A936-$A935-SUM(G935:$H935),'Fee Calculator'!D$41*100-$A935-SUM(G935:$H935))),0)</f>
        <v>0</v>
      </c>
      <c r="G935" s="85">
        <f>MAX(IF('Fee Calculator'!E$41*100&lt;$A935,0,IF('Fee Calculator'!E$41*100&gt;$A936,$A936-$A935-SUM(H935:$H935),'Fee Calculator'!E$41*100-$A935-SUM(H935:$H935))),0)</f>
        <v>0</v>
      </c>
      <c r="H935" s="91">
        <f>IF('Fee Calculator'!F$41*100&lt;$A935,0,IF('Fee Calculator'!F$41*100&gt;$A936,$A936-$A935,'Fee Calculator'!F$41*100-$A935))</f>
        <v>0</v>
      </c>
      <c r="J935" s="87">
        <f>F935*'Fee Calculator'!$D$11/100</f>
        <v>0</v>
      </c>
      <c r="K935" s="88">
        <f>G935*'Fee Calculator'!$D$11/100</f>
        <v>0</v>
      </c>
      <c r="L935" s="92">
        <f>H935*'Fee Calculator'!$D$11/100</f>
        <v>0</v>
      </c>
      <c r="N935" s="89">
        <f t="shared" si="102"/>
        <v>0</v>
      </c>
      <c r="O935" s="90">
        <f t="shared" si="103"/>
        <v>0</v>
      </c>
      <c r="P935" s="93">
        <f t="shared" si="104"/>
        <v>0</v>
      </c>
      <c r="R935" s="89">
        <f t="shared" si="105"/>
        <v>0</v>
      </c>
      <c r="S935" s="90">
        <f t="shared" si="106"/>
        <v>0</v>
      </c>
      <c r="T935" s="93">
        <f t="shared" si="107"/>
        <v>0</v>
      </c>
    </row>
    <row r="936" spans="1:20" hidden="1" x14ac:dyDescent="0.2">
      <c r="A936" s="83">
        <v>98.049999999997695</v>
      </c>
      <c r="B936" s="84">
        <f t="shared" si="108"/>
        <v>41.833333333333336</v>
      </c>
      <c r="C936" s="85">
        <f t="shared" si="108"/>
        <v>75.25</v>
      </c>
      <c r="D936" s="91">
        <f t="shared" si="108"/>
        <v>150.75</v>
      </c>
      <c r="F936" s="83">
        <f>MAX(IF('Fee Calculator'!D$41*100&lt;$A936,0,IF('Fee Calculator'!D$41*100&gt;$A937,$A937-$A936-SUM(G936:$H936),'Fee Calculator'!D$41*100-$A936-SUM(G936:$H936))),0)</f>
        <v>0</v>
      </c>
      <c r="G936" s="85">
        <f>MAX(IF('Fee Calculator'!E$41*100&lt;$A936,0,IF('Fee Calculator'!E$41*100&gt;$A937,$A937-$A936-SUM(H936:$H936),'Fee Calculator'!E$41*100-$A936-SUM(H936:$H936))),0)</f>
        <v>0</v>
      </c>
      <c r="H936" s="91">
        <f>IF('Fee Calculator'!F$41*100&lt;$A936,0,IF('Fee Calculator'!F$41*100&gt;$A937,$A937-$A936,'Fee Calculator'!F$41*100-$A936))</f>
        <v>0</v>
      </c>
      <c r="J936" s="87">
        <f>F936*'Fee Calculator'!$D$11/100</f>
        <v>0</v>
      </c>
      <c r="K936" s="88">
        <f>G936*'Fee Calculator'!$D$11/100</f>
        <v>0</v>
      </c>
      <c r="L936" s="92">
        <f>H936*'Fee Calculator'!$D$11/100</f>
        <v>0</v>
      </c>
      <c r="N936" s="89">
        <f t="shared" si="102"/>
        <v>0</v>
      </c>
      <c r="O936" s="90">
        <f t="shared" si="103"/>
        <v>0</v>
      </c>
      <c r="P936" s="93">
        <f t="shared" si="104"/>
        <v>0</v>
      </c>
      <c r="R936" s="89">
        <f t="shared" si="105"/>
        <v>0</v>
      </c>
      <c r="S936" s="90">
        <f t="shared" si="106"/>
        <v>0</v>
      </c>
      <c r="T936" s="93">
        <f t="shared" si="107"/>
        <v>0</v>
      </c>
    </row>
    <row r="937" spans="1:20" hidden="1" x14ac:dyDescent="0.2">
      <c r="A937" s="83">
        <v>98.149999999997704</v>
      </c>
      <c r="B937" s="84">
        <f t="shared" si="108"/>
        <v>41.833333333333336</v>
      </c>
      <c r="C937" s="85">
        <f t="shared" si="108"/>
        <v>75.25</v>
      </c>
      <c r="D937" s="91">
        <f t="shared" si="108"/>
        <v>150.75</v>
      </c>
      <c r="F937" s="83">
        <f>MAX(IF('Fee Calculator'!D$41*100&lt;$A937,0,IF('Fee Calculator'!D$41*100&gt;$A938,$A938-$A937-SUM(G937:$H937),'Fee Calculator'!D$41*100-$A937-SUM(G937:$H937))),0)</f>
        <v>0</v>
      </c>
      <c r="G937" s="85">
        <f>MAX(IF('Fee Calculator'!E$41*100&lt;$A937,0,IF('Fee Calculator'!E$41*100&gt;$A938,$A938-$A937-SUM(H937:$H937),'Fee Calculator'!E$41*100-$A937-SUM(H937:$H937))),0)</f>
        <v>0</v>
      </c>
      <c r="H937" s="91">
        <f>IF('Fee Calculator'!F$41*100&lt;$A937,0,IF('Fee Calculator'!F$41*100&gt;$A938,$A938-$A937,'Fee Calculator'!F$41*100-$A937))</f>
        <v>0</v>
      </c>
      <c r="J937" s="87">
        <f>F937*'Fee Calculator'!$D$11/100</f>
        <v>0</v>
      </c>
      <c r="K937" s="88">
        <f>G937*'Fee Calculator'!$D$11/100</f>
        <v>0</v>
      </c>
      <c r="L937" s="92">
        <f>H937*'Fee Calculator'!$D$11/100</f>
        <v>0</v>
      </c>
      <c r="N937" s="89">
        <f t="shared" si="102"/>
        <v>0</v>
      </c>
      <c r="O937" s="90">
        <f t="shared" si="103"/>
        <v>0</v>
      </c>
      <c r="P937" s="93">
        <f t="shared" si="104"/>
        <v>0</v>
      </c>
      <c r="R937" s="89">
        <f t="shared" si="105"/>
        <v>0</v>
      </c>
      <c r="S937" s="90">
        <f t="shared" si="106"/>
        <v>0</v>
      </c>
      <c r="T937" s="93">
        <f t="shared" si="107"/>
        <v>0</v>
      </c>
    </row>
    <row r="938" spans="1:20" hidden="1" x14ac:dyDescent="0.2">
      <c r="A938" s="83">
        <v>98.249999999997698</v>
      </c>
      <c r="B938" s="84">
        <f t="shared" si="108"/>
        <v>41.833333333333336</v>
      </c>
      <c r="C938" s="85">
        <f t="shared" si="108"/>
        <v>75.25</v>
      </c>
      <c r="D938" s="91">
        <f t="shared" si="108"/>
        <v>150.75</v>
      </c>
      <c r="F938" s="83">
        <f>MAX(IF('Fee Calculator'!D$41*100&lt;$A938,0,IF('Fee Calculator'!D$41*100&gt;$A939,$A939-$A938-SUM(G938:$H938),'Fee Calculator'!D$41*100-$A938-SUM(G938:$H938))),0)</f>
        <v>0</v>
      </c>
      <c r="G938" s="85">
        <f>MAX(IF('Fee Calculator'!E$41*100&lt;$A938,0,IF('Fee Calculator'!E$41*100&gt;$A939,$A939-$A938-SUM(H938:$H938),'Fee Calculator'!E$41*100-$A938-SUM(H938:$H938))),0)</f>
        <v>0</v>
      </c>
      <c r="H938" s="91">
        <f>IF('Fee Calculator'!F$41*100&lt;$A938,0,IF('Fee Calculator'!F$41*100&gt;$A939,$A939-$A938,'Fee Calculator'!F$41*100-$A938))</f>
        <v>0</v>
      </c>
      <c r="J938" s="87">
        <f>F938*'Fee Calculator'!$D$11/100</f>
        <v>0</v>
      </c>
      <c r="K938" s="88">
        <f>G938*'Fee Calculator'!$D$11/100</f>
        <v>0</v>
      </c>
      <c r="L938" s="92">
        <f>H938*'Fee Calculator'!$D$11/100</f>
        <v>0</v>
      </c>
      <c r="N938" s="89">
        <f t="shared" ref="N938:N956" si="109">ROUND(J938*B938/365/100/100*1,2)</f>
        <v>0</v>
      </c>
      <c r="O938" s="90">
        <f t="shared" ref="O938:O956" si="110">ROUND(K938*C938/365/100/100*1,2)</f>
        <v>0</v>
      </c>
      <c r="P938" s="93">
        <f t="shared" ref="P938:P956" si="111">ROUND(L938*D938/365/100/100*1,2)</f>
        <v>0</v>
      </c>
      <c r="R938" s="89">
        <f t="shared" ref="R938:R956" si="112">J938*B938/365/100/100*1</f>
        <v>0</v>
      </c>
      <c r="S938" s="90">
        <f t="shared" ref="S938:S956" si="113">K938*C938/365/100/100*1</f>
        <v>0</v>
      </c>
      <c r="T938" s="93">
        <f t="shared" ref="T938:T956" si="114">L938*D938/365/100/100*1</f>
        <v>0</v>
      </c>
    </row>
    <row r="939" spans="1:20" hidden="1" x14ac:dyDescent="0.2">
      <c r="A939" s="83">
        <v>98.349999999997706</v>
      </c>
      <c r="B939" s="84">
        <f t="shared" si="108"/>
        <v>41.833333333333336</v>
      </c>
      <c r="C939" s="85">
        <f t="shared" si="108"/>
        <v>75.25</v>
      </c>
      <c r="D939" s="91">
        <f t="shared" si="108"/>
        <v>150.75</v>
      </c>
      <c r="F939" s="83">
        <f>MAX(IF('Fee Calculator'!D$41*100&lt;$A939,0,IF('Fee Calculator'!D$41*100&gt;$A940,$A940-$A939-SUM(G939:$H939),'Fee Calculator'!D$41*100-$A939-SUM(G939:$H939))),0)</f>
        <v>0</v>
      </c>
      <c r="G939" s="85">
        <f>MAX(IF('Fee Calculator'!E$41*100&lt;$A939,0,IF('Fee Calculator'!E$41*100&gt;$A940,$A940-$A939-SUM(H939:$H939),'Fee Calculator'!E$41*100-$A939-SUM(H939:$H939))),0)</f>
        <v>0</v>
      </c>
      <c r="H939" s="91">
        <f>IF('Fee Calculator'!F$41*100&lt;$A939,0,IF('Fee Calculator'!F$41*100&gt;$A940,$A940-$A939,'Fee Calculator'!F$41*100-$A939))</f>
        <v>0</v>
      </c>
      <c r="J939" s="87">
        <f>F939*'Fee Calculator'!$D$11/100</f>
        <v>0</v>
      </c>
      <c r="K939" s="88">
        <f>G939*'Fee Calculator'!$D$11/100</f>
        <v>0</v>
      </c>
      <c r="L939" s="92">
        <f>H939*'Fee Calculator'!$D$11/100</f>
        <v>0</v>
      </c>
      <c r="N939" s="89">
        <f t="shared" si="109"/>
        <v>0</v>
      </c>
      <c r="O939" s="90">
        <f t="shared" si="110"/>
        <v>0</v>
      </c>
      <c r="P939" s="93">
        <f t="shared" si="111"/>
        <v>0</v>
      </c>
      <c r="R939" s="89">
        <f t="shared" si="112"/>
        <v>0</v>
      </c>
      <c r="S939" s="90">
        <f t="shared" si="113"/>
        <v>0</v>
      </c>
      <c r="T939" s="93">
        <f t="shared" si="114"/>
        <v>0</v>
      </c>
    </row>
    <row r="940" spans="1:20" hidden="1" x14ac:dyDescent="0.2">
      <c r="A940" s="83">
        <v>98.449999999997701</v>
      </c>
      <c r="B940" s="84">
        <f t="shared" si="108"/>
        <v>41.833333333333336</v>
      </c>
      <c r="C940" s="85">
        <f t="shared" si="108"/>
        <v>75.25</v>
      </c>
      <c r="D940" s="91">
        <f t="shared" si="108"/>
        <v>150.75</v>
      </c>
      <c r="F940" s="83">
        <f>MAX(IF('Fee Calculator'!D$41*100&lt;$A940,0,IF('Fee Calculator'!D$41*100&gt;$A941,$A941-$A940-SUM(G940:$H940),'Fee Calculator'!D$41*100-$A940-SUM(G940:$H940))),0)</f>
        <v>0</v>
      </c>
      <c r="G940" s="85">
        <f>MAX(IF('Fee Calculator'!E$41*100&lt;$A940,0,IF('Fee Calculator'!E$41*100&gt;$A941,$A941-$A940-SUM(H940:$H940),'Fee Calculator'!E$41*100-$A940-SUM(H940:$H940))),0)</f>
        <v>0</v>
      </c>
      <c r="H940" s="91">
        <f>IF('Fee Calculator'!F$41*100&lt;$A940,0,IF('Fee Calculator'!F$41*100&gt;$A941,$A941-$A940,'Fee Calculator'!F$41*100-$A940))</f>
        <v>0</v>
      </c>
      <c r="J940" s="87">
        <f>F940*'Fee Calculator'!$D$11/100</f>
        <v>0</v>
      </c>
      <c r="K940" s="88">
        <f>G940*'Fee Calculator'!$D$11/100</f>
        <v>0</v>
      </c>
      <c r="L940" s="92">
        <f>H940*'Fee Calculator'!$D$11/100</f>
        <v>0</v>
      </c>
      <c r="N940" s="89">
        <f t="shared" si="109"/>
        <v>0</v>
      </c>
      <c r="O940" s="90">
        <f t="shared" si="110"/>
        <v>0</v>
      </c>
      <c r="P940" s="93">
        <f t="shared" si="111"/>
        <v>0</v>
      </c>
      <c r="R940" s="89">
        <f t="shared" si="112"/>
        <v>0</v>
      </c>
      <c r="S940" s="90">
        <f t="shared" si="113"/>
        <v>0</v>
      </c>
      <c r="T940" s="93">
        <f t="shared" si="114"/>
        <v>0</v>
      </c>
    </row>
    <row r="941" spans="1:20" hidden="1" x14ac:dyDescent="0.2">
      <c r="A941" s="83">
        <v>98.549999999997695</v>
      </c>
      <c r="B941" s="84">
        <f t="shared" si="108"/>
        <v>41.833333333333336</v>
      </c>
      <c r="C941" s="85">
        <f t="shared" si="108"/>
        <v>75.25</v>
      </c>
      <c r="D941" s="91">
        <f t="shared" si="108"/>
        <v>150.75</v>
      </c>
      <c r="F941" s="83">
        <f>MAX(IF('Fee Calculator'!D$41*100&lt;$A941,0,IF('Fee Calculator'!D$41*100&gt;$A942,$A942-$A941-SUM(G941:$H941),'Fee Calculator'!D$41*100-$A941-SUM(G941:$H941))),0)</f>
        <v>0</v>
      </c>
      <c r="G941" s="85">
        <f>MAX(IF('Fee Calculator'!E$41*100&lt;$A941,0,IF('Fee Calculator'!E$41*100&gt;$A942,$A942-$A941-SUM(H941:$H941),'Fee Calculator'!E$41*100-$A941-SUM(H941:$H941))),0)</f>
        <v>0</v>
      </c>
      <c r="H941" s="91">
        <f>IF('Fee Calculator'!F$41*100&lt;$A941,0,IF('Fee Calculator'!F$41*100&gt;$A942,$A942-$A941,'Fee Calculator'!F$41*100-$A941))</f>
        <v>0</v>
      </c>
      <c r="J941" s="87">
        <f>F941*'Fee Calculator'!$D$11/100</f>
        <v>0</v>
      </c>
      <c r="K941" s="88">
        <f>G941*'Fee Calculator'!$D$11/100</f>
        <v>0</v>
      </c>
      <c r="L941" s="92">
        <f>H941*'Fee Calculator'!$D$11/100</f>
        <v>0</v>
      </c>
      <c r="N941" s="89">
        <f t="shared" si="109"/>
        <v>0</v>
      </c>
      <c r="O941" s="90">
        <f t="shared" si="110"/>
        <v>0</v>
      </c>
      <c r="P941" s="93">
        <f t="shared" si="111"/>
        <v>0</v>
      </c>
      <c r="R941" s="89">
        <f t="shared" si="112"/>
        <v>0</v>
      </c>
      <c r="S941" s="90">
        <f t="shared" si="113"/>
        <v>0</v>
      </c>
      <c r="T941" s="93">
        <f t="shared" si="114"/>
        <v>0</v>
      </c>
    </row>
    <row r="942" spans="1:20" hidden="1" x14ac:dyDescent="0.2">
      <c r="A942" s="83">
        <v>98.649999999997704</v>
      </c>
      <c r="B942" s="84">
        <f t="shared" si="108"/>
        <v>41.833333333333336</v>
      </c>
      <c r="C942" s="85">
        <f t="shared" si="108"/>
        <v>75.25</v>
      </c>
      <c r="D942" s="91">
        <f t="shared" si="108"/>
        <v>150.75</v>
      </c>
      <c r="F942" s="83">
        <f>MAX(IF('Fee Calculator'!D$41*100&lt;$A942,0,IF('Fee Calculator'!D$41*100&gt;$A943,$A943-$A942-SUM(G942:$H942),'Fee Calculator'!D$41*100-$A942-SUM(G942:$H942))),0)</f>
        <v>0</v>
      </c>
      <c r="G942" s="85">
        <f>MAX(IF('Fee Calculator'!E$41*100&lt;$A942,0,IF('Fee Calculator'!E$41*100&gt;$A943,$A943-$A942-SUM(H942:$H942),'Fee Calculator'!E$41*100-$A942-SUM(H942:$H942))),0)</f>
        <v>0</v>
      </c>
      <c r="H942" s="91">
        <f>IF('Fee Calculator'!F$41*100&lt;$A942,0,IF('Fee Calculator'!F$41*100&gt;$A943,$A943-$A942,'Fee Calculator'!F$41*100-$A942))</f>
        <v>0</v>
      </c>
      <c r="J942" s="87">
        <f>F942*'Fee Calculator'!$D$11/100</f>
        <v>0</v>
      </c>
      <c r="K942" s="88">
        <f>G942*'Fee Calculator'!$D$11/100</f>
        <v>0</v>
      </c>
      <c r="L942" s="92">
        <f>H942*'Fee Calculator'!$D$11/100</f>
        <v>0</v>
      </c>
      <c r="N942" s="89">
        <f t="shared" si="109"/>
        <v>0</v>
      </c>
      <c r="O942" s="90">
        <f t="shared" si="110"/>
        <v>0</v>
      </c>
      <c r="P942" s="93">
        <f t="shared" si="111"/>
        <v>0</v>
      </c>
      <c r="R942" s="89">
        <f t="shared" si="112"/>
        <v>0</v>
      </c>
      <c r="S942" s="90">
        <f t="shared" si="113"/>
        <v>0</v>
      </c>
      <c r="T942" s="93">
        <f t="shared" si="114"/>
        <v>0</v>
      </c>
    </row>
    <row r="943" spans="1:20" hidden="1" x14ac:dyDescent="0.2">
      <c r="A943" s="83">
        <v>98.749999999997698</v>
      </c>
      <c r="B943" s="84">
        <f t="shared" si="108"/>
        <v>41.833333333333336</v>
      </c>
      <c r="C943" s="85">
        <f t="shared" si="108"/>
        <v>75.25</v>
      </c>
      <c r="D943" s="91">
        <f t="shared" si="108"/>
        <v>150.75</v>
      </c>
      <c r="F943" s="83">
        <f>MAX(IF('Fee Calculator'!D$41*100&lt;$A943,0,IF('Fee Calculator'!D$41*100&gt;$A944,$A944-$A943-SUM(G943:$H943),'Fee Calculator'!D$41*100-$A943-SUM(G943:$H943))),0)</f>
        <v>0</v>
      </c>
      <c r="G943" s="85">
        <f>MAX(IF('Fee Calculator'!E$41*100&lt;$A943,0,IF('Fee Calculator'!E$41*100&gt;$A944,$A944-$A943-SUM(H943:$H943),'Fee Calculator'!E$41*100-$A943-SUM(H943:$H943))),0)</f>
        <v>0</v>
      </c>
      <c r="H943" s="91">
        <f>IF('Fee Calculator'!F$41*100&lt;$A943,0,IF('Fee Calculator'!F$41*100&gt;$A944,$A944-$A943,'Fee Calculator'!F$41*100-$A943))</f>
        <v>0</v>
      </c>
      <c r="J943" s="87">
        <f>F943*'Fee Calculator'!$D$11/100</f>
        <v>0</v>
      </c>
      <c r="K943" s="88">
        <f>G943*'Fee Calculator'!$D$11/100</f>
        <v>0</v>
      </c>
      <c r="L943" s="92">
        <f>H943*'Fee Calculator'!$D$11/100</f>
        <v>0</v>
      </c>
      <c r="N943" s="89">
        <f t="shared" si="109"/>
        <v>0</v>
      </c>
      <c r="O943" s="90">
        <f t="shared" si="110"/>
        <v>0</v>
      </c>
      <c r="P943" s="93">
        <f t="shared" si="111"/>
        <v>0</v>
      </c>
      <c r="R943" s="89">
        <f t="shared" si="112"/>
        <v>0</v>
      </c>
      <c r="S943" s="90">
        <f t="shared" si="113"/>
        <v>0</v>
      </c>
      <c r="T943" s="93">
        <f t="shared" si="114"/>
        <v>0</v>
      </c>
    </row>
    <row r="944" spans="1:20" hidden="1" x14ac:dyDescent="0.2">
      <c r="A944" s="83">
        <v>98.849999999997706</v>
      </c>
      <c r="B944" s="84">
        <f t="shared" si="108"/>
        <v>41.833333333333336</v>
      </c>
      <c r="C944" s="85">
        <f t="shared" si="108"/>
        <v>75.25</v>
      </c>
      <c r="D944" s="91">
        <f t="shared" si="108"/>
        <v>150.75</v>
      </c>
      <c r="F944" s="83">
        <f>MAX(IF('Fee Calculator'!D$41*100&lt;$A944,0,IF('Fee Calculator'!D$41*100&gt;$A945,$A945-$A944-SUM(G944:$H944),'Fee Calculator'!D$41*100-$A944-SUM(G944:$H944))),0)</f>
        <v>0</v>
      </c>
      <c r="G944" s="85">
        <f>MAX(IF('Fee Calculator'!E$41*100&lt;$A944,0,IF('Fee Calculator'!E$41*100&gt;$A945,$A945-$A944-SUM(H944:$H944),'Fee Calculator'!E$41*100-$A944-SUM(H944:$H944))),0)</f>
        <v>0</v>
      </c>
      <c r="H944" s="91">
        <f>IF('Fee Calculator'!F$41*100&lt;$A944,0,IF('Fee Calculator'!F$41*100&gt;$A945,$A945-$A944,'Fee Calculator'!F$41*100-$A944))</f>
        <v>0</v>
      </c>
      <c r="J944" s="87">
        <f>F944*'Fee Calculator'!$D$11/100</f>
        <v>0</v>
      </c>
      <c r="K944" s="88">
        <f>G944*'Fee Calculator'!$D$11/100</f>
        <v>0</v>
      </c>
      <c r="L944" s="92">
        <f>H944*'Fee Calculator'!$D$11/100</f>
        <v>0</v>
      </c>
      <c r="N944" s="89">
        <f t="shared" si="109"/>
        <v>0</v>
      </c>
      <c r="O944" s="90">
        <f t="shared" si="110"/>
        <v>0</v>
      </c>
      <c r="P944" s="93">
        <f t="shared" si="111"/>
        <v>0</v>
      </c>
      <c r="R944" s="89">
        <f t="shared" si="112"/>
        <v>0</v>
      </c>
      <c r="S944" s="90">
        <f t="shared" si="113"/>
        <v>0</v>
      </c>
      <c r="T944" s="93">
        <f t="shared" si="114"/>
        <v>0</v>
      </c>
    </row>
    <row r="945" spans="1:20" hidden="1" x14ac:dyDescent="0.2">
      <c r="A945" s="83">
        <v>98.949999999997701</v>
      </c>
      <c r="B945" s="84">
        <f t="shared" si="108"/>
        <v>41.833333333333336</v>
      </c>
      <c r="C945" s="85">
        <f t="shared" si="108"/>
        <v>75.25</v>
      </c>
      <c r="D945" s="91">
        <f t="shared" si="108"/>
        <v>150.75</v>
      </c>
      <c r="F945" s="83">
        <f>MAX(IF('Fee Calculator'!D$41*100&lt;$A945,0,IF('Fee Calculator'!D$41*100&gt;$A946,$A946-$A945-SUM(G945:$H945),'Fee Calculator'!D$41*100-$A945-SUM(G945:$H945))),0)</f>
        <v>0</v>
      </c>
      <c r="G945" s="85">
        <f>MAX(IF('Fee Calculator'!E$41*100&lt;$A945,0,IF('Fee Calculator'!E$41*100&gt;$A946,$A946-$A945-SUM(H945:$H945),'Fee Calculator'!E$41*100-$A945-SUM(H945:$H945))),0)</f>
        <v>0</v>
      </c>
      <c r="H945" s="91">
        <f>IF('Fee Calculator'!F$41*100&lt;$A945,0,IF('Fee Calculator'!F$41*100&gt;$A946,$A946-$A945,'Fee Calculator'!F$41*100-$A945))</f>
        <v>0</v>
      </c>
      <c r="J945" s="87">
        <f>F945*'Fee Calculator'!$D$11/100</f>
        <v>0</v>
      </c>
      <c r="K945" s="88">
        <f>G945*'Fee Calculator'!$D$11/100</f>
        <v>0</v>
      </c>
      <c r="L945" s="92">
        <f>H945*'Fee Calculator'!$D$11/100</f>
        <v>0</v>
      </c>
      <c r="N945" s="89">
        <f t="shared" si="109"/>
        <v>0</v>
      </c>
      <c r="O945" s="90">
        <f t="shared" si="110"/>
        <v>0</v>
      </c>
      <c r="P945" s="93">
        <f t="shared" si="111"/>
        <v>0</v>
      </c>
      <c r="R945" s="89">
        <f t="shared" si="112"/>
        <v>0</v>
      </c>
      <c r="S945" s="90">
        <f t="shared" si="113"/>
        <v>0</v>
      </c>
      <c r="T945" s="93">
        <f t="shared" si="114"/>
        <v>0</v>
      </c>
    </row>
    <row r="946" spans="1:20" hidden="1" x14ac:dyDescent="0.2">
      <c r="A946" s="83">
        <v>99.049999999997695</v>
      </c>
      <c r="B946" s="84">
        <f t="shared" si="108"/>
        <v>41.833333333333336</v>
      </c>
      <c r="C946" s="85">
        <f t="shared" si="108"/>
        <v>75.25</v>
      </c>
      <c r="D946" s="91">
        <f t="shared" si="108"/>
        <v>150.75</v>
      </c>
      <c r="F946" s="83">
        <f>MAX(IF('Fee Calculator'!D$41*100&lt;$A946,0,IF('Fee Calculator'!D$41*100&gt;$A947,$A947-$A946-SUM(G946:$H946),'Fee Calculator'!D$41*100-$A946-SUM(G946:$H946))),0)</f>
        <v>0</v>
      </c>
      <c r="G946" s="85">
        <f>MAX(IF('Fee Calculator'!E$41*100&lt;$A946,0,IF('Fee Calculator'!E$41*100&gt;$A947,$A947-$A946-SUM(H946:$H946),'Fee Calculator'!E$41*100-$A946-SUM(H946:$H946))),0)</f>
        <v>0</v>
      </c>
      <c r="H946" s="91">
        <f>IF('Fee Calculator'!F$41*100&lt;$A946,0,IF('Fee Calculator'!F$41*100&gt;$A947,$A947-$A946,'Fee Calculator'!F$41*100-$A946))</f>
        <v>0</v>
      </c>
      <c r="J946" s="87">
        <f>F946*'Fee Calculator'!$D$11/100</f>
        <v>0</v>
      </c>
      <c r="K946" s="88">
        <f>G946*'Fee Calculator'!$D$11/100</f>
        <v>0</v>
      </c>
      <c r="L946" s="92">
        <f>H946*'Fee Calculator'!$D$11/100</f>
        <v>0</v>
      </c>
      <c r="N946" s="89">
        <f t="shared" si="109"/>
        <v>0</v>
      </c>
      <c r="O946" s="90">
        <f t="shared" si="110"/>
        <v>0</v>
      </c>
      <c r="P946" s="93">
        <f t="shared" si="111"/>
        <v>0</v>
      </c>
      <c r="R946" s="89">
        <f t="shared" si="112"/>
        <v>0</v>
      </c>
      <c r="S946" s="90">
        <f t="shared" si="113"/>
        <v>0</v>
      </c>
      <c r="T946" s="93">
        <f t="shared" si="114"/>
        <v>0</v>
      </c>
    </row>
    <row r="947" spans="1:20" hidden="1" x14ac:dyDescent="0.2">
      <c r="A947" s="83">
        <v>99.149999999997604</v>
      </c>
      <c r="B947" s="84">
        <f t="shared" si="108"/>
        <v>41.833333333333336</v>
      </c>
      <c r="C947" s="85">
        <f t="shared" si="108"/>
        <v>75.25</v>
      </c>
      <c r="D947" s="91">
        <f t="shared" si="108"/>
        <v>150.75</v>
      </c>
      <c r="F947" s="83">
        <f>MAX(IF('Fee Calculator'!D$41*100&lt;$A947,0,IF('Fee Calculator'!D$41*100&gt;$A948,$A948-$A947-SUM(G947:$H947),'Fee Calculator'!D$41*100-$A947-SUM(G947:$H947))),0)</f>
        <v>0</v>
      </c>
      <c r="G947" s="85">
        <f>MAX(IF('Fee Calculator'!E$41*100&lt;$A947,0,IF('Fee Calculator'!E$41*100&gt;$A948,$A948-$A947-SUM(H947:$H947),'Fee Calculator'!E$41*100-$A947-SUM(H947:$H947))),0)</f>
        <v>0</v>
      </c>
      <c r="H947" s="91">
        <f>IF('Fee Calculator'!F$41*100&lt;$A947,0,IF('Fee Calculator'!F$41*100&gt;$A948,$A948-$A947,'Fee Calculator'!F$41*100-$A947))</f>
        <v>0</v>
      </c>
      <c r="J947" s="87">
        <f>F947*'Fee Calculator'!$D$11/100</f>
        <v>0</v>
      </c>
      <c r="K947" s="88">
        <f>G947*'Fee Calculator'!$D$11/100</f>
        <v>0</v>
      </c>
      <c r="L947" s="92">
        <f>H947*'Fee Calculator'!$D$11/100</f>
        <v>0</v>
      </c>
      <c r="N947" s="89">
        <f t="shared" si="109"/>
        <v>0</v>
      </c>
      <c r="O947" s="90">
        <f t="shared" si="110"/>
        <v>0</v>
      </c>
      <c r="P947" s="93">
        <f t="shared" si="111"/>
        <v>0</v>
      </c>
      <c r="R947" s="89">
        <f t="shared" si="112"/>
        <v>0</v>
      </c>
      <c r="S947" s="90">
        <f t="shared" si="113"/>
        <v>0</v>
      </c>
      <c r="T947" s="93">
        <f t="shared" si="114"/>
        <v>0</v>
      </c>
    </row>
    <row r="948" spans="1:20" hidden="1" x14ac:dyDescent="0.2">
      <c r="A948" s="83">
        <v>99.249999999997598</v>
      </c>
      <c r="B948" s="84">
        <f t="shared" si="108"/>
        <v>41.833333333333336</v>
      </c>
      <c r="C948" s="85">
        <f t="shared" si="108"/>
        <v>75.25</v>
      </c>
      <c r="D948" s="91">
        <f t="shared" si="108"/>
        <v>150.75</v>
      </c>
      <c r="F948" s="83">
        <f>MAX(IF('Fee Calculator'!D$41*100&lt;$A948,0,IF('Fee Calculator'!D$41*100&gt;$A949,$A949-$A948-SUM(G948:$H948),'Fee Calculator'!D$41*100-$A948-SUM(G948:$H948))),0)</f>
        <v>0</v>
      </c>
      <c r="G948" s="85">
        <f>MAX(IF('Fee Calculator'!E$41*100&lt;$A948,0,IF('Fee Calculator'!E$41*100&gt;$A949,$A949-$A948-SUM(H948:$H948),'Fee Calculator'!E$41*100-$A948-SUM(H948:$H948))),0)</f>
        <v>0</v>
      </c>
      <c r="H948" s="91">
        <f>IF('Fee Calculator'!F$41*100&lt;$A948,0,IF('Fee Calculator'!F$41*100&gt;$A949,$A949-$A948,'Fee Calculator'!F$41*100-$A948))</f>
        <v>0</v>
      </c>
      <c r="J948" s="87">
        <f>F948*'Fee Calculator'!$D$11/100</f>
        <v>0</v>
      </c>
      <c r="K948" s="88">
        <f>G948*'Fee Calculator'!$D$11/100</f>
        <v>0</v>
      </c>
      <c r="L948" s="92">
        <f>H948*'Fee Calculator'!$D$11/100</f>
        <v>0</v>
      </c>
      <c r="N948" s="89">
        <f t="shared" si="109"/>
        <v>0</v>
      </c>
      <c r="O948" s="90">
        <f t="shared" si="110"/>
        <v>0</v>
      </c>
      <c r="P948" s="93">
        <f t="shared" si="111"/>
        <v>0</v>
      </c>
      <c r="R948" s="89">
        <f t="shared" si="112"/>
        <v>0</v>
      </c>
      <c r="S948" s="90">
        <f t="shared" si="113"/>
        <v>0</v>
      </c>
      <c r="T948" s="93">
        <f t="shared" si="114"/>
        <v>0</v>
      </c>
    </row>
    <row r="949" spans="1:20" hidden="1" x14ac:dyDescent="0.2">
      <c r="A949" s="83">
        <v>99.349999999997607</v>
      </c>
      <c r="B949" s="84">
        <f t="shared" si="108"/>
        <v>41.833333333333336</v>
      </c>
      <c r="C949" s="85">
        <f t="shared" si="108"/>
        <v>75.25</v>
      </c>
      <c r="D949" s="91">
        <f t="shared" si="108"/>
        <v>150.75</v>
      </c>
      <c r="F949" s="83">
        <f>MAX(IF('Fee Calculator'!D$41*100&lt;$A949,0,IF('Fee Calculator'!D$41*100&gt;$A950,$A950-$A949-SUM(G949:$H949),'Fee Calculator'!D$41*100-$A949-SUM(G949:$H949))),0)</f>
        <v>0</v>
      </c>
      <c r="G949" s="85">
        <f>MAX(IF('Fee Calculator'!E$41*100&lt;$A949,0,IF('Fee Calculator'!E$41*100&gt;$A950,$A950-$A949-SUM(H949:$H949),'Fee Calculator'!E$41*100-$A949-SUM(H949:$H949))),0)</f>
        <v>0</v>
      </c>
      <c r="H949" s="91">
        <f>IF('Fee Calculator'!F$41*100&lt;$A949,0,IF('Fee Calculator'!F$41*100&gt;$A950,$A950-$A949,'Fee Calculator'!F$41*100-$A949))</f>
        <v>0</v>
      </c>
      <c r="J949" s="87">
        <f>F949*'Fee Calculator'!$D$11/100</f>
        <v>0</v>
      </c>
      <c r="K949" s="88">
        <f>G949*'Fee Calculator'!$D$11/100</f>
        <v>0</v>
      </c>
      <c r="L949" s="92">
        <f>H949*'Fee Calculator'!$D$11/100</f>
        <v>0</v>
      </c>
      <c r="N949" s="89">
        <f t="shared" si="109"/>
        <v>0</v>
      </c>
      <c r="O949" s="90">
        <f t="shared" si="110"/>
        <v>0</v>
      </c>
      <c r="P949" s="93">
        <f t="shared" si="111"/>
        <v>0</v>
      </c>
      <c r="R949" s="89">
        <f t="shared" si="112"/>
        <v>0</v>
      </c>
      <c r="S949" s="90">
        <f t="shared" si="113"/>
        <v>0</v>
      </c>
      <c r="T949" s="93">
        <f t="shared" si="114"/>
        <v>0</v>
      </c>
    </row>
    <row r="950" spans="1:20" hidden="1" x14ac:dyDescent="0.2">
      <c r="A950" s="83">
        <v>99.449999999997601</v>
      </c>
      <c r="B950" s="84">
        <f t="shared" si="108"/>
        <v>41.833333333333336</v>
      </c>
      <c r="C950" s="85">
        <f t="shared" si="108"/>
        <v>75.25</v>
      </c>
      <c r="D950" s="91">
        <f t="shared" si="108"/>
        <v>150.75</v>
      </c>
      <c r="F950" s="83">
        <f>MAX(IF('Fee Calculator'!D$41*100&lt;$A950,0,IF('Fee Calculator'!D$41*100&gt;$A951,$A951-$A950-SUM(G950:$H950),'Fee Calculator'!D$41*100-$A950-SUM(G950:$H950))),0)</f>
        <v>0</v>
      </c>
      <c r="G950" s="85">
        <f>MAX(IF('Fee Calculator'!E$41*100&lt;$A950,0,IF('Fee Calculator'!E$41*100&gt;$A951,$A951-$A950-SUM(H950:$H950),'Fee Calculator'!E$41*100-$A950-SUM(H950:$H950))),0)</f>
        <v>0</v>
      </c>
      <c r="H950" s="91">
        <f>IF('Fee Calculator'!F$41*100&lt;$A950,0,IF('Fee Calculator'!F$41*100&gt;$A951,$A951-$A950,'Fee Calculator'!F$41*100-$A950))</f>
        <v>0</v>
      </c>
      <c r="J950" s="87">
        <f>F950*'Fee Calculator'!$D$11/100</f>
        <v>0</v>
      </c>
      <c r="K950" s="88">
        <f>G950*'Fee Calculator'!$D$11/100</f>
        <v>0</v>
      </c>
      <c r="L950" s="92">
        <f>H950*'Fee Calculator'!$D$11/100</f>
        <v>0</v>
      </c>
      <c r="N950" s="89">
        <f t="shared" si="109"/>
        <v>0</v>
      </c>
      <c r="O950" s="90">
        <f t="shared" si="110"/>
        <v>0</v>
      </c>
      <c r="P950" s="93">
        <f t="shared" si="111"/>
        <v>0</v>
      </c>
      <c r="R950" s="89">
        <f t="shared" si="112"/>
        <v>0</v>
      </c>
      <c r="S950" s="90">
        <f t="shared" si="113"/>
        <v>0</v>
      </c>
      <c r="T950" s="93">
        <f t="shared" si="114"/>
        <v>0</v>
      </c>
    </row>
    <row r="951" spans="1:20" hidden="1" x14ac:dyDescent="0.2">
      <c r="A951" s="83">
        <v>99.549999999997596</v>
      </c>
      <c r="B951" s="84">
        <f t="shared" si="108"/>
        <v>41.833333333333336</v>
      </c>
      <c r="C951" s="85">
        <f t="shared" si="108"/>
        <v>75.25</v>
      </c>
      <c r="D951" s="91">
        <f t="shared" si="108"/>
        <v>150.75</v>
      </c>
      <c r="F951" s="83">
        <f>MAX(IF('Fee Calculator'!D$41*100&lt;$A951,0,IF('Fee Calculator'!D$41*100&gt;$A952,$A952-$A951-SUM(G951:$H951),'Fee Calculator'!D$41*100-$A951-SUM(G951:$H951))),0)</f>
        <v>0</v>
      </c>
      <c r="G951" s="85">
        <f>MAX(IF('Fee Calculator'!E$41*100&lt;$A951,0,IF('Fee Calculator'!E$41*100&gt;$A952,$A952-$A951-SUM(H951:$H951),'Fee Calculator'!E$41*100-$A951-SUM(H951:$H951))),0)</f>
        <v>0</v>
      </c>
      <c r="H951" s="91">
        <f>IF('Fee Calculator'!F$41*100&lt;$A951,0,IF('Fee Calculator'!F$41*100&gt;$A952,$A952-$A951,'Fee Calculator'!F$41*100-$A951))</f>
        <v>0</v>
      </c>
      <c r="J951" s="87">
        <f>F951*'Fee Calculator'!$D$11/100</f>
        <v>0</v>
      </c>
      <c r="K951" s="88">
        <f>G951*'Fee Calculator'!$D$11/100</f>
        <v>0</v>
      </c>
      <c r="L951" s="92">
        <f>H951*'Fee Calculator'!$D$11/100</f>
        <v>0</v>
      </c>
      <c r="N951" s="89">
        <f t="shared" si="109"/>
        <v>0</v>
      </c>
      <c r="O951" s="90">
        <f t="shared" si="110"/>
        <v>0</v>
      </c>
      <c r="P951" s="93">
        <f t="shared" si="111"/>
        <v>0</v>
      </c>
      <c r="R951" s="89">
        <f t="shared" si="112"/>
        <v>0</v>
      </c>
      <c r="S951" s="90">
        <f t="shared" si="113"/>
        <v>0</v>
      </c>
      <c r="T951" s="93">
        <f t="shared" si="114"/>
        <v>0</v>
      </c>
    </row>
    <row r="952" spans="1:20" hidden="1" x14ac:dyDescent="0.2">
      <c r="A952" s="83">
        <v>99.649999999997604</v>
      </c>
      <c r="B952" s="84">
        <f t="shared" si="108"/>
        <v>41.833333333333336</v>
      </c>
      <c r="C952" s="85">
        <f t="shared" si="108"/>
        <v>75.25</v>
      </c>
      <c r="D952" s="91">
        <f t="shared" si="108"/>
        <v>150.75</v>
      </c>
      <c r="F952" s="83">
        <f>MAX(IF('Fee Calculator'!D$41*100&lt;$A952,0,IF('Fee Calculator'!D$41*100&gt;$A953,$A953-$A952-SUM(G952:$H952),'Fee Calculator'!D$41*100-$A952-SUM(G952:$H952))),0)</f>
        <v>0</v>
      </c>
      <c r="G952" s="85">
        <f>MAX(IF('Fee Calculator'!E$41*100&lt;$A952,0,IF('Fee Calculator'!E$41*100&gt;$A953,$A953-$A952-SUM(H952:$H952),'Fee Calculator'!E$41*100-$A952-SUM(H952:$H952))),0)</f>
        <v>0</v>
      </c>
      <c r="H952" s="91">
        <f>IF('Fee Calculator'!F$41*100&lt;$A952,0,IF('Fee Calculator'!F$41*100&gt;$A953,$A953-$A952,'Fee Calculator'!F$41*100-$A952))</f>
        <v>0</v>
      </c>
      <c r="J952" s="87">
        <f>F952*'Fee Calculator'!$D$11/100</f>
        <v>0</v>
      </c>
      <c r="K952" s="88">
        <f>G952*'Fee Calculator'!$D$11/100</f>
        <v>0</v>
      </c>
      <c r="L952" s="92">
        <f>H952*'Fee Calculator'!$D$11/100</f>
        <v>0</v>
      </c>
      <c r="N952" s="89">
        <f t="shared" si="109"/>
        <v>0</v>
      </c>
      <c r="O952" s="90">
        <f t="shared" si="110"/>
        <v>0</v>
      </c>
      <c r="P952" s="93">
        <f t="shared" si="111"/>
        <v>0</v>
      </c>
      <c r="R952" s="89">
        <f t="shared" si="112"/>
        <v>0</v>
      </c>
      <c r="S952" s="90">
        <f t="shared" si="113"/>
        <v>0</v>
      </c>
      <c r="T952" s="93">
        <f t="shared" si="114"/>
        <v>0</v>
      </c>
    </row>
    <row r="953" spans="1:20" hidden="1" x14ac:dyDescent="0.2">
      <c r="A953" s="83">
        <v>99.749999999997598</v>
      </c>
      <c r="B953" s="84">
        <f t="shared" si="108"/>
        <v>41.833333333333336</v>
      </c>
      <c r="C953" s="85">
        <f t="shared" si="108"/>
        <v>75.25</v>
      </c>
      <c r="D953" s="91">
        <f t="shared" si="108"/>
        <v>150.75</v>
      </c>
      <c r="F953" s="83">
        <f>MAX(IF('Fee Calculator'!D$41*100&lt;$A953,0,IF('Fee Calculator'!D$41*100&gt;$A954,$A954-$A953-SUM(G953:$H953),'Fee Calculator'!D$41*100-$A953-SUM(G953:$H953))),0)</f>
        <v>0</v>
      </c>
      <c r="G953" s="85">
        <f>MAX(IF('Fee Calculator'!E$41*100&lt;$A953,0,IF('Fee Calculator'!E$41*100&gt;$A954,$A954-$A953-SUM(H953:$H953),'Fee Calculator'!E$41*100-$A953-SUM(H953:$H953))),0)</f>
        <v>0</v>
      </c>
      <c r="H953" s="91">
        <f>IF('Fee Calculator'!F$41*100&lt;$A953,0,IF('Fee Calculator'!F$41*100&gt;$A954,$A954-$A953,'Fee Calculator'!F$41*100-$A953))</f>
        <v>0</v>
      </c>
      <c r="J953" s="87">
        <f>F953*'Fee Calculator'!$D$11/100</f>
        <v>0</v>
      </c>
      <c r="K953" s="88">
        <f>G953*'Fee Calculator'!$D$11/100</f>
        <v>0</v>
      </c>
      <c r="L953" s="92">
        <f>H953*'Fee Calculator'!$D$11/100</f>
        <v>0</v>
      </c>
      <c r="N953" s="89">
        <f t="shared" si="109"/>
        <v>0</v>
      </c>
      <c r="O953" s="90">
        <f t="shared" si="110"/>
        <v>0</v>
      </c>
      <c r="P953" s="93">
        <f t="shared" si="111"/>
        <v>0</v>
      </c>
      <c r="R953" s="89">
        <f t="shared" si="112"/>
        <v>0</v>
      </c>
      <c r="S953" s="90">
        <f t="shared" si="113"/>
        <v>0</v>
      </c>
      <c r="T953" s="93">
        <f t="shared" si="114"/>
        <v>0</v>
      </c>
    </row>
    <row r="954" spans="1:20" hidden="1" x14ac:dyDescent="0.2">
      <c r="A954" s="83">
        <v>99.849999999997607</v>
      </c>
      <c r="B954" s="84">
        <f t="shared" ref="B954:D956" si="115">(5/0.1*B$5+SUM(B$6:B$105))/(5/0.1+COUNT(B$6:B$105))</f>
        <v>41.833333333333336</v>
      </c>
      <c r="C954" s="85">
        <f t="shared" si="115"/>
        <v>75.25</v>
      </c>
      <c r="D954" s="91">
        <f t="shared" si="115"/>
        <v>150.75</v>
      </c>
      <c r="F954" s="83">
        <f>MAX(IF('Fee Calculator'!D$41*100&lt;$A954,0,IF('Fee Calculator'!D$41*100&gt;$A955,$A955-$A954-SUM(G954:$H954),'Fee Calculator'!D$41*100-$A954-SUM(G954:$H954))),0)</f>
        <v>0</v>
      </c>
      <c r="G954" s="85">
        <f>MAX(IF('Fee Calculator'!E$41*100&lt;$A954,0,IF('Fee Calculator'!E$41*100&gt;$A955,$A955-$A954-SUM(H954:$H954),'Fee Calculator'!E$41*100-$A954-SUM(H954:$H954))),0)</f>
        <v>0</v>
      </c>
      <c r="H954" s="91">
        <f>IF('Fee Calculator'!F$41*100&lt;$A954,0,IF('Fee Calculator'!F$41*100&gt;$A955,$A955-$A954,'Fee Calculator'!F$41*100-$A954))</f>
        <v>0</v>
      </c>
      <c r="J954" s="87">
        <f>F954*'Fee Calculator'!$D$11/100</f>
        <v>0</v>
      </c>
      <c r="K954" s="88">
        <f>G954*'Fee Calculator'!$D$11/100</f>
        <v>0</v>
      </c>
      <c r="L954" s="92">
        <f>H954*'Fee Calculator'!$D$11/100</f>
        <v>0</v>
      </c>
      <c r="N954" s="89">
        <f t="shared" si="109"/>
        <v>0</v>
      </c>
      <c r="O954" s="90">
        <f t="shared" si="110"/>
        <v>0</v>
      </c>
      <c r="P954" s="93">
        <f t="shared" si="111"/>
        <v>0</v>
      </c>
      <c r="R954" s="89">
        <f t="shared" si="112"/>
        <v>0</v>
      </c>
      <c r="S954" s="90">
        <f t="shared" si="113"/>
        <v>0</v>
      </c>
      <c r="T954" s="93">
        <f t="shared" si="114"/>
        <v>0</v>
      </c>
    </row>
    <row r="955" spans="1:20" hidden="1" x14ac:dyDescent="0.2">
      <c r="A955" s="83">
        <v>99.949999999997601</v>
      </c>
      <c r="B955" s="84">
        <f t="shared" si="115"/>
        <v>41.833333333333336</v>
      </c>
      <c r="C955" s="85">
        <f t="shared" si="115"/>
        <v>75.25</v>
      </c>
      <c r="D955" s="91">
        <f t="shared" si="115"/>
        <v>150.75</v>
      </c>
      <c r="F955" s="83">
        <f>MAX(IF('Fee Calculator'!D$41*100&lt;$A955,0,IF('Fee Calculator'!D$41*100&gt;$A956,$A956-$A955-SUM(G955:$H955),'Fee Calculator'!D$41*100-$A955-SUM(G955:$H955))),0)</f>
        <v>0</v>
      </c>
      <c r="G955" s="85">
        <f>MAX(IF('Fee Calculator'!E$41*100&lt;$A955,0,IF('Fee Calculator'!E$41*100&gt;$A956,$A956-$A955-SUM(H955:$H955),'Fee Calculator'!E$41*100-$A955-SUM(H955:$H955))),0)</f>
        <v>0</v>
      </c>
      <c r="H955" s="91">
        <f>IF('Fee Calculator'!F$41*100&lt;$A955,0,IF('Fee Calculator'!F$41*100&gt;$A956,$A956-$A955,'Fee Calculator'!F$41*100-$A955))</f>
        <v>0</v>
      </c>
      <c r="J955" s="87">
        <f>F955*'Fee Calculator'!$D$11/100</f>
        <v>0</v>
      </c>
      <c r="K955" s="88">
        <f>G955*'Fee Calculator'!$D$11/100</f>
        <v>0</v>
      </c>
      <c r="L955" s="92">
        <f>H955*'Fee Calculator'!$D$11/100</f>
        <v>0</v>
      </c>
      <c r="N955" s="89">
        <f t="shared" si="109"/>
        <v>0</v>
      </c>
      <c r="O955" s="90">
        <f t="shared" si="110"/>
        <v>0</v>
      </c>
      <c r="P955" s="93">
        <f t="shared" si="111"/>
        <v>0</v>
      </c>
      <c r="R955" s="89">
        <f t="shared" si="112"/>
        <v>0</v>
      </c>
      <c r="S955" s="90">
        <f t="shared" si="113"/>
        <v>0</v>
      </c>
      <c r="T955" s="93">
        <f t="shared" si="114"/>
        <v>0</v>
      </c>
    </row>
    <row r="956" spans="1:20" hidden="1" x14ac:dyDescent="0.2">
      <c r="A956" s="72">
        <v>100.04999999999799</v>
      </c>
      <c r="B956" s="73">
        <f t="shared" si="115"/>
        <v>41.833333333333336</v>
      </c>
      <c r="C956" s="94">
        <f t="shared" si="115"/>
        <v>75.25</v>
      </c>
      <c r="D956" s="95">
        <f t="shared" si="115"/>
        <v>150.75</v>
      </c>
      <c r="F956" s="72">
        <f>MAX(IF('Fee Calculator'!D$41*100&lt;$A956,0,IF('Fee Calculator'!D$41*100&gt;$A957,$A957-$A956-SUM(G956:$H956),'Fee Calculator'!D$41*100-$A956-SUM(G956:$H956))),0)</f>
        <v>0</v>
      </c>
      <c r="G956" s="94">
        <f>MAX(IF('Fee Calculator'!E$41*100&lt;$A956,0,IF('Fee Calculator'!E$41*100&gt;$A957,$A957-$A956-SUM(H956:$H956),'Fee Calculator'!E$41*100-$A956-SUM(H956:$H956))),0)</f>
        <v>0</v>
      </c>
      <c r="H956" s="95">
        <f>IF('Fee Calculator'!F$41*100&lt;$A956,0,IF('Fee Calculator'!F$41*100&gt;$A957,$A957-$A956,'Fee Calculator'!F$41*100-$A956))</f>
        <v>0</v>
      </c>
      <c r="J956" s="96">
        <f>F956*'Fee Calculator'!$D$11/100</f>
        <v>0</v>
      </c>
      <c r="K956" s="97">
        <f>G956*'Fee Calculator'!$D$11/100</f>
        <v>0</v>
      </c>
      <c r="L956" s="98">
        <f>H956*'Fee Calculator'!$D$11/100</f>
        <v>0</v>
      </c>
      <c r="N956" s="99">
        <f t="shared" si="109"/>
        <v>0</v>
      </c>
      <c r="O956" s="100">
        <f t="shared" si="110"/>
        <v>0</v>
      </c>
      <c r="P956" s="101">
        <f t="shared" si="111"/>
        <v>0</v>
      </c>
      <c r="R956" s="99">
        <f t="shared" si="112"/>
        <v>0</v>
      </c>
      <c r="S956" s="100">
        <f t="shared" si="113"/>
        <v>0</v>
      </c>
      <c r="T956" s="101">
        <f t="shared" si="114"/>
        <v>0</v>
      </c>
    </row>
    <row r="957" spans="1:20" customFormat="1" ht="15" x14ac:dyDescent="0.25"/>
    <row r="958" spans="1:20" customFormat="1" ht="15" x14ac:dyDescent="0.25"/>
    <row r="959" spans="1:20" customFormat="1" ht="15" x14ac:dyDescent="0.25"/>
    <row r="960" spans="1:20" customFormat="1" ht="15" x14ac:dyDescent="0.25"/>
    <row r="961" customFormat="1" ht="15" x14ac:dyDescent="0.25"/>
    <row r="962" customFormat="1" ht="15" x14ac:dyDescent="0.25"/>
    <row r="963" customFormat="1" ht="15" x14ac:dyDescent="0.25"/>
    <row r="964" customFormat="1" ht="15" x14ac:dyDescent="0.25"/>
    <row r="965" customFormat="1" ht="15" x14ac:dyDescent="0.25"/>
    <row r="966" customFormat="1" ht="15" x14ac:dyDescent="0.25"/>
    <row r="967" customFormat="1" ht="15" x14ac:dyDescent="0.25"/>
    <row r="968" customFormat="1" ht="15" x14ac:dyDescent="0.25"/>
    <row r="969" customFormat="1" ht="15" x14ac:dyDescent="0.25"/>
    <row r="970" customFormat="1" ht="15" x14ac:dyDescent="0.25"/>
    <row r="971" customFormat="1" ht="15" x14ac:dyDescent="0.25"/>
    <row r="972" customFormat="1" ht="15" x14ac:dyDescent="0.25"/>
    <row r="973" customFormat="1" ht="15" x14ac:dyDescent="0.25"/>
    <row r="974" customFormat="1" ht="15" x14ac:dyDescent="0.25"/>
    <row r="975" customFormat="1" ht="15" x14ac:dyDescent="0.25"/>
    <row r="976" customFormat="1" ht="15" x14ac:dyDescent="0.25"/>
    <row r="977" customFormat="1" ht="15" x14ac:dyDescent="0.25"/>
    <row r="978" customFormat="1" ht="15" x14ac:dyDescent="0.25"/>
    <row r="979" customFormat="1" ht="15" x14ac:dyDescent="0.25"/>
    <row r="980" customFormat="1" ht="15" x14ac:dyDescent="0.25"/>
    <row r="981" customFormat="1" ht="15" x14ac:dyDescent="0.25"/>
    <row r="982" customFormat="1" ht="15" x14ac:dyDescent="0.25"/>
    <row r="983" customFormat="1" ht="15" x14ac:dyDescent="0.25"/>
    <row r="984" customFormat="1" ht="15" x14ac:dyDescent="0.25"/>
    <row r="985" customFormat="1" ht="15" x14ac:dyDescent="0.25"/>
    <row r="986" customFormat="1" ht="15" x14ac:dyDescent="0.25"/>
    <row r="987" customFormat="1" ht="15" x14ac:dyDescent="0.25"/>
    <row r="988" customFormat="1" ht="15" x14ac:dyDescent="0.25"/>
    <row r="989" customFormat="1" ht="15" x14ac:dyDescent="0.25"/>
    <row r="990" customFormat="1" ht="15" x14ac:dyDescent="0.25"/>
    <row r="991" customFormat="1" ht="15" x14ac:dyDescent="0.25"/>
    <row r="992" customFormat="1" ht="15" x14ac:dyDescent="0.25"/>
    <row r="993" customFormat="1" ht="15" x14ac:dyDescent="0.25"/>
    <row r="994" customFormat="1" ht="15" x14ac:dyDescent="0.25"/>
    <row r="995" customFormat="1" ht="15" x14ac:dyDescent="0.25"/>
    <row r="996" customFormat="1" ht="15" x14ac:dyDescent="0.25"/>
    <row r="997" customFormat="1" ht="15" x14ac:dyDescent="0.25"/>
    <row r="998" customFormat="1" ht="15" x14ac:dyDescent="0.25"/>
    <row r="999" customFormat="1" ht="15" x14ac:dyDescent="0.25"/>
    <row r="1000" customFormat="1" ht="15" x14ac:dyDescent="0.25"/>
    <row r="1001" customFormat="1" ht="15" x14ac:dyDescent="0.25"/>
    <row r="1002" customFormat="1" ht="15" x14ac:dyDescent="0.25"/>
    <row r="1003" customFormat="1" ht="15" x14ac:dyDescent="0.25"/>
    <row r="1004" customFormat="1" ht="15" x14ac:dyDescent="0.25"/>
    <row r="1005" customFormat="1" ht="15" x14ac:dyDescent="0.25"/>
    <row r="1006" customFormat="1" ht="15" x14ac:dyDescent="0.25"/>
    <row r="1007" customFormat="1" ht="15" x14ac:dyDescent="0.25"/>
    <row r="1008" customFormat="1" ht="15" x14ac:dyDescent="0.25"/>
    <row r="1009" customFormat="1" ht="15" x14ac:dyDescent="0.25"/>
    <row r="1010" customFormat="1" ht="15" x14ac:dyDescent="0.25"/>
    <row r="1011" customFormat="1" ht="15" x14ac:dyDescent="0.25"/>
    <row r="1012" customFormat="1" ht="15" x14ac:dyDescent="0.25"/>
    <row r="1013" customFormat="1" ht="15" x14ac:dyDescent="0.25"/>
    <row r="1014" customFormat="1" ht="15" x14ac:dyDescent="0.25"/>
    <row r="1015" customFormat="1" ht="15" x14ac:dyDescent="0.25"/>
    <row r="1016" customFormat="1" ht="15" x14ac:dyDescent="0.25"/>
    <row r="1017" customFormat="1" ht="15" x14ac:dyDescent="0.25"/>
    <row r="1018" customFormat="1" ht="15" x14ac:dyDescent="0.25"/>
    <row r="1019" customFormat="1" ht="15" x14ac:dyDescent="0.25"/>
    <row r="1020" customFormat="1" ht="15" x14ac:dyDescent="0.25"/>
    <row r="1021" customFormat="1" ht="15" x14ac:dyDescent="0.25"/>
    <row r="1022" customFormat="1" ht="15" x14ac:dyDescent="0.25"/>
    <row r="1023" customFormat="1" ht="15" x14ac:dyDescent="0.25"/>
  </sheetData>
  <sheetProtection algorithmName="SHA-512" hashValue="GdqoqJlpE8eEHPe5mj4If1yXcD7Dz8PBtc0kua1SljLrWwg4bAAJRW96XjhDXDKsqobRhAWeoeNsiLU1ipc3NA==" saltValue="KpuXQUISK1NVCt8bVe/tKQ==" spinCount="100000" sheet="1" objects="1" scenarios="1" selectLockedCells="1"/>
  <mergeCells count="5">
    <mergeCell ref="B2:D2"/>
    <mergeCell ref="F2:H2"/>
    <mergeCell ref="J2:L2"/>
    <mergeCell ref="N2:P2"/>
    <mergeCell ref="R2:T2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Group xmlns="http://schemas.microsoft.com/sharepoint/v3">
      <UserInfo>
        <DisplayName/>
        <AccountId>348</AccountId>
        <AccountType/>
      </UserInfo>
    </OwnerGroup>
    <ArchivalChoice xmlns="http://schemas.microsoft.com/sharepoint/v3">5 Years</ArchivalChoice>
    <BOEReplicationFlag xmlns="http://schemas.microsoft.com/sharepoint/v3">0</BOEReplicationFlag>
    <PublishingStartDate xmlns="http://schemas.microsoft.com/sharepoint/v3" xsi:nil="true"/>
    <PublishingExpirationDate xmlns="http://schemas.microsoft.com/sharepoint/v3" xsi:nil="true"/>
    <IncludeContentsInIndex xmlns="http://schemas.microsoft.com/sharepoint/v3">true</IncludeContentsInIndex>
    <PublishDate xmlns="http://schemas.microsoft.com/sharepoint/v3" xsi:nil="true"/>
    <BOEApprovalStatus xmlns="http://schemas.microsoft.com/sharepoint/v3">Pending Approval</BOEApprovalStatus>
    <BOEReplicateBackwardLinksOnDeployFlag xmlns="http://schemas.microsoft.com/sharepoint/v3">false</BOEReplicateBackwardLinksOnDeployFlag>
    <BOEKeywords xmlns="http://schemas.microsoft.com/sharepoint/v3/fields" xsi:nil="true"/>
    <BOESummaryText xmlns="http://schemas.microsoft.com/sharepoint/v3" xsi:nil="true"/>
    <ContentReviewDate xmlns="http://schemas.microsoft.com/sharepoint/v3">1900-01-01T00:00:00+00:00</ContentReviewDate>
    <ArchivalDate xmlns="http://schemas.microsoft.com/sharepoint/v3" xsi:nil="true"/>
    <BOETaxonomyFieldTaxHTField0 xmlns="1789C550-A0F1-49FC-9BBF-86F14887A01A">
      <Terms xmlns="http://schemas.microsoft.com/office/infopath/2007/PartnerControls">
        <TermInfo xmlns="http://schemas.microsoft.com/office/infopath/2007/PartnerControls">
          <TermName xmlns="http://schemas.microsoft.com/office/infopath/2007/PartnerControls">Asset Purchase Facility</TermName>
          <TermId xmlns="http://schemas.microsoft.com/office/infopath/2007/PartnerControls">2303d63c-9708-4e06-8b81-b0ba18c08023</TermId>
        </TermInfo>
      </Terms>
    </BOETaxonomyFieldTaxHTField0>
    <TaxCatchAll xmlns="a5edd0e9-353e-4089-bcbc-d9218926e91f">
      <Value>41</Value>
    </TaxCatchAll>
    <BOETwoLevelApprovalUnapprovedUrls xmlns="1789C550-A0F1-49FC-9BBF-86F14887A01A" xsi:nil="true"/>
    <PublishedBy xmlns="http://schemas.microsoft.com/sharepoint/v3">
      <UserInfo>
        <DisplayName>Dabson, Louise</DisplayName>
        <AccountId>197</AccountId>
        <AccountType/>
      </UserInfo>
    </PublishedBy>
    <ApprovedBy xmlns="http://schemas.microsoft.com/sharepoint/v3">
      <UserInfo>
        <DisplayName>Davis, Simon</DisplayName>
        <AccountId>77</AccountId>
        <AccountType/>
      </UserInfo>
    </ApprovedBy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03E0C92AC79B24CAAC85AA1BAC7BBA8" ma:contentTypeVersion="1083" ma:contentTypeDescription="Create a new document." ma:contentTypeScope="" ma:versionID="a71f411e27d38df8e694dd48dcf542ea">
  <xsd:schema xmlns:xsd="http://www.w3.org/2001/XMLSchema" xmlns:xs="http://www.w3.org/2001/XMLSchema" xmlns:p="http://schemas.microsoft.com/office/2006/metadata/properties" xmlns:ns1="http://schemas.microsoft.com/sharepoint/v3" xmlns:ns2="1789C550-A0F1-49FC-9BBF-86F14887A01A" xmlns:ns3="a5edd0e9-353e-4089-bcbc-d9218926e91f" xmlns:ns4="A5EDD0E9-353E-4089-BCBC-D9218926E91F" xmlns:ns5="http://schemas.microsoft.com/sharepoint/v3/fields" targetNamespace="http://schemas.microsoft.com/office/2006/metadata/properties" ma:root="true" ma:fieldsID="88d1e0905f22dcc13c92d7b8adf18442" ns1:_="" ns2:_="" ns3:_="" ns4:_="" ns5:_="">
    <xsd:import namespace="http://schemas.microsoft.com/sharepoint/v3"/>
    <xsd:import namespace="1789C550-A0F1-49FC-9BBF-86F14887A01A"/>
    <xsd:import namespace="a5edd0e9-353e-4089-bcbc-d9218926e91f"/>
    <xsd:import namespace="A5EDD0E9-353E-4089-BCBC-D9218926E91F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1:PublishDate" minOccurs="0"/>
                <xsd:element ref="ns1:OwnerGroup"/>
                <xsd:element ref="ns2:BOETaxonomyFieldTaxHTField0" minOccurs="0"/>
                <xsd:element ref="ns3:TaxCatchAll" minOccurs="0"/>
                <xsd:element ref="ns4:TaxCatchAllLabel" minOccurs="0"/>
                <xsd:element ref="ns5:BOEKeywords" minOccurs="0"/>
                <xsd:element ref="ns1:BOESummaryText" minOccurs="0"/>
                <xsd:element ref="ns1:IncludeContentsInIndex" minOccurs="0"/>
                <xsd:element ref="ns1:BOEApprovalStatus" minOccurs="0"/>
                <xsd:element ref="ns2:BOETwoLevelApprovalUnapprovedUrls" minOccurs="0"/>
                <xsd:element ref="ns1:ApprovedBy" minOccurs="0"/>
                <xsd:element ref="ns1:PublishedBy" minOccurs="0"/>
                <xsd:element ref="ns1:ArchivalDate" minOccurs="0"/>
                <xsd:element ref="ns1:ArchivalChoice"/>
                <xsd:element ref="ns1:BOEReplicationFlag" minOccurs="0"/>
                <xsd:element ref="ns1:BOEReplicateBackwardLinksOnDeployFlag" minOccurs="0"/>
                <xsd:element ref="ns1:ContentReviewDate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internalName="PublishingStartDate">
      <xsd:simpleType>
        <xsd:restriction base="dms:Unknown"/>
      </xsd:simpleType>
    </xsd:element>
    <xsd:element name="PublishingExpirationDate" ma:index="9" nillable="true" ma:displayName="Scheduling End Date" ma:internalName="PublishingExpirationDate">
      <xsd:simpleType>
        <xsd:restriction base="dms:Unknown"/>
      </xsd:simpleType>
    </xsd:element>
    <xsd:element name="PublishDate" ma:index="10" nillable="true" ma:displayName="Publication Date" ma:format="DateOnly" ma:internalName="PublishDate" ma:readOnly="false">
      <xsd:simpleType>
        <xsd:restriction base="dms:DateTime"/>
      </xsd:simpleType>
    </xsd:element>
    <xsd:element name="OwnerGroup" ma:index="11" ma:displayName="Owner Group" ma:list="UserInfo" ma:SearchPeopleOnly="false" ma:internalName="OwnerGroup" ma:readOnly="fals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BOESummaryText" ma:index="17" nillable="true" ma:displayName="Summary Text" ma:internalName="BOESummaryText" ma:readOnly="false">
      <xsd:simpleType>
        <xsd:restriction base="dms:Note">
          <xsd:maxLength value="255"/>
        </xsd:restriction>
      </xsd:simpleType>
    </xsd:element>
    <xsd:element name="IncludeContentsInIndex" ma:index="18" nillable="true" ma:displayName="Make Content Searchable" ma:default="1" ma:internalName="IncludeContentsInIndex" ma:readOnly="false">
      <xsd:simpleType>
        <xsd:restriction base="dms:Boolean"/>
      </xsd:simpleType>
    </xsd:element>
    <xsd:element name="BOEApprovalStatus" ma:index="19" nillable="true" ma:displayName="2 Stage Approval Status" ma:default="Pending Approval" ma:internalName="BOEApprovalStatus" ma:readOnly="false">
      <xsd:simpleType>
        <xsd:restriction base="dms:Choice">
          <xsd:enumeration value="Pending Approval"/>
          <xsd:enumeration value="Level 1 Approved"/>
          <xsd:enumeration value="Level 1 Rejected"/>
          <xsd:enumeration value="Level 2 Approved"/>
          <xsd:enumeration value="Level 2 Rejected"/>
        </xsd:restriction>
      </xsd:simpleType>
    </xsd:element>
    <xsd:element name="ApprovedBy" ma:index="21" nillable="true" ma:displayName="Approved By" ma:list="UserInfo" ma:internalName="ApprovedBy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PublishedBy" ma:index="22" nillable="true" ma:displayName="Published By" ma:list="UserInfo" ma:internalName="PublishedBy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ArchivalDate" ma:index="23" nillable="true" ma:displayName="Archival Date" ma:format="DateOnly" ma:internalName="ArchivalDate" ma:readOnly="false">
      <xsd:simpleType>
        <xsd:restriction base="dms:DateTime"/>
      </xsd:simpleType>
    </xsd:element>
    <xsd:element name="ArchivalChoice" ma:index="24" ma:displayName="Archive In" ma:default="3 Years" ma:internalName="ArchivalChoice" ma:readOnly="false">
      <xsd:simpleType>
        <xsd:restriction base="dms:Choice">
          <xsd:enumeration value="3 Months"/>
          <xsd:enumeration value="6 Months"/>
          <xsd:enumeration value="1 Year"/>
          <xsd:enumeration value="2 Years"/>
          <xsd:enumeration value="3 Years"/>
          <xsd:enumeration value="4 Years"/>
          <xsd:enumeration value="5 Years"/>
        </xsd:restriction>
      </xsd:simpleType>
    </xsd:element>
    <xsd:element name="BOEReplicationFlag" ma:index="25" nillable="true" ma:displayName="Replicated" ma:default="1" ma:internalName="Replicated" ma:readOnly="false">
      <xsd:simpleType>
        <xsd:restriction base="dms:Text"/>
      </xsd:simpleType>
    </xsd:element>
    <xsd:element name="BOEReplicateBackwardLinksOnDeployFlag" ma:index="26" nillable="true" ma:displayName="Replicate Backward Links On Deploy" ma:default="0" ma:internalName="Replicate_x0020_Backward_x0020_Links_x0020_On_x0020_Deploy" ma:readOnly="false">
      <xsd:simpleType>
        <xsd:restriction base="dms:Boolean"/>
      </xsd:simpleType>
    </xsd:element>
    <xsd:element name="ContentReviewDate" ma:index="27" ma:displayName="Content Review Date" ma:internalName="ContentReview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89C550-A0F1-49FC-9BBF-86F14887A01A" elementFormDefault="qualified">
    <xsd:import namespace="http://schemas.microsoft.com/office/2006/documentManagement/types"/>
    <xsd:import namespace="http://schemas.microsoft.com/office/infopath/2007/PartnerControls"/>
    <xsd:element name="BOETaxonomyFieldTaxHTField0" ma:index="13" ma:taxonomy="true" ma:internalName="BOETaxonomyFieldTaxHTField0" ma:taxonomyFieldName="BOETaxonomyField" ma:displayName="Taxonomy" ma:default="" ma:fieldId="{8d0458c1-0fb7-4981-bee1-52d0df01895c}" ma:taxonomyMulti="true" ma:sspId="8879b917-e261-45cf-a9d8-7a379b5709b9" ma:termSetId="f722e845-53bc-4304-a021-71ff6897438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OETwoLevelApprovalUnapprovedUrls" ma:index="20" nillable="true" ma:displayName="Unapproved Urls" ma:internalName="BOETwoLevelApprovalUnapprovedUrls" ma:readOnly="fals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edd0e9-353e-4089-bcbc-d9218926e91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description="" ma:hidden="true" ma:list="{24e5fe3a-2481-4c14-85cb-2566c1d518d1}" ma:internalName="TaxCatchAll" ma:showField="CatchAllData" ma:web="a5edd0e9-353e-4089-bcbc-d9218926e91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EDD0E9-353E-4089-BCBC-D9218926E91F" elementFormDefault="qualified">
    <xsd:import namespace="http://schemas.microsoft.com/office/2006/documentManagement/types"/>
    <xsd:import namespace="http://schemas.microsoft.com/office/infopath/2007/PartnerControls"/>
    <xsd:element name="TaxCatchAllLabel" ma:index="15" nillable="true" ma:displayName="Taxonomy Catch All Column1" ma:hidden="true" ma:list="{24e5fe3a-2481-4c14-85cb-2566c1d518d1}" ma:internalName="TaxCatchAllLabel" ma:readOnly="true" ma:showField="CatchAllDataLabel" ma:web="a5edd0e9-353e-4089-bcbc-d9218926e91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BOEKeywords" ma:index="16" nillable="true" ma:displayName="Keywords" ma:hidden="true" ma:internalName="BOEKeywords" ma:readOnly="fals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C2F4CC5-1BD9-433C-B5B7-37DACAF48E3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8D923B4-9EF2-40E8-B824-2577ADF1AF38}">
  <ds:schemaRefs>
    <ds:schemaRef ds:uri="http://schemas.microsoft.com/office/2006/metadata/properties"/>
    <ds:schemaRef ds:uri="http://schemas.microsoft.com/sharepoint/v3"/>
    <ds:schemaRef ds:uri="A5EDD0E9-353E-4089-BCBC-D9218926E91F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1789C550-A0F1-49FC-9BBF-86F14887A01A"/>
    <ds:schemaRef ds:uri="http://purl.org/dc/elements/1.1/"/>
    <ds:schemaRef ds:uri="http://schemas.microsoft.com/sharepoint/v3/fields"/>
    <ds:schemaRef ds:uri="a5edd0e9-353e-4089-bcbc-d9218926e91f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54456B1D-E39F-448E-8D7C-47220F11099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789C550-A0F1-49FC-9BBF-86F14887A01A"/>
    <ds:schemaRef ds:uri="a5edd0e9-353e-4089-bcbc-d9218926e91f"/>
    <ds:schemaRef ds:uri="A5EDD0E9-353E-4089-BCBC-D9218926E91F"/>
    <ds:schemaRef ds:uri="http://schemas.microsoft.com/sharepoint/v3/field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Fee Calculator</vt:lpstr>
      <vt:lpstr>DWFS Workings</vt:lpstr>
    </vt:vector>
  </TitlesOfParts>
  <Company>Bank of England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DWF Spreadsheet</dc:title>
  <dc:creator>Kett, Alison</dc:creator>
  <cp:lastModifiedBy>Kearns, Michelle</cp:lastModifiedBy>
  <dcterms:created xsi:type="dcterms:W3CDTF">2014-07-15T10:55:33Z</dcterms:created>
  <dcterms:modified xsi:type="dcterms:W3CDTF">2025-12-19T10:02:03Z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0x010100103E0C92AC79B24CAAC85AA1BAC7BBA8</vt:lpwstr>
  </property>
  <property fmtid="{D5CDD505-2E9C-101B-9397-08002B2CF9AE}" pid="3" name="BOETaxonomyField">
    <vt:lpwstr>41;#Asset Purchase Facility|2303d63c-9708-4e06-8b81-b0ba18c08023</vt:lpwstr>
  </property>
  <property fmtid="{D5CDD505-2E9C-101B-9397-08002B2CF9AE}" pid="4" name="PublicationReviewalChoice">
    <vt:lpwstr>12 Months</vt:lpwstr>
  </property>
  <property fmtid="{D5CDD505-2E9C-101B-9397-08002B2CF9AE}" pid="5" name="Order">
    <vt:r8>219800</vt:r8>
  </property>
  <property fmtid="{D5CDD505-2E9C-101B-9397-08002B2CF9AE}" pid="6" name="xd_ProgID">
    <vt:lpwstr/>
  </property>
  <property fmtid="{D5CDD505-2E9C-101B-9397-08002B2CF9AE}" pid="7" name="TemplateUrl">
    <vt:lpwstr/>
  </property>
  <property fmtid="{D5CDD505-2E9C-101B-9397-08002B2CF9AE}" pid="8" name="_AdHocReviewCycleID">
    <vt:i4>-1448481000</vt:i4>
  </property>
  <property fmtid="{D5CDD505-2E9C-101B-9397-08002B2CF9AE}" pid="9" name="_NewReviewCycle">
    <vt:lpwstr/>
  </property>
  <property fmtid="{D5CDD505-2E9C-101B-9397-08002B2CF9AE}" pid="10" name="_EmailSubject">
    <vt:lpwstr>BEMOG website update: DWF fees spreadsheet</vt:lpwstr>
  </property>
  <property fmtid="{D5CDD505-2E9C-101B-9397-08002B2CF9AE}" pid="11" name="_AuthorEmail">
    <vt:lpwstr>Michelle.Kearns@bankofengland.co.uk</vt:lpwstr>
  </property>
  <property fmtid="{D5CDD505-2E9C-101B-9397-08002B2CF9AE}" pid="12" name="_AuthorEmailDisplayName">
    <vt:lpwstr>Kearns, Michelle</vt:lpwstr>
  </property>
</Properties>
</file>