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3" documentId="8_{566E9AEC-D54C-4F44-9C4A-01985EFC582B}" xr6:coauthVersionLast="47" xr6:coauthVersionMax="47" xr10:uidLastSave="{EABB80D7-999C-4DC8-B565-6086AE0AF735}"/>
  <bookViews>
    <workbookView xWindow="-105" yWindow="-16320" windowWidth="29040" windowHeight="15720" activeTab="1" xr2:uid="{00000000-000D-0000-FFFF-FFFF00000000}"/>
  </bookViews>
  <sheets>
    <sheet name="IR.05.04.01" sheetId="1" r:id="rId1"/>
    <sheet name="IR.05.04.0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6" i="1" l="1"/>
  <c r="A392" i="1"/>
  <c r="A378" i="1"/>
  <c r="A356" i="1"/>
  <c r="A414" i="1"/>
  <c r="A415" i="1"/>
  <c r="A416" i="1"/>
  <c r="A21" i="2" l="1"/>
  <c r="A22" i="2"/>
  <c r="A43" i="2" l="1"/>
  <c r="A42" i="2"/>
  <c r="A40" i="2"/>
  <c r="A39" i="2"/>
  <c r="A37" i="2"/>
  <c r="A36" i="2"/>
  <c r="A33" i="2"/>
  <c r="A29" i="2"/>
  <c r="A26" i="2"/>
  <c r="A24" i="2"/>
  <c r="A23" i="2"/>
  <c r="A10" i="2"/>
  <c r="A402" i="1"/>
  <c r="A401" i="1"/>
  <c r="A400" i="1"/>
  <c r="A388" i="1"/>
  <c r="A387" i="1"/>
  <c r="A386" i="1"/>
  <c r="A374" i="1"/>
  <c r="A372" i="1"/>
  <c r="A369" i="1"/>
  <c r="A367" i="1"/>
  <c r="A366" i="1"/>
  <c r="A365" i="1"/>
  <c r="A364" i="1"/>
  <c r="A352" i="1"/>
  <c r="A351" i="1"/>
  <c r="A350" i="1"/>
  <c r="A349" i="1"/>
  <c r="A348" i="1"/>
  <c r="A347" i="1"/>
  <c r="A346" i="1"/>
  <c r="A345" i="1"/>
  <c r="A343" i="1"/>
  <c r="A342" i="1"/>
  <c r="A341" i="1"/>
  <c r="A340" i="1"/>
  <c r="A339" i="1"/>
  <c r="A338" i="1"/>
  <c r="A337" i="1"/>
  <c r="A336" i="1"/>
  <c r="A334" i="1"/>
  <c r="A333" i="1"/>
  <c r="A332" i="1"/>
  <c r="A329" i="1"/>
  <c r="A327" i="1"/>
  <c r="A326" i="1"/>
  <c r="A324" i="1"/>
  <c r="A323" i="1"/>
  <c r="A321" i="1"/>
  <c r="A320" i="1"/>
  <c r="A315" i="1"/>
  <c r="A310" i="1"/>
  <c r="A307" i="1"/>
  <c r="A306" i="1"/>
  <c r="A305" i="1"/>
  <c r="A297" i="1"/>
  <c r="A295" i="1"/>
  <c r="A293" i="1"/>
  <c r="A292" i="1"/>
  <c r="A291" i="1"/>
  <c r="A281" i="1"/>
  <c r="A277" i="1"/>
  <c r="A276" i="1"/>
  <c r="A275" i="1"/>
  <c r="A274" i="1"/>
  <c r="A273" i="1"/>
  <c r="A272" i="1"/>
  <c r="A271" i="1"/>
  <c r="A270" i="1"/>
  <c r="A268" i="1"/>
  <c r="A267" i="1"/>
  <c r="A266" i="1"/>
  <c r="A265" i="1"/>
  <c r="A264" i="1"/>
  <c r="A263" i="1"/>
  <c r="A262" i="1"/>
  <c r="A261" i="1"/>
  <c r="A259" i="1"/>
  <c r="A258" i="1"/>
  <c r="A257" i="1"/>
  <c r="A254" i="1"/>
  <c r="A252" i="1"/>
  <c r="A251" i="1"/>
  <c r="A249" i="1"/>
  <c r="A248" i="1"/>
  <c r="A246" i="1"/>
  <c r="A245" i="1"/>
  <c r="A240" i="1"/>
  <c r="A235" i="1"/>
  <c r="A232" i="1"/>
  <c r="A231" i="1"/>
  <c r="A230" i="1"/>
  <c r="A222" i="1"/>
  <c r="A220" i="1"/>
  <c r="A218" i="1"/>
  <c r="A217" i="1"/>
  <c r="A216" i="1"/>
  <c r="A207" i="1"/>
  <c r="A203" i="1"/>
  <c r="A202" i="1"/>
  <c r="A201" i="1"/>
  <c r="A200" i="1"/>
  <c r="A199" i="1"/>
  <c r="A198" i="1"/>
  <c r="A197" i="1"/>
  <c r="A196" i="1"/>
  <c r="A194" i="1"/>
  <c r="A193" i="1"/>
  <c r="A192" i="1"/>
  <c r="A191" i="1"/>
  <c r="A190" i="1"/>
  <c r="A189" i="1"/>
  <c r="A188" i="1"/>
  <c r="A187" i="1"/>
  <c r="A185" i="1"/>
  <c r="A184" i="1"/>
  <c r="A183" i="1"/>
  <c r="A181" i="1"/>
  <c r="A180" i="1"/>
  <c r="A178" i="1"/>
  <c r="A177" i="1"/>
  <c r="A175" i="1"/>
  <c r="A174" i="1"/>
  <c r="A172" i="1"/>
  <c r="A171" i="1"/>
  <c r="A166" i="1"/>
  <c r="A161" i="1"/>
  <c r="A158" i="1"/>
  <c r="A157" i="1"/>
  <c r="A156" i="1"/>
  <c r="A148" i="1"/>
  <c r="A146" i="1"/>
  <c r="A144" i="1"/>
  <c r="A143" i="1"/>
  <c r="A142" i="1"/>
  <c r="A133" i="1"/>
  <c r="A10" i="1"/>
</calcChain>
</file>

<file path=xl/sharedStrings.xml><?xml version="1.0" encoding="utf-8"?>
<sst xmlns="http://schemas.openxmlformats.org/spreadsheetml/2006/main" count="2841" uniqueCount="491">
  <si>
    <t>IR.05.04.01</t>
  </si>
  <si>
    <t>Non-life income, expenditure and business model analysis</t>
  </si>
  <si>
    <t>Annual solo and branch</t>
  </si>
  <si>
    <t>IR.05.04.01.01</t>
  </si>
  <si>
    <t xml:space="preserve">All business (including annuities stemming from accepted non-life insurance and reinsurance contracts) </t>
  </si>
  <si>
    <t>All non-life business (ie excluding annuities stemming from accepted insurance and reinsurance contracts)</t>
  </si>
  <si>
    <t>Annuities stemming from non-life insurance contracts</t>
  </si>
  <si>
    <t>Annuities stemming from non-life accepted reinsurance contracts</t>
  </si>
  <si>
    <t>Line of Business for: non-life insurance and accepted proportional reinsurance obligations</t>
  </si>
  <si>
    <t>Line of Business for: accepted non-proportional reinsurance</t>
  </si>
  <si>
    <t>Medical expense insurance
(lines of business 1 and 13)</t>
  </si>
  <si>
    <t>Income protection insurance
(lines of business 2 and 14)</t>
  </si>
  <si>
    <t>Workers' compensation insurance
(lines of business 3 and 15)</t>
  </si>
  <si>
    <r>
      <t xml:space="preserve">Motor vehicle liability insurance </t>
    </r>
    <r>
      <rPr>
        <strike/>
        <sz val="11"/>
        <color rgb="FF000000"/>
        <rFont val="Calibri"/>
        <family val="2"/>
        <scheme val="minor"/>
      </rPr>
      <t>(lines of business 4 and 16)</t>
    </r>
  </si>
  <si>
    <r>
      <t xml:space="preserve">Motor vehicle other motor insurance </t>
    </r>
    <r>
      <rPr>
        <strike/>
        <sz val="11"/>
        <color rgb="FF000000"/>
        <rFont val="Calibri"/>
        <family val="2"/>
        <scheme val="minor"/>
      </rPr>
      <t>(lines of business 5 and 17)</t>
    </r>
  </si>
  <si>
    <t>Marine, aviation and transport insurance
(lines of business 6 and 18)</t>
  </si>
  <si>
    <r>
      <t xml:space="preserve">Fire and other damage to property insurance </t>
    </r>
    <r>
      <rPr>
        <strike/>
        <sz val="11"/>
        <color rgb="FF000000"/>
        <rFont val="Calibri"/>
        <family val="2"/>
        <scheme val="minor"/>
      </rPr>
      <t>(lines of business 7 and 19)</t>
    </r>
  </si>
  <si>
    <r>
      <t>General liability insurance</t>
    </r>
    <r>
      <rPr>
        <sz val="11"/>
        <color rgb="FF000000"/>
        <rFont val="Calibri"/>
        <family val="2"/>
        <scheme val="minor"/>
      </rPr>
      <t xml:space="preserve"> </t>
    </r>
    <r>
      <rPr>
        <strike/>
        <sz val="11"/>
        <color rgb="FF000000"/>
        <rFont val="Calibri"/>
        <family val="2"/>
        <scheme val="minor"/>
      </rPr>
      <t>(lines of business 8 and 20)</t>
    </r>
  </si>
  <si>
    <r>
      <t>Credit and suretyship insurance
(Lines of busines</t>
    </r>
    <r>
      <rPr>
        <u/>
        <sz val="11"/>
        <color rgb="FF000000"/>
        <rFont val="Calibri"/>
        <family val="2"/>
        <scheme val="minor"/>
      </rPr>
      <t>s</t>
    </r>
    <r>
      <rPr>
        <sz val="11"/>
        <color rgb="FF000000"/>
        <rFont val="Calibri"/>
        <family val="2"/>
        <scheme val="minor"/>
      </rPr>
      <t xml:space="preserve"> 9 and 21)</t>
    </r>
  </si>
  <si>
    <r>
      <t>Legal expenses insurance
(lines of bus</t>
    </r>
    <r>
      <rPr>
        <u/>
        <sz val="11"/>
        <color rgb="FF000000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>ness 10 and 22)</t>
    </r>
  </si>
  <si>
    <t xml:space="preserve">Assistance
(Lines of business 11 and 23) </t>
  </si>
  <si>
    <t>Miscellaneous financial loss
(Lines of business 12 and 24)</t>
  </si>
  <si>
    <t>Health</t>
  </si>
  <si>
    <t>Casualty</t>
  </si>
  <si>
    <t>Marine, aviation and transport</t>
  </si>
  <si>
    <t>Property</t>
  </si>
  <si>
    <r>
      <t xml:space="preserve">All
</t>
    </r>
    <r>
      <rPr>
        <u/>
        <sz val="11"/>
        <color rgb="FF000000"/>
        <rFont val="Calibri"/>
        <family val="2"/>
        <scheme val="minor"/>
      </rPr>
      <t>(lines of business 4 and 16)</t>
    </r>
  </si>
  <si>
    <t>Personal lines -
(sub-class of line of business 4)</t>
  </si>
  <si>
    <r>
      <t>Non-personal lines
(sub-class of line</t>
    </r>
    <r>
      <rPr>
        <strike/>
        <sz val="11"/>
        <color rgb="FF000000"/>
        <rFont val="Calibri"/>
        <family val="2"/>
        <scheme val="minor"/>
      </rPr>
      <t>s</t>
    </r>
    <r>
      <rPr>
        <sz val="11"/>
        <color rgb="FF000000"/>
        <rFont val="Calibri"/>
        <family val="2"/>
        <scheme val="minor"/>
      </rPr>
      <t xml:space="preserve"> of business 4)</t>
    </r>
  </si>
  <si>
    <r>
      <rPr>
        <sz val="11"/>
        <color rgb="FF000000"/>
        <rFont val="Calibri"/>
        <family val="2"/>
        <scheme val="minor"/>
      </rPr>
      <t xml:space="preserve">All
</t>
    </r>
    <r>
      <rPr>
        <u/>
        <sz val="11"/>
        <color rgb="FF000000"/>
        <rFont val="Calibri"/>
        <family val="2"/>
        <scheme val="minor"/>
      </rPr>
      <t>(lines of business 5 and 17)</t>
    </r>
  </si>
  <si>
    <t>Personal lines -
(sub-class of line of business 5)</t>
  </si>
  <si>
    <r>
      <t>Non-personal lines
(sub-class of line</t>
    </r>
    <r>
      <rPr>
        <strike/>
        <sz val="11"/>
        <color rgb="FF000000"/>
        <rFont val="Calibri"/>
        <family val="2"/>
        <scheme val="minor"/>
      </rPr>
      <t>s</t>
    </r>
    <r>
      <rPr>
        <sz val="11"/>
        <color rgb="FF000000"/>
        <rFont val="Calibri"/>
        <family val="2"/>
        <scheme val="minor"/>
      </rPr>
      <t xml:space="preserve"> of business 5)</t>
    </r>
  </si>
  <si>
    <r>
      <t xml:space="preserve">All
</t>
    </r>
    <r>
      <rPr>
        <u/>
        <sz val="11"/>
        <color rgb="FF000000"/>
        <rFont val="Calibri"/>
        <family val="2"/>
        <scheme val="minor"/>
      </rPr>
      <t>(lines of business 7 and 19)</t>
    </r>
  </si>
  <si>
    <t>Personal lines -
(sub-class of line of business 7)</t>
  </si>
  <si>
    <t xml:space="preserve">Non-personal lines
(sub-class of line of business 7) </t>
  </si>
  <si>
    <r>
      <rPr>
        <sz val="11"/>
        <color rgb="FF000000"/>
        <rFont val="Calibri"/>
        <family val="2"/>
        <scheme val="minor"/>
      </rPr>
      <t xml:space="preserve">All
</t>
    </r>
    <r>
      <rPr>
        <u/>
        <sz val="11"/>
        <color rgb="FF000000"/>
        <rFont val="Calibri"/>
        <family val="2"/>
        <scheme val="minor"/>
      </rPr>
      <t>(lines of business 8 and 20)</t>
    </r>
  </si>
  <si>
    <t>Employers Liability
(sub-class of line of business 8)</t>
  </si>
  <si>
    <t>Public &amp; products Liability
(sub-class of line of business 8)</t>
  </si>
  <si>
    <t>Professional Indemnity
(sub-class of line of business 8)</t>
  </si>
  <si>
    <t>Other general liability
(sub-class of line of business 8)</t>
  </si>
  <si>
    <t>C0010</t>
  </si>
  <si>
    <t>C0015</t>
  </si>
  <si>
    <t>C0110</t>
  </si>
  <si>
    <t>C0120</t>
  </si>
  <si>
    <t>C0130</t>
  </si>
  <si>
    <t>C0135</t>
  </si>
  <si>
    <t>C0140</t>
  </si>
  <si>
    <t>C0141</t>
  </si>
  <si>
    <t>C0145</t>
  </si>
  <si>
    <t>C0150</t>
  </si>
  <si>
    <t>C0151</t>
  </si>
  <si>
    <t>C0160</t>
  </si>
  <si>
    <t>C0165</t>
  </si>
  <si>
    <t>C0170</t>
  </si>
  <si>
    <t>C0180</t>
  </si>
  <si>
    <t>C0185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</si>
  <si>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</si>
  <si>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</si>
  <si>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</si>
  <si>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</si>
  <si>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</si>
  <si>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</si>
  <si>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</si>
  <si>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</si>
  <si>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C0310</t>
  </si>
  <si>
    <t>C0320</t>
  </si>
  <si>
    <t>C0330</t>
  </si>
  <si>
    <t>C0340</t>
  </si>
  <si>
    <t>C0525</t>
  </si>
  <si>
    <t>C0545</t>
  </si>
  <si>
    <t>Income</t>
  </si>
  <si>
    <t>a</t>
  </si>
  <si>
    <t xml:space="preserve"> Premiums written</t>
  </si>
  <si>
    <t>Gross written premiums</t>
  </si>
  <si>
    <t>R0110</t>
  </si>
  <si>
    <t xml:space="preserve">  Gross written premiums - insurance (direct)</t>
  </si>
  <si>
    <t>R0111</t>
  </si>
  <si>
    <t xml:space="preserve">  Gross written premiums - insurance (direct) - new business</t>
  </si>
  <si>
    <t>R0112</t>
  </si>
  <si>
    <t xml:space="preserve">  Gross written premiums - accepted reinsurance</t>
  </si>
  <si>
    <t>R0113</t>
  </si>
  <si>
    <t xml:space="preserve">  Gross written premiums - contracts of duration 12 months or less - insurance (direct)</t>
  </si>
  <si>
    <t>R0120</t>
  </si>
  <si>
    <t xml:space="preserve">  Gross written premiums - contracts of duration more than 12 months - insurance (direct)</t>
  </si>
  <si>
    <t>R0130</t>
  </si>
  <si>
    <t xml:space="preserve">  Gross written premiums - relating to contracts incepting prior to the period</t>
  </si>
  <si>
    <t>R0140</t>
  </si>
  <si>
    <t>Net written premiums</t>
  </si>
  <si>
    <t>R0160</t>
  </si>
  <si>
    <t xml:space="preserve"> Premiums earned and provision for unearned</t>
  </si>
  <si>
    <t>Gross earned premiums</t>
  </si>
  <si>
    <t>R0210</t>
  </si>
  <si>
    <t>Gross earned premiums - insurance (direct)</t>
  </si>
  <si>
    <t>R0213</t>
  </si>
  <si>
    <t>Gross earned premiums - accepted reinsurance</t>
  </si>
  <si>
    <t>R0214</t>
  </si>
  <si>
    <t>Gross provision for unearned premium</t>
  </si>
  <si>
    <t>R0211</t>
  </si>
  <si>
    <t>Gross provision for unearned premium - FSCS</t>
  </si>
  <si>
    <t>R0212</t>
  </si>
  <si>
    <t>Net earned premiums</t>
  </si>
  <si>
    <t>R0220</t>
  </si>
  <si>
    <t>Net earned premiums from business transfers-in</t>
  </si>
  <si>
    <t>R0410</t>
  </si>
  <si>
    <t>Investments and other income</t>
  </si>
  <si>
    <t>Investment income</t>
  </si>
  <si>
    <t>R0420</t>
  </si>
  <si>
    <t>Realised and unrealised gains / (losses)</t>
  </si>
  <si>
    <t>R0430</t>
  </si>
  <si>
    <t>Investment income and investment gains / (losses)</t>
  </si>
  <si>
    <t>R0435</t>
  </si>
  <si>
    <t>Other income</t>
  </si>
  <si>
    <t>R0440</t>
  </si>
  <si>
    <t>Total income</t>
  </si>
  <si>
    <t>R0510</t>
  </si>
  <si>
    <t>Expenditure</t>
  </si>
  <si>
    <t>Claims incurred</t>
  </si>
  <si>
    <t>Gross (undiscounted) claims incurred</t>
  </si>
  <si>
    <t>R0610</t>
  </si>
  <si>
    <t xml:space="preserve">   Gross (undiscounted) claims incurred - insurance (direct)</t>
  </si>
  <si>
    <t>R0611</t>
  </si>
  <si>
    <t xml:space="preserve">   Gross (undiscounted) claims incurred - accepted reinsurance</t>
  </si>
  <si>
    <t>R0612</t>
  </si>
  <si>
    <t>Gross claims paid during the period</t>
  </si>
  <si>
    <t>R0620</t>
  </si>
  <si>
    <t>Gross claims paid during the period - insurance (direct)</t>
  </si>
  <si>
    <t>R0621</t>
  </si>
  <si>
    <t>Gross claims paid during the period - accepted reinsurance</t>
  </si>
  <si>
    <t>R0622</t>
  </si>
  <si>
    <t>Gross (undiscounted) claims provision at end of the period</t>
  </si>
  <si>
    <t>R0632</t>
  </si>
  <si>
    <t>Gross (undiscounted) claims provision at end of the period - insurance (direct)</t>
  </si>
  <si>
    <t>R0630</t>
  </si>
  <si>
    <t>Gross (undiscounted) claims provision at end of the period - FSCS</t>
  </si>
  <si>
    <t>R0635</t>
  </si>
  <si>
    <t>Gross (undiscounted) claims provision at end of the period - accepted reinsurance</t>
  </si>
  <si>
    <t>R0631</t>
  </si>
  <si>
    <r>
      <t xml:space="preserve">Gross (undiscounted) claims provision at start of the period </t>
    </r>
    <r>
      <rPr>
        <strike/>
        <sz val="11"/>
        <rFont val="Calibri"/>
        <family val="2"/>
        <scheme val="minor"/>
      </rPr>
      <t>- claim events that occurred prior to the period</t>
    </r>
  </si>
  <si>
    <t>R0640</t>
  </si>
  <si>
    <t>Gross (undiscounted) claims provision at start of the period - insurance (direct)</t>
  </si>
  <si>
    <t>R0641</t>
  </si>
  <si>
    <t>Gross (undiscounted) claims provision at start of the period - accepted reinsurance</t>
  </si>
  <si>
    <t>R0642</t>
  </si>
  <si>
    <t xml:space="preserve">Gross (undiscounted) claims incurred - claim events that occurred prior to the period	</t>
  </si>
  <si>
    <t>R0650</t>
  </si>
  <si>
    <t>Gross (undiscounted) claims incurred - claim events that occurred prior to the period - insurance (direct)</t>
  </si>
  <si>
    <t>R0651</t>
  </si>
  <si>
    <t>Gross (undiscounted) claims incurred - claim events that occurred prior to the period - accepted reinsurance</t>
  </si>
  <si>
    <t>R0652</t>
  </si>
  <si>
    <t>Gross claims paid during the period - claim events that occurred prior to the period</t>
  </si>
  <si>
    <t>R0660</t>
  </si>
  <si>
    <t>Gross claims paid during the period - claim events that occurred prior to the period - insurance (direct)</t>
  </si>
  <si>
    <t>R0661</t>
  </si>
  <si>
    <t>Gross claims paid during the period - claim events that occurred prior to the period - accepted reinsurance</t>
  </si>
  <si>
    <t>R0662</t>
  </si>
  <si>
    <t>Gross (undiscounted) claims provision at end of the period - claim events that occurred prior to the period</t>
  </si>
  <si>
    <t>R0680</t>
  </si>
  <si>
    <t>Gross (undiscounted) claims provision at end of the period - claim events that occurred prior to the period -insurance (direct)</t>
  </si>
  <si>
    <t>R0681</t>
  </si>
  <si>
    <t>Gross (undiscounted) claims provision at end of the period - claim events that occurred prior to the period - accepted reinsurance</t>
  </si>
  <si>
    <t>R0682</t>
  </si>
  <si>
    <t>Net (undiscounted) claims incurred</t>
  </si>
  <si>
    <t>R0690</t>
  </si>
  <si>
    <t xml:space="preserve">   Net (undiscounted) claims incurred - insurance (direct)</t>
  </si>
  <si>
    <t>R0691</t>
  </si>
  <si>
    <t xml:space="preserve">   Net (undiscounted) claims incurred - accepted reinsurance</t>
  </si>
  <si>
    <t>R0692</t>
  </si>
  <si>
    <t>Net claims paid during the period</t>
  </si>
  <si>
    <t>R0700</t>
  </si>
  <si>
    <t>Net claims paid during the period - insurance (direct)</t>
  </si>
  <si>
    <t>R0701</t>
  </si>
  <si>
    <t>Net claims paid during the period - accepted reinsurance</t>
  </si>
  <si>
    <t>R0702</t>
  </si>
  <si>
    <t xml:space="preserve">Net (undiscounted) claims provision at end of the period </t>
  </si>
  <si>
    <t>R0710</t>
  </si>
  <si>
    <r>
      <t xml:space="preserve">Net (undiscounted) claims provision at </t>
    </r>
    <r>
      <rPr>
        <u/>
        <sz val="11"/>
        <color rgb="FF000000"/>
        <rFont val="Calibri"/>
        <family val="2"/>
        <scheme val="minor"/>
      </rPr>
      <t>end</t>
    </r>
    <r>
      <rPr>
        <strike/>
        <sz val="11"/>
        <color rgb="FF000000"/>
        <rFont val="Calibri"/>
        <family val="2"/>
        <scheme val="minor"/>
      </rPr>
      <t>start</t>
    </r>
    <r>
      <rPr>
        <sz val="11"/>
        <color rgb="FF000000"/>
        <rFont val="Calibri"/>
        <family val="2"/>
        <scheme val="minor"/>
      </rPr>
      <t xml:space="preserve"> of the period - insurance (direct)</t>
    </r>
  </si>
  <si>
    <t>R0711</t>
  </si>
  <si>
    <r>
      <t xml:space="preserve">Net (undiscounted) claims provision at </t>
    </r>
    <r>
      <rPr>
        <u/>
        <sz val="11"/>
        <color rgb="FF000000"/>
        <rFont val="Calibri"/>
        <family val="2"/>
        <scheme val="minor"/>
      </rPr>
      <t>end</t>
    </r>
    <r>
      <rPr>
        <strike/>
        <sz val="11"/>
        <color rgb="FF000000"/>
        <rFont val="Calibri"/>
        <family val="2"/>
        <scheme val="minor"/>
      </rPr>
      <t>start</t>
    </r>
    <r>
      <rPr>
        <sz val="11"/>
        <color rgb="FF000000"/>
        <rFont val="Calibri"/>
        <family val="2"/>
        <scheme val="minor"/>
      </rPr>
      <t xml:space="preserve"> of the period - accepted reinsurance</t>
    </r>
  </si>
  <si>
    <t>R0712</t>
  </si>
  <si>
    <r>
      <t>Net (undiscounted) claims provision at start of the period</t>
    </r>
    <r>
      <rPr>
        <strike/>
        <sz val="11"/>
        <color rgb="FF000000"/>
        <rFont val="Calibri"/>
        <family val="2"/>
        <scheme val="minor"/>
      </rPr>
      <t xml:space="preserve">  - claim events that occurred prior to the period</t>
    </r>
  </si>
  <si>
    <t>R0720</t>
  </si>
  <si>
    <t>Net (undiscounted) claims incurred - claim events that occurred prior to the period</t>
  </si>
  <si>
    <t>R0724</t>
  </si>
  <si>
    <t>Net claims paid during the period - claim events that occurred prior to the period</t>
  </si>
  <si>
    <t>R0725</t>
  </si>
  <si>
    <t>Net (undiscounted) claims provision at end of the period - claim events that occurred prior to the period</t>
  </si>
  <si>
    <t>R0726</t>
  </si>
  <si>
    <t>Net (discounted) claims incurred</t>
  </si>
  <si>
    <t>R0730</t>
  </si>
  <si>
    <t>Net (discounted) claims incurred - business transfers-out</t>
  </si>
  <si>
    <t>R0810</t>
  </si>
  <si>
    <t>Allocated loss adjustment expenses (ALAE) incurred - insurance (direct)</t>
  </si>
  <si>
    <t>R0820</t>
  </si>
  <si>
    <t>Allocated loss adjustment expenses (ALAE) incurred - accepted reinsurance</t>
  </si>
  <si>
    <t>R0821</t>
  </si>
  <si>
    <t>Allocated loss adjustment expenses (ALAE) paid - insurance (direct)</t>
  </si>
  <si>
    <t>R0830</t>
  </si>
  <si>
    <t>Allocated loss adjustment expenses (ALAE) paid - accepted reinsurance</t>
  </si>
  <si>
    <t>R0831</t>
  </si>
  <si>
    <t>Analysis of expenses incurred</t>
  </si>
  <si>
    <t>Technical expenses incurred net of reinsurance ceded</t>
  </si>
  <si>
    <t>R0910</t>
  </si>
  <si>
    <t>Administrative expenses</t>
  </si>
  <si>
    <t>R0920</t>
  </si>
  <si>
    <t>Investment management expenses</t>
  </si>
  <si>
    <t>R0930</t>
  </si>
  <si>
    <t>Claims management costs - other than ALAE</t>
  </si>
  <si>
    <t>R0940</t>
  </si>
  <si>
    <t>Acquisition costs - commission</t>
  </si>
  <si>
    <t>R0950</t>
  </si>
  <si>
    <t>Acquisition costs - other</t>
  </si>
  <si>
    <t>R0960</t>
  </si>
  <si>
    <t>Reinsurance commissions and profit participations</t>
  </si>
  <si>
    <t>R0970</t>
  </si>
  <si>
    <t>Overhead expenses</t>
  </si>
  <si>
    <t>R0980</t>
  </si>
  <si>
    <t>Acquisition costs, commissions, claims management costs - other than ALAE</t>
  </si>
  <si>
    <t>R0985</t>
  </si>
  <si>
    <t>Other expenditure</t>
  </si>
  <si>
    <r>
      <t>Changes in additional provision</t>
    </r>
    <r>
      <rPr>
        <strike/>
        <sz val="11"/>
        <color rgb="FF000000"/>
        <rFont val="Calibri"/>
        <family val="2"/>
        <scheme val="minor"/>
      </rPr>
      <t>s</t>
    </r>
    <r>
      <rPr>
        <sz val="11"/>
        <color rgb="FF000000"/>
        <rFont val="Calibri"/>
        <family val="2"/>
        <scheme val="minor"/>
      </rPr>
      <t xml:space="preserve"> for unexpired risks</t>
    </r>
  </si>
  <si>
    <t>R1000</t>
  </si>
  <si>
    <t>Interest paid or payable</t>
  </si>
  <si>
    <t>R1120</t>
  </si>
  <si>
    <t>Taxation</t>
  </si>
  <si>
    <t>R1130</t>
  </si>
  <si>
    <t>Other expenses</t>
  </si>
  <si>
    <t>R1140</t>
  </si>
  <si>
    <t>Total expenditure</t>
  </si>
  <si>
    <t>R1310</t>
  </si>
  <si>
    <t>Other income or expenditure</t>
  </si>
  <si>
    <t>Other comprehensive income</t>
  </si>
  <si>
    <t>R1610</t>
  </si>
  <si>
    <t>Total comprehensive income in the period</t>
  </si>
  <si>
    <t>R1620</t>
  </si>
  <si>
    <t>Dividends paid or payable in the period</t>
  </si>
  <si>
    <t>R1630</t>
  </si>
  <si>
    <t>Exposure</t>
  </si>
  <si>
    <t>Number of risks written in the period - insurance (direct)</t>
  </si>
  <si>
    <t>R1710</t>
  </si>
  <si>
    <t>Number of risks written in the period - insurance (direct) - new business</t>
  </si>
  <si>
    <t>R1720</t>
  </si>
  <si>
    <t>Sum insured in-force at end of the period - insurance (direct)</t>
  </si>
  <si>
    <t>R1730</t>
  </si>
  <si>
    <t>Balance sheet (Solvency UK basis) at end of the period</t>
  </si>
  <si>
    <t>Assets - investments</t>
  </si>
  <si>
    <t>R1910</t>
  </si>
  <si>
    <t>Assets - reinsurance recoverables</t>
  </si>
  <si>
    <t>R1915</t>
  </si>
  <si>
    <t>Assets - total</t>
  </si>
  <si>
    <t>R1920</t>
  </si>
  <si>
    <t>Best estimate – gross of reinsurance</t>
  </si>
  <si>
    <t>R1930</t>
  </si>
  <si>
    <t>Best estimate claim provision - gross of reinsurance</t>
  </si>
  <si>
    <t>R1940</t>
  </si>
  <si>
    <t>Best estimate premium provision - gross of reinsurance</t>
  </si>
  <si>
    <t>R1945</t>
  </si>
  <si>
    <t>Risk margin</t>
  </si>
  <si>
    <t>R1950</t>
  </si>
  <si>
    <t>Total liabilities</t>
  </si>
  <si>
    <t>R1960</t>
  </si>
  <si>
    <t>Own funds and SCR</t>
  </si>
  <si>
    <t>Basic own funds at end of the period</t>
  </si>
  <si>
    <t>R2100</t>
  </si>
  <si>
    <t>Tier 1</t>
  </si>
  <si>
    <t>R2110</t>
  </si>
  <si>
    <t>Amount of tier 1 injected during the period</t>
  </si>
  <si>
    <t>R2120</t>
  </si>
  <si>
    <t>Tier 2</t>
  </si>
  <si>
    <t>R2130</t>
  </si>
  <si>
    <t>Amount of tier 2 injected during the period</t>
  </si>
  <si>
    <t>R2140</t>
  </si>
  <si>
    <t>Tier 3</t>
  </si>
  <si>
    <t>R2150</t>
  </si>
  <si>
    <t>Other</t>
  </si>
  <si>
    <t>R2160</t>
  </si>
  <si>
    <t>Ancillary own funds at end of the period</t>
  </si>
  <si>
    <t>R2170</t>
  </si>
  <si>
    <t>Eligible own funds at end of the period</t>
  </si>
  <si>
    <t>R2180</t>
  </si>
  <si>
    <t>SCR at end of the period</t>
  </si>
  <si>
    <t>R2190</t>
  </si>
  <si>
    <t xml:space="preserve"> </t>
  </si>
  <si>
    <t>IR.05.04.01.02</t>
  </si>
  <si>
    <t>C1010</t>
  </si>
  <si>
    <t>C1015</t>
  </si>
  <si>
    <t>C1110</t>
  </si>
  <si>
    <t>C1120</t>
  </si>
  <si>
    <t>C1130</t>
  </si>
  <si>
    <t>C1135</t>
  </si>
  <si>
    <t>C1140</t>
  </si>
  <si>
    <t>C1141</t>
  </si>
  <si>
    <t>C1145</t>
  </si>
  <si>
    <t>C1150</t>
  </si>
  <si>
    <t>C1151</t>
  </si>
  <si>
    <t>C1160</t>
  </si>
  <si>
    <t>C1165</t>
  </si>
  <si>
    <t>C1170</t>
  </si>
  <si>
    <t>C1180</t>
  </si>
  <si>
    <t>C1185</t>
  </si>
  <si>
    <t>C1190</t>
  </si>
  <si>
    <t>C1200</t>
  </si>
  <si>
    <t>C1210</t>
  </si>
  <si>
    <t>C1220</t>
  </si>
  <si>
    <t>C1230</t>
  </si>
  <si>
    <t>C1240</t>
  </si>
  <si>
    <t>C1250</t>
  </si>
  <si>
    <t>C1260</t>
  </si>
  <si>
    <t>C1310</t>
  </si>
  <si>
    <t>C1320</t>
  </si>
  <si>
    <t>C1330</t>
  </si>
  <si>
    <t>C1340</t>
  </si>
  <si>
    <t>C1525</t>
  </si>
  <si>
    <t>C1545</t>
  </si>
  <si>
    <t>IR.05.04.01.03</t>
  </si>
  <si>
    <t>C2010</t>
  </si>
  <si>
    <t>C2015</t>
  </si>
  <si>
    <t>C2110</t>
  </si>
  <si>
    <t>C2120</t>
  </si>
  <si>
    <t>C2130</t>
  </si>
  <si>
    <t>C2135</t>
  </si>
  <si>
    <t>C2140</t>
  </si>
  <si>
    <t>C2141</t>
  </si>
  <si>
    <t>C2145</t>
  </si>
  <si>
    <t>C2150</t>
  </si>
  <si>
    <t>C2151</t>
  </si>
  <si>
    <t>C2160</t>
  </si>
  <si>
    <t>C2165</t>
  </si>
  <si>
    <t>C2170</t>
  </si>
  <si>
    <t>C2180</t>
  </si>
  <si>
    <t>C2185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</si>
  <si>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</si>
  <si>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</si>
  <si>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</si>
  <si>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</si>
  <si>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</si>
  <si>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</si>
  <si>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</si>
  <si>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</si>
  <si>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C2310</t>
  </si>
  <si>
    <t>C2320</t>
  </si>
  <si>
    <t>C2330</t>
  </si>
  <si>
    <t>C2340</t>
  </si>
  <si>
    <t>C2525</t>
  </si>
  <si>
    <t>C2545</t>
  </si>
  <si>
    <t>IR.05.04.01.04</t>
  </si>
  <si>
    <t>C3010</t>
  </si>
  <si>
    <t>C3015</t>
  </si>
  <si>
    <t>C3110</t>
  </si>
  <si>
    <t>C3120</t>
  </si>
  <si>
    <t>C3130</t>
  </si>
  <si>
    <t>C3135</t>
  </si>
  <si>
    <t>C3140</t>
  </si>
  <si>
    <t>C3141</t>
  </si>
  <si>
    <t>C3145</t>
  </si>
  <si>
    <t>C3150</t>
  </si>
  <si>
    <t>C3151</t>
  </si>
  <si>
    <t>C3160</t>
  </si>
  <si>
    <t>C3165</t>
  </si>
  <si>
    <t>C3170</t>
  </si>
  <si>
    <t>C3180</t>
  </si>
  <si>
    <t>C3185</t>
  </si>
  <si>
    <t>C3190</t>
  </si>
  <si>
    <t>C3200</t>
  </si>
  <si>
    <t>C3210</t>
  </si>
  <si>
    <t>C3220</t>
  </si>
  <si>
    <t>C3230</t>
  </si>
  <si>
    <t>C3240</t>
  </si>
  <si>
    <t>C3250</t>
  </si>
  <si>
    <t>C3260</t>
  </si>
  <si>
    <t>C3310</t>
  </si>
  <si>
    <t>C3320</t>
  </si>
  <si>
    <t>C3330</t>
  </si>
  <si>
    <t>C3340</t>
  </si>
  <si>
    <t>C3525</t>
  </si>
  <si>
    <t>C3545</t>
  </si>
  <si>
    <t>IR.05.04.01.05</t>
  </si>
  <si>
    <t>Personal lines - motor (sub-class of lines of business 4 and 5 combined)</t>
  </si>
  <si>
    <t>Personal lines - Fire and other damage to property insurance (sub-class of line of business 7)</t>
  </si>
  <si>
    <r>
      <t xml:space="preserve">Personal lines - other </t>
    </r>
    <r>
      <rPr>
        <b/>
        <strike/>
        <sz val="11"/>
        <color rgb="FF000000"/>
        <rFont val="Calibri"/>
        <family val="2"/>
        <scheme val="minor"/>
      </rPr>
      <t>(sub-class of lines of business 1, 2, 3, 6, 8, 9, 10, 11, 12 combined)</t>
    </r>
  </si>
  <si>
    <t>Commercial lines</t>
  </si>
  <si>
    <t>Underwriting outsourced or delegated</t>
  </si>
  <si>
    <t>Underwriting not outsourced or delegated</t>
  </si>
  <si>
    <t>Direct / open market / PCW</t>
  </si>
  <si>
    <t>Broker / intermediary</t>
  </si>
  <si>
    <t>Partnerships, affiliates, schemes, etc</t>
  </si>
  <si>
    <t>External agents excluding brokers</t>
  </si>
  <si>
    <t>Service companies within own group</t>
  </si>
  <si>
    <t>Broker facilities</t>
  </si>
  <si>
    <t>Direct / open market</t>
  </si>
  <si>
    <t>Lineslips, schemes, etc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</si>
  <si>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</si>
  <si>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</si>
  <si>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</si>
  <si>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</si>
  <si>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</si>
  <si>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</si>
  <si>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</si>
  <si>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</si>
  <si>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</si>
  <si>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</si>
  <si>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</si>
  <si>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</si>
  <si>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</si>
  <si>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</si>
  <si>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</si>
  <si>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</si>
  <si>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</si>
  <si>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</si>
  <si>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</si>
  <si>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</si>
  <si>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</si>
  <si>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</si>
  <si>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</si>
  <si>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IR.05.04.01.06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</si>
  <si>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</si>
  <si>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</si>
  <si>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</si>
  <si>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</si>
  <si>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</si>
  <si>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</si>
  <si>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</si>
  <si>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</si>
  <si>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</si>
  <si>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</si>
  <si>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</si>
  <si>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</si>
  <si>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</si>
  <si>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</si>
  <si>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</si>
  <si>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</si>
  <si>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C1770</t>
  </si>
  <si>
    <t>C1780</t>
  </si>
  <si>
    <t>C1790</t>
  </si>
  <si>
    <t>C1800</t>
  </si>
  <si>
    <t>C1810</t>
  </si>
  <si>
    <t>C1820</t>
  </si>
  <si>
    <t>C1830</t>
  </si>
  <si>
    <t>IR.05.04.01.07</t>
  </si>
  <si>
    <t>C2610</t>
  </si>
  <si>
    <t>C2620</t>
  </si>
  <si>
    <t>C2630</t>
  </si>
  <si>
    <t>C2640</t>
  </si>
  <si>
    <t>C2650</t>
  </si>
  <si>
    <t>C2660</t>
  </si>
  <si>
    <t>C2670</t>
  </si>
  <si>
    <t>C2680</t>
  </si>
  <si>
    <t>C2690</t>
  </si>
  <si>
    <t>C2700</t>
  </si>
  <si>
    <t>C2710</t>
  </si>
  <si>
    <t>C2720</t>
  </si>
  <si>
    <t>C2730</t>
  </si>
  <si>
    <t>C2740</t>
  </si>
  <si>
    <t>C2750</t>
  </si>
  <si>
    <t>C2760</t>
  </si>
  <si>
    <t>C2770</t>
  </si>
  <si>
    <t>C2780</t>
  </si>
  <si>
    <t>C2790</t>
  </si>
  <si>
    <t>C2800</t>
  </si>
  <si>
    <t>C2810</t>
  </si>
  <si>
    <t>C2820</t>
  </si>
  <si>
    <t>C2830</t>
  </si>
  <si>
    <t>IR.05.04.01.08</t>
  </si>
  <si>
    <t>C3610</t>
  </si>
  <si>
    <t>C3620</t>
  </si>
  <si>
    <t>C3630</t>
  </si>
  <si>
    <t>C3640</t>
  </si>
  <si>
    <t>C3650</t>
  </si>
  <si>
    <t>C3660</t>
  </si>
  <si>
    <t>C3670</t>
  </si>
  <si>
    <t>C3680</t>
  </si>
  <si>
    <t>C3690</t>
  </si>
  <si>
    <t>C3700</t>
  </si>
  <si>
    <t>C3710</t>
  </si>
  <si>
    <t>C3720</t>
  </si>
  <si>
    <t>C3730</t>
  </si>
  <si>
    <t>C3740</t>
  </si>
  <si>
    <t>C3750</t>
  </si>
  <si>
    <t>C3760</t>
  </si>
  <si>
    <t>C3770</t>
  </si>
  <si>
    <t>C3780</t>
  </si>
  <si>
    <t>C3790</t>
  </si>
  <si>
    <t>C3800</t>
  </si>
  <si>
    <t>C3810</t>
  </si>
  <si>
    <t>C3820</t>
  </si>
  <si>
    <t>C3830</t>
  </si>
  <si>
    <t>IR.05.04.02</t>
  </si>
  <si>
    <t>Non-life income and expenditure</t>
  </si>
  <si>
    <r>
      <rPr>
        <b/>
        <u/>
        <sz val="11"/>
        <color rgb="FF000000"/>
        <rFont val="Calibri"/>
        <family val="2"/>
        <scheme val="minor"/>
      </rPr>
      <t>Annual group, q</t>
    </r>
    <r>
      <rPr>
        <b/>
        <strike/>
        <sz val="11"/>
        <color rgb="FF000000"/>
        <rFont val="Calibri"/>
        <family val="2"/>
        <scheme val="minor"/>
      </rPr>
      <t>Q</t>
    </r>
    <r>
      <rPr>
        <b/>
        <sz val="11"/>
        <color rgb="FF000000"/>
        <rFont val="Calibri"/>
        <family val="2"/>
        <scheme val="minor"/>
      </rPr>
      <t xml:space="preserve">uarterly solo, </t>
    </r>
    <r>
      <rPr>
        <b/>
        <u/>
        <sz val="11"/>
        <color rgb="FF000000"/>
        <rFont val="Calibri"/>
        <family val="2"/>
        <scheme val="minor"/>
      </rPr>
      <t>quarterly</t>
    </r>
    <r>
      <rPr>
        <b/>
        <sz val="11"/>
        <color rgb="FF000000"/>
        <rFont val="Calibri"/>
        <family val="2"/>
        <scheme val="minor"/>
      </rPr>
      <t xml:space="preserve"> group</t>
    </r>
    <r>
      <rPr>
        <b/>
        <u/>
        <sz val="11"/>
        <color rgb="FF000000"/>
        <rFont val="Calibri"/>
        <family val="2"/>
        <scheme val="minor"/>
      </rPr>
      <t>,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trike/>
        <sz val="11"/>
        <color rgb="FF000000"/>
        <rFont val="Calibri"/>
        <family val="2"/>
        <scheme val="minor"/>
      </rPr>
      <t>and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trike/>
        <sz val="11"/>
        <color rgb="FF000000"/>
        <rFont val="Calibri"/>
        <family val="2"/>
        <scheme val="minor"/>
      </rPr>
      <t xml:space="preserve">branch, </t>
    </r>
    <r>
      <rPr>
        <b/>
        <u/>
        <sz val="11"/>
        <color rgb="FF000000"/>
        <rFont val="Calibri"/>
        <family val="2"/>
        <scheme val="minor"/>
      </rPr>
      <t>disclosure solo, disclosure group</t>
    </r>
  </si>
  <si>
    <t>IR.05.04.02.01</t>
  </si>
  <si>
    <t>Template IR.05.04 showing marked up changes between CP22/25 and PS18/26</t>
  </si>
  <si>
    <t>Any cell highlighted in yellow has changed between CP22/25 and PS18/26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</si>
</sst>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trike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4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6"/>
      <color rgb="FF000000"/>
      <name val="Calibri"/>
      <family val="2"/>
      <charset val="238"/>
      <scheme val="minor"/>
    </font>
    <font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 applyNumberFormat="0" applyFill="0" applyBorder="0" applyAlignment="0" applyProtection="0"/>
  </cellStyleXfs>
  <cellXfs count="140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6" fillId="0" borderId="0" xfId="0" applyFont="1"/>
    <xf numFmtId="0" fontId="11" fillId="0" borderId="19" xfId="2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0" fillId="0" borderId="0" xfId="0" applyFont="1"/>
    <xf numFmtId="0" fontId="8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horizontal="left" vertical="center" wrapText="1" indent="3"/>
    </xf>
    <xf numFmtId="0" fontId="6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5" fillId="0" borderId="19" xfId="2" quotePrefix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19" xfId="1" applyFont="1" applyBorder="1" applyAlignment="1">
      <alignment horizontal="center" vertical="center"/>
    </xf>
    <xf numFmtId="1" fontId="12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left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23" xfId="2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0" borderId="0" xfId="2" quotePrefix="1" applyFont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0" fillId="3" borderId="2" xfId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8" fillId="0" borderId="0" xfId="0" applyFont="1"/>
    <xf numFmtId="0" fontId="0" fillId="0" borderId="2" xfId="0" applyBorder="1" applyAlignment="1">
      <alignment horizontal="left" vertical="center" wrapText="1" indent="3"/>
    </xf>
    <xf numFmtId="0" fontId="6" fillId="0" borderId="19" xfId="0" applyFont="1" applyBorder="1" applyAlignment="1">
      <alignment horizontal="center" vertical="center"/>
    </xf>
    <xf numFmtId="0" fontId="20" fillId="0" borderId="0" xfId="3" applyFont="1"/>
    <xf numFmtId="0" fontId="4" fillId="0" borderId="2" xfId="0" applyFont="1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2"/>
    </xf>
    <xf numFmtId="0" fontId="12" fillId="0" borderId="2" xfId="0" applyFont="1" applyBorder="1" applyAlignment="1">
      <alignment horizontal="left" vertical="center" wrapText="1" indent="4"/>
    </xf>
    <xf numFmtId="0" fontId="17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center" vertical="center"/>
    </xf>
    <xf numFmtId="0" fontId="0" fillId="3" borderId="19" xfId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 indent="3"/>
    </xf>
    <xf numFmtId="0" fontId="12" fillId="3" borderId="2" xfId="0" applyFont="1" applyFill="1" applyBorder="1" applyAlignment="1">
      <alignment horizontal="left" vertical="center" wrapText="1" indent="2"/>
    </xf>
    <xf numFmtId="0" fontId="4" fillId="3" borderId="2" xfId="0" applyFont="1" applyFill="1" applyBorder="1" applyAlignment="1">
      <alignment horizontal="left" vertical="center" wrapText="1" indent="2"/>
    </xf>
    <xf numFmtId="0" fontId="14" fillId="3" borderId="2" xfId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 indent="1"/>
    </xf>
    <xf numFmtId="0" fontId="10" fillId="3" borderId="0" xfId="0" applyFont="1" applyFill="1"/>
    <xf numFmtId="0" fontId="14" fillId="3" borderId="19" xfId="1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 wrapText="1" indent="2"/>
    </xf>
    <xf numFmtId="0" fontId="15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 indent="3"/>
    </xf>
    <xf numFmtId="0" fontId="13" fillId="5" borderId="2" xfId="0" applyFont="1" applyFill="1" applyBorder="1" applyAlignment="1">
      <alignment horizontal="left" vertical="center" wrapText="1" indent="1"/>
    </xf>
    <xf numFmtId="0" fontId="22" fillId="5" borderId="2" xfId="0" applyFont="1" applyFill="1" applyBorder="1" applyAlignment="1">
      <alignment horizontal="left" vertical="center" wrapText="1" indent="2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I556"/>
  <sheetViews>
    <sheetView topLeftCell="A56" zoomScale="65" zoomScaleNormal="65" workbookViewId="0">
      <selection activeCell="A5" sqref="A5"/>
    </sheetView>
  </sheetViews>
  <sheetFormatPr defaultColWidth="9.1796875" defaultRowHeight="14.5" x14ac:dyDescent="0.35"/>
  <cols>
    <col min="1" max="1" width="116.1796875" style="3" customWidth="1"/>
    <col min="2" max="2" width="10.7265625" style="3" customWidth="1"/>
    <col min="3" max="4" width="19.26953125" style="11" customWidth="1"/>
    <col min="5" max="17" width="25.7265625" style="11" customWidth="1"/>
    <col min="18" max="19" width="19.1796875" style="11" customWidth="1"/>
    <col min="20" max="23" width="19.26953125" style="11" customWidth="1"/>
    <col min="24" max="26" width="25.7265625" style="11" customWidth="1"/>
    <col min="27" max="32" width="19.26953125" style="11" customWidth="1"/>
    <col min="33" max="35" width="18.81640625" style="11" customWidth="1"/>
    <col min="36" max="16384" width="9.1796875" style="3"/>
  </cols>
  <sheetData>
    <row r="1" spans="1:34" x14ac:dyDescent="0.35">
      <c r="A1" s="77"/>
      <c r="B1" s="29"/>
    </row>
    <row r="2" spans="1:34" ht="21" x14ac:dyDescent="0.35">
      <c r="A2" s="102" t="s">
        <v>489</v>
      </c>
      <c r="B2" s="29"/>
    </row>
    <row r="3" spans="1:34" ht="18.5" x14ac:dyDescent="0.35">
      <c r="A3" s="103" t="s">
        <v>490</v>
      </c>
      <c r="B3" s="29"/>
    </row>
    <row r="5" spans="1:34" x14ac:dyDescent="0.35">
      <c r="A5" s="7" t="s">
        <v>0</v>
      </c>
    </row>
    <row r="6" spans="1:34" x14ac:dyDescent="0.35">
      <c r="A6" s="8" t="s">
        <v>1</v>
      </c>
      <c r="C6" s="17"/>
    </row>
    <row r="7" spans="1:34" x14ac:dyDescent="0.35">
      <c r="A7" s="9" t="s">
        <v>2</v>
      </c>
      <c r="C7" s="17"/>
    </row>
    <row r="8" spans="1:34" x14ac:dyDescent="0.35">
      <c r="C8" s="17"/>
    </row>
    <row r="9" spans="1:34" x14ac:dyDescent="0.35">
      <c r="A9" s="7" t="s">
        <v>3</v>
      </c>
    </row>
    <row r="10" spans="1:34" x14ac:dyDescent="0.35">
      <c r="A10" s="8" t="str">
        <f>A6&amp;" : reporting period"</f>
        <v>Non-life income, expenditure and business model analysis : reporting period</v>
      </c>
    </row>
    <row r="12" spans="1:34" x14ac:dyDescent="0.35">
      <c r="A12" s="10"/>
    </row>
    <row r="13" spans="1:34" s="32" customFormat="1" ht="15" customHeight="1" x14ac:dyDescent="0.35">
      <c r="C13" s="114" t="s">
        <v>4</v>
      </c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6"/>
      <c r="AG13" s="33"/>
      <c r="AH13" s="33"/>
    </row>
    <row r="14" spans="1:34" s="32" customFormat="1" ht="15" customHeight="1" x14ac:dyDescent="0.35">
      <c r="C14" s="118"/>
      <c r="D14" s="114" t="s">
        <v>5</v>
      </c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6"/>
      <c r="AE14" s="117" t="s">
        <v>6</v>
      </c>
      <c r="AF14" s="117" t="s">
        <v>7</v>
      </c>
      <c r="AG14" s="33"/>
      <c r="AH14" s="33"/>
    </row>
    <row r="15" spans="1:34" s="32" customFormat="1" ht="15" customHeight="1" x14ac:dyDescent="0.35">
      <c r="C15" s="118"/>
      <c r="D15" s="118"/>
      <c r="E15" s="120" t="s">
        <v>8</v>
      </c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2"/>
      <c r="AA15" s="123" t="s">
        <v>9</v>
      </c>
      <c r="AB15" s="124"/>
      <c r="AC15" s="124"/>
      <c r="AD15" s="125"/>
      <c r="AE15" s="118"/>
      <c r="AF15" s="118"/>
      <c r="AG15" s="33"/>
      <c r="AH15" s="33"/>
    </row>
    <row r="16" spans="1:34" s="32" customFormat="1" ht="14.5" customHeight="1" x14ac:dyDescent="0.35">
      <c r="C16" s="118"/>
      <c r="D16" s="118"/>
      <c r="E16" s="106" t="s">
        <v>10</v>
      </c>
      <c r="F16" s="108" t="s">
        <v>11</v>
      </c>
      <c r="G16" s="108" t="s">
        <v>12</v>
      </c>
      <c r="H16" s="126" t="s">
        <v>13</v>
      </c>
      <c r="I16" s="127"/>
      <c r="J16" s="110"/>
      <c r="K16" s="126" t="s">
        <v>14</v>
      </c>
      <c r="L16" s="127"/>
      <c r="M16" s="110"/>
      <c r="N16" s="108" t="s">
        <v>15</v>
      </c>
      <c r="O16" s="126" t="s">
        <v>16</v>
      </c>
      <c r="P16" s="127"/>
      <c r="Q16" s="110"/>
      <c r="R16" s="128" t="s">
        <v>17</v>
      </c>
      <c r="S16" s="129"/>
      <c r="T16" s="129"/>
      <c r="U16" s="129"/>
      <c r="V16" s="130"/>
      <c r="W16" s="110" t="s">
        <v>18</v>
      </c>
      <c r="X16" s="112" t="s">
        <v>19</v>
      </c>
      <c r="Y16" s="108" t="s">
        <v>20</v>
      </c>
      <c r="Z16" s="108" t="s">
        <v>21</v>
      </c>
      <c r="AA16" s="108" t="s">
        <v>22</v>
      </c>
      <c r="AB16" s="108" t="s">
        <v>23</v>
      </c>
      <c r="AC16" s="108" t="s">
        <v>24</v>
      </c>
      <c r="AD16" s="131" t="s">
        <v>25</v>
      </c>
      <c r="AE16" s="118"/>
      <c r="AF16" s="118"/>
      <c r="AG16" s="33"/>
      <c r="AH16" s="33"/>
    </row>
    <row r="17" spans="1:34" s="32" customFormat="1" ht="70.150000000000006" customHeight="1" x14ac:dyDescent="0.35">
      <c r="C17" s="119"/>
      <c r="D17" s="133"/>
      <c r="E17" s="107"/>
      <c r="F17" s="109"/>
      <c r="G17" s="109"/>
      <c r="H17" s="70" t="s">
        <v>26</v>
      </c>
      <c r="I17" s="64" t="s">
        <v>27</v>
      </c>
      <c r="J17" s="70" t="s">
        <v>28</v>
      </c>
      <c r="K17" s="71" t="s">
        <v>29</v>
      </c>
      <c r="L17" s="64" t="s">
        <v>30</v>
      </c>
      <c r="M17" s="70" t="s">
        <v>31</v>
      </c>
      <c r="N17" s="109"/>
      <c r="O17" s="70" t="s">
        <v>32</v>
      </c>
      <c r="P17" s="64" t="s">
        <v>33</v>
      </c>
      <c r="Q17" s="64" t="s">
        <v>34</v>
      </c>
      <c r="R17" s="68" t="s">
        <v>35</v>
      </c>
      <c r="S17" s="63" t="s">
        <v>36</v>
      </c>
      <c r="T17" s="64" t="s">
        <v>37</v>
      </c>
      <c r="U17" s="64" t="s">
        <v>38</v>
      </c>
      <c r="V17" s="64" t="s">
        <v>39</v>
      </c>
      <c r="W17" s="111"/>
      <c r="X17" s="113"/>
      <c r="Y17" s="109"/>
      <c r="Z17" s="109"/>
      <c r="AA17" s="109"/>
      <c r="AB17" s="109"/>
      <c r="AC17" s="109"/>
      <c r="AD17" s="132"/>
      <c r="AE17" s="119"/>
      <c r="AF17" s="119"/>
      <c r="AG17" s="33"/>
      <c r="AH17" s="33"/>
    </row>
    <row r="18" spans="1:34" s="32" customFormat="1" x14ac:dyDescent="0.35">
      <c r="C18" s="34" t="s">
        <v>40</v>
      </c>
      <c r="D18" s="35" t="s">
        <v>41</v>
      </c>
      <c r="E18" s="35" t="s">
        <v>42</v>
      </c>
      <c r="F18" s="35" t="s">
        <v>43</v>
      </c>
      <c r="G18" s="35" t="s">
        <v>44</v>
      </c>
      <c r="H18" s="35" t="s">
        <v>45</v>
      </c>
      <c r="I18" s="35" t="s">
        <v>46</v>
      </c>
      <c r="J18" s="35" t="s">
        <v>47</v>
      </c>
      <c r="K18" s="35" t="s">
        <v>48</v>
      </c>
      <c r="L18" s="35" t="s">
        <v>49</v>
      </c>
      <c r="M18" s="35" t="s">
        <v>50</v>
      </c>
      <c r="N18" s="35" t="s">
        <v>51</v>
      </c>
      <c r="O18" s="35" t="s">
        <v>52</v>
      </c>
      <c r="P18" s="35" t="s">
        <v>53</v>
      </c>
      <c r="Q18" s="67" t="s">
        <v>54</v>
      </c>
      <c r="R18" s="37" t="s">
        <v>55</v>
      </c>
      <c r="S18" s="37" t="s">
        <v>56</v>
      </c>
      <c r="T18" s="35" t="s">
        <v>57</v>
      </c>
      <c r="U18" s="35" t="s">
        <v>58</v>
      </c>
      <c r="V18" s="35" t="s">
        <v>59</v>
      </c>
      <c r="W18" s="35" t="s">
        <v>60</v>
      </c>
      <c r="X18" s="35" t="s">
        <v>61</v>
      </c>
      <c r="Y18" s="35" t="s">
        <v>62</v>
      </c>
      <c r="Z18" s="36" t="s">
        <v>63</v>
      </c>
      <c r="AA18" s="37" t="s">
        <v>64</v>
      </c>
      <c r="AB18" s="35" t="s">
        <v>65</v>
      </c>
      <c r="AC18" s="36" t="s">
        <v>66</v>
      </c>
      <c r="AD18" s="22" t="s">
        <v>67</v>
      </c>
      <c r="AE18" s="34" t="s">
        <v>68</v>
      </c>
      <c r="AF18" s="34" t="s">
        <v>69</v>
      </c>
      <c r="AG18" s="33"/>
      <c r="AH18" s="33"/>
    </row>
    <row r="19" spans="1:34" s="32" customFormat="1" ht="12.75" customHeight="1" x14ac:dyDescent="0.35">
      <c r="A19" s="31" t="s">
        <v>70</v>
      </c>
      <c r="B19" s="22"/>
      <c r="C19" s="18" t="s">
        <v>71</v>
      </c>
      <c r="D19" s="18" t="s">
        <v>71</v>
      </c>
      <c r="E19" s="18" t="s">
        <v>71</v>
      </c>
      <c r="F19" s="18" t="s">
        <v>71</v>
      </c>
      <c r="G19" s="18" t="s">
        <v>71</v>
      </c>
      <c r="H19" s="18"/>
      <c r="I19" s="18" t="s">
        <v>71</v>
      </c>
      <c r="J19" s="18" t="s">
        <v>71</v>
      </c>
      <c r="K19" s="18"/>
      <c r="L19" s="18" t="s">
        <v>71</v>
      </c>
      <c r="M19" s="18" t="s">
        <v>71</v>
      </c>
      <c r="N19" s="18" t="s">
        <v>71</v>
      </c>
      <c r="O19" s="18"/>
      <c r="P19" s="18" t="s">
        <v>71</v>
      </c>
      <c r="Q19" s="18" t="s">
        <v>71</v>
      </c>
      <c r="R19" s="18" t="s">
        <v>71</v>
      </c>
      <c r="S19" s="18"/>
      <c r="T19" s="18" t="s">
        <v>71</v>
      </c>
      <c r="U19" s="18" t="s">
        <v>71</v>
      </c>
      <c r="V19" s="18" t="s">
        <v>71</v>
      </c>
      <c r="W19" s="18" t="s">
        <v>71</v>
      </c>
      <c r="X19" s="18" t="s">
        <v>71</v>
      </c>
      <c r="Y19" s="18" t="s">
        <v>71</v>
      </c>
      <c r="Z19" s="18" t="s">
        <v>71</v>
      </c>
      <c r="AA19" s="18" t="s">
        <v>71</v>
      </c>
      <c r="AB19" s="18" t="s">
        <v>71</v>
      </c>
      <c r="AC19" s="18" t="s">
        <v>71</v>
      </c>
      <c r="AD19" s="18" t="s">
        <v>71</v>
      </c>
      <c r="AE19" s="18" t="s">
        <v>71</v>
      </c>
      <c r="AF19" s="18" t="s">
        <v>71</v>
      </c>
      <c r="AG19" s="33"/>
      <c r="AH19" s="33"/>
    </row>
    <row r="20" spans="1:34" s="32" customFormat="1" ht="12.75" customHeight="1" x14ac:dyDescent="0.35">
      <c r="A20" s="23" t="s">
        <v>72</v>
      </c>
      <c r="B20" s="22"/>
      <c r="C20" s="18" t="s">
        <v>71</v>
      </c>
      <c r="D20" s="18" t="s">
        <v>71</v>
      </c>
      <c r="E20" s="18" t="s">
        <v>71</v>
      </c>
      <c r="F20" s="18" t="s">
        <v>71</v>
      </c>
      <c r="G20" s="18" t="s">
        <v>71</v>
      </c>
      <c r="H20" s="18"/>
      <c r="I20" s="18" t="s">
        <v>71</v>
      </c>
      <c r="J20" s="18" t="s">
        <v>71</v>
      </c>
      <c r="K20" s="18"/>
      <c r="L20" s="18" t="s">
        <v>71</v>
      </c>
      <c r="M20" s="18" t="s">
        <v>71</v>
      </c>
      <c r="N20" s="18" t="s">
        <v>71</v>
      </c>
      <c r="O20" s="18"/>
      <c r="P20" s="18" t="s">
        <v>71</v>
      </c>
      <c r="Q20" s="18" t="s">
        <v>71</v>
      </c>
      <c r="R20" s="18" t="s">
        <v>71</v>
      </c>
      <c r="S20" s="18"/>
      <c r="T20" s="18" t="s">
        <v>71</v>
      </c>
      <c r="U20" s="18" t="s">
        <v>71</v>
      </c>
      <c r="V20" s="18" t="s">
        <v>71</v>
      </c>
      <c r="W20" s="18" t="s">
        <v>71</v>
      </c>
      <c r="X20" s="18" t="s">
        <v>71</v>
      </c>
      <c r="Y20" s="18" t="s">
        <v>71</v>
      </c>
      <c r="Z20" s="18" t="s">
        <v>71</v>
      </c>
      <c r="AA20" s="18" t="s">
        <v>71</v>
      </c>
      <c r="AB20" s="18" t="s">
        <v>71</v>
      </c>
      <c r="AC20" s="18" t="s">
        <v>71</v>
      </c>
      <c r="AD20" s="18" t="s">
        <v>71</v>
      </c>
      <c r="AE20" s="18" t="s">
        <v>71</v>
      </c>
      <c r="AF20" s="18" t="s">
        <v>71</v>
      </c>
      <c r="AG20" s="33"/>
      <c r="AH20" s="33"/>
    </row>
    <row r="21" spans="1:34" s="32" customFormat="1" x14ac:dyDescent="0.35">
      <c r="A21" s="20" t="s">
        <v>73</v>
      </c>
      <c r="B21" s="22" t="s">
        <v>74</v>
      </c>
      <c r="C21" s="38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33"/>
      <c r="AH21" s="33"/>
    </row>
    <row r="22" spans="1:34" s="32" customFormat="1" x14ac:dyDescent="0.35">
      <c r="A22" s="20" t="s">
        <v>75</v>
      </c>
      <c r="B22" s="22" t="s">
        <v>76</v>
      </c>
      <c r="C22" s="38"/>
      <c r="D22" s="39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1"/>
      <c r="AB22" s="41"/>
      <c r="AC22" s="41"/>
      <c r="AD22" s="41"/>
      <c r="AE22" s="40"/>
      <c r="AF22" s="41"/>
      <c r="AG22" s="33"/>
      <c r="AH22" s="33"/>
    </row>
    <row r="23" spans="1:34" s="32" customFormat="1" x14ac:dyDescent="0.35">
      <c r="A23" s="13" t="s">
        <v>77</v>
      </c>
      <c r="B23" s="22" t="s">
        <v>78</v>
      </c>
      <c r="C23" s="38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1"/>
      <c r="AB23" s="41"/>
      <c r="AC23" s="41"/>
      <c r="AD23" s="41"/>
      <c r="AE23" s="65"/>
      <c r="AF23" s="41"/>
      <c r="AG23" s="33"/>
      <c r="AH23" s="33"/>
    </row>
    <row r="24" spans="1:34" s="32" customFormat="1" x14ac:dyDescent="0.35">
      <c r="A24" s="20" t="s">
        <v>79</v>
      </c>
      <c r="B24" s="22" t="s">
        <v>80</v>
      </c>
      <c r="C24" s="38"/>
      <c r="D24" s="39"/>
      <c r="E24" s="40"/>
      <c r="F24" s="40"/>
      <c r="G24" s="40"/>
      <c r="H24" s="40"/>
      <c r="I24" s="73"/>
      <c r="J24" s="73"/>
      <c r="K24" s="40"/>
      <c r="L24" s="73"/>
      <c r="M24" s="73"/>
      <c r="N24" s="40"/>
      <c r="O24" s="40"/>
      <c r="P24" s="73"/>
      <c r="Q24" s="73"/>
      <c r="R24" s="40"/>
      <c r="S24" s="73"/>
      <c r="T24" s="73"/>
      <c r="U24" s="73"/>
      <c r="V24" s="73"/>
      <c r="W24" s="40"/>
      <c r="X24" s="40"/>
      <c r="Y24" s="40"/>
      <c r="Z24" s="40"/>
      <c r="AA24" s="40"/>
      <c r="AB24" s="40"/>
      <c r="AC24" s="40"/>
      <c r="AD24" s="40"/>
      <c r="AE24" s="41"/>
      <c r="AF24" s="40"/>
      <c r="AG24" s="33"/>
      <c r="AH24" s="33"/>
    </row>
    <row r="25" spans="1:34" s="32" customFormat="1" x14ac:dyDescent="0.35">
      <c r="A25" s="21" t="s">
        <v>81</v>
      </c>
      <c r="B25" s="22" t="s">
        <v>82</v>
      </c>
      <c r="C25" s="38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73"/>
      <c r="AB25" s="73"/>
      <c r="AC25" s="73"/>
      <c r="AD25" s="73"/>
      <c r="AE25" s="41"/>
      <c r="AF25" s="41"/>
      <c r="AG25" s="33"/>
      <c r="AH25" s="33"/>
    </row>
    <row r="26" spans="1:34" s="32" customFormat="1" x14ac:dyDescent="0.35">
      <c r="A26" s="21" t="s">
        <v>83</v>
      </c>
      <c r="B26" s="22" t="s">
        <v>84</v>
      </c>
      <c r="C26" s="38"/>
      <c r="D26" s="39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73"/>
      <c r="AB26" s="73"/>
      <c r="AC26" s="73"/>
      <c r="AD26" s="73"/>
      <c r="AE26" s="41"/>
      <c r="AF26" s="41"/>
      <c r="AG26" s="33"/>
      <c r="AH26" s="33"/>
    </row>
    <row r="27" spans="1:34" s="32" customFormat="1" x14ac:dyDescent="0.35">
      <c r="A27" s="21" t="s">
        <v>85</v>
      </c>
      <c r="B27" s="22" t="s">
        <v>86</v>
      </c>
      <c r="C27" s="38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1"/>
      <c r="AF27" s="41"/>
      <c r="AG27" s="33"/>
      <c r="AH27" s="33"/>
    </row>
    <row r="28" spans="1:34" s="32" customFormat="1" x14ac:dyDescent="0.35">
      <c r="A28" s="20" t="s">
        <v>87</v>
      </c>
      <c r="B28" s="22" t="s">
        <v>88</v>
      </c>
      <c r="C28" s="38"/>
      <c r="D28" s="39"/>
      <c r="E28" s="40"/>
      <c r="F28" s="40"/>
      <c r="G28" s="40"/>
      <c r="H28" s="40"/>
      <c r="I28" s="73"/>
      <c r="J28" s="73"/>
      <c r="K28" s="40"/>
      <c r="L28" s="73"/>
      <c r="M28" s="73"/>
      <c r="N28" s="40"/>
      <c r="O28" s="40"/>
      <c r="P28" s="73"/>
      <c r="Q28" s="73"/>
      <c r="R28" s="40"/>
      <c r="S28" s="73"/>
      <c r="T28" s="73"/>
      <c r="U28" s="73"/>
      <c r="V28" s="73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33"/>
      <c r="AH28" s="33"/>
    </row>
    <row r="29" spans="1:34" s="32" customFormat="1" ht="12.75" customHeight="1" x14ac:dyDescent="0.35">
      <c r="A29" s="23" t="s">
        <v>89</v>
      </c>
      <c r="B29" s="22"/>
      <c r="C29" s="18" t="s">
        <v>71</v>
      </c>
      <c r="D29" s="18" t="s">
        <v>71</v>
      </c>
      <c r="E29" s="18" t="s">
        <v>71</v>
      </c>
      <c r="F29" s="18" t="s">
        <v>71</v>
      </c>
      <c r="G29" s="18" t="s">
        <v>71</v>
      </c>
      <c r="H29" s="18"/>
      <c r="I29" s="18" t="s">
        <v>71</v>
      </c>
      <c r="J29" s="18" t="s">
        <v>71</v>
      </c>
      <c r="K29" s="18"/>
      <c r="L29" s="18" t="s">
        <v>71</v>
      </c>
      <c r="M29" s="18" t="s">
        <v>71</v>
      </c>
      <c r="N29" s="18" t="s">
        <v>71</v>
      </c>
      <c r="O29" s="18"/>
      <c r="P29" s="18" t="s">
        <v>71</v>
      </c>
      <c r="Q29" s="18" t="s">
        <v>71</v>
      </c>
      <c r="R29" s="18" t="s">
        <v>71</v>
      </c>
      <c r="S29" s="18"/>
      <c r="T29" s="18" t="s">
        <v>71</v>
      </c>
      <c r="U29" s="18" t="s">
        <v>71</v>
      </c>
      <c r="V29" s="18" t="s">
        <v>71</v>
      </c>
      <c r="W29" s="18" t="s">
        <v>71</v>
      </c>
      <c r="X29" s="18" t="s">
        <v>71</v>
      </c>
      <c r="Y29" s="18" t="s">
        <v>71</v>
      </c>
      <c r="Z29" s="18" t="s">
        <v>71</v>
      </c>
      <c r="AA29" s="18" t="s">
        <v>71</v>
      </c>
      <c r="AB29" s="18" t="s">
        <v>71</v>
      </c>
      <c r="AC29" s="18" t="s">
        <v>71</v>
      </c>
      <c r="AD29" s="18" t="s">
        <v>71</v>
      </c>
      <c r="AE29" s="18" t="s">
        <v>71</v>
      </c>
      <c r="AF29" s="18" t="s">
        <v>71</v>
      </c>
      <c r="AG29" s="33"/>
      <c r="AH29" s="33"/>
    </row>
    <row r="30" spans="1:34" s="32" customFormat="1" x14ac:dyDescent="0.35">
      <c r="A30" s="20" t="s">
        <v>90</v>
      </c>
      <c r="B30" s="22" t="s">
        <v>91</v>
      </c>
      <c r="C30" s="38"/>
      <c r="D30" s="39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84"/>
      <c r="AF30" s="84"/>
      <c r="AG30" s="33"/>
      <c r="AH30" s="33"/>
    </row>
    <row r="31" spans="1:34" s="32" customFormat="1" x14ac:dyDescent="0.35">
      <c r="A31" s="13" t="s">
        <v>92</v>
      </c>
      <c r="B31" s="22" t="s">
        <v>93</v>
      </c>
      <c r="C31" s="38"/>
      <c r="D31" s="39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73"/>
      <c r="AB31" s="73"/>
      <c r="AC31" s="73"/>
      <c r="AD31" s="73"/>
      <c r="AE31" s="85"/>
      <c r="AF31" s="41"/>
      <c r="AG31" s="33"/>
      <c r="AH31" s="33"/>
    </row>
    <row r="32" spans="1:34" s="32" customFormat="1" x14ac:dyDescent="0.35">
      <c r="A32" s="13" t="s">
        <v>94</v>
      </c>
      <c r="B32" s="22" t="s">
        <v>95</v>
      </c>
      <c r="C32" s="38"/>
      <c r="D32" s="39"/>
      <c r="E32" s="40"/>
      <c r="F32" s="40"/>
      <c r="G32" s="40"/>
      <c r="H32" s="40"/>
      <c r="I32" s="73"/>
      <c r="J32" s="73"/>
      <c r="K32" s="40"/>
      <c r="L32" s="73"/>
      <c r="M32" s="73"/>
      <c r="N32" s="40"/>
      <c r="O32" s="40"/>
      <c r="P32" s="73"/>
      <c r="Q32" s="73"/>
      <c r="R32" s="40"/>
      <c r="S32" s="73"/>
      <c r="T32" s="73"/>
      <c r="U32" s="73"/>
      <c r="V32" s="73"/>
      <c r="W32" s="40"/>
      <c r="X32" s="40"/>
      <c r="Y32" s="40"/>
      <c r="Z32" s="40"/>
      <c r="AA32" s="40"/>
      <c r="AB32" s="40"/>
      <c r="AC32" s="40"/>
      <c r="AD32" s="40"/>
      <c r="AE32" s="41"/>
      <c r="AF32" s="85"/>
      <c r="AG32" s="33"/>
      <c r="AH32" s="33"/>
    </row>
    <row r="33" spans="1:34" s="32" customFormat="1" x14ac:dyDescent="0.35">
      <c r="A33" s="20" t="s">
        <v>96</v>
      </c>
      <c r="B33" s="22" t="s">
        <v>97</v>
      </c>
      <c r="C33" s="38"/>
      <c r="D33" s="39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65"/>
      <c r="AF33" s="65"/>
      <c r="AG33" s="33"/>
      <c r="AH33" s="33"/>
    </row>
    <row r="34" spans="1:34" s="32" customFormat="1" x14ac:dyDescent="0.35">
      <c r="A34" s="13" t="s">
        <v>98</v>
      </c>
      <c r="B34" s="22" t="s">
        <v>99</v>
      </c>
      <c r="C34" s="38"/>
      <c r="D34" s="39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65"/>
      <c r="AF34" s="65"/>
      <c r="AG34" s="33"/>
      <c r="AH34" s="33"/>
    </row>
    <row r="35" spans="1:34" s="32" customFormat="1" x14ac:dyDescent="0.35">
      <c r="A35" s="20" t="s">
        <v>100</v>
      </c>
      <c r="B35" s="22" t="s">
        <v>101</v>
      </c>
      <c r="C35" s="38"/>
      <c r="D35" s="39"/>
      <c r="E35" s="40"/>
      <c r="F35" s="40"/>
      <c r="G35" s="40"/>
      <c r="H35" s="40"/>
      <c r="I35" s="73"/>
      <c r="J35" s="73"/>
      <c r="K35" s="40"/>
      <c r="L35" s="73"/>
      <c r="M35" s="73"/>
      <c r="N35" s="40"/>
      <c r="O35" s="40"/>
      <c r="P35" s="73"/>
      <c r="Q35" s="73"/>
      <c r="R35" s="40"/>
      <c r="S35" s="73"/>
      <c r="T35" s="73"/>
      <c r="U35" s="73"/>
      <c r="V35" s="73"/>
      <c r="W35" s="40"/>
      <c r="X35" s="40"/>
      <c r="Y35" s="40"/>
      <c r="Z35" s="40"/>
      <c r="AA35" s="40"/>
      <c r="AB35" s="40"/>
      <c r="AC35" s="40"/>
      <c r="AD35" s="40"/>
      <c r="AE35" s="84"/>
      <c r="AF35" s="84"/>
      <c r="AG35" s="33"/>
      <c r="AH35" s="33"/>
    </row>
    <row r="36" spans="1:34" s="32" customFormat="1" x14ac:dyDescent="0.35">
      <c r="A36" s="13" t="s">
        <v>102</v>
      </c>
      <c r="B36" s="22" t="s">
        <v>103</v>
      </c>
      <c r="C36" s="39"/>
      <c r="D36" s="39"/>
      <c r="E36" s="40"/>
      <c r="F36" s="40"/>
      <c r="G36" s="40"/>
      <c r="H36" s="40"/>
      <c r="I36" s="73"/>
      <c r="J36" s="73"/>
      <c r="K36" s="40"/>
      <c r="L36" s="73"/>
      <c r="M36" s="73"/>
      <c r="N36" s="40"/>
      <c r="O36" s="40"/>
      <c r="P36" s="73"/>
      <c r="Q36" s="73"/>
      <c r="R36" s="40"/>
      <c r="S36" s="73"/>
      <c r="T36" s="73"/>
      <c r="U36" s="73"/>
      <c r="V36" s="73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33"/>
      <c r="AH36" s="33"/>
    </row>
    <row r="37" spans="1:34" s="32" customFormat="1" ht="12.75" customHeight="1" x14ac:dyDescent="0.35">
      <c r="A37" s="23" t="s">
        <v>104</v>
      </c>
      <c r="B37" s="22"/>
      <c r="C37" s="18" t="s">
        <v>71</v>
      </c>
      <c r="D37" s="18" t="s">
        <v>71</v>
      </c>
      <c r="E37" s="18" t="s">
        <v>71</v>
      </c>
      <c r="F37" s="18" t="s">
        <v>71</v>
      </c>
      <c r="G37" s="18" t="s">
        <v>71</v>
      </c>
      <c r="H37" s="18"/>
      <c r="I37" s="18" t="s">
        <v>71</v>
      </c>
      <c r="J37" s="18" t="s">
        <v>71</v>
      </c>
      <c r="K37" s="18"/>
      <c r="L37" s="18" t="s">
        <v>71</v>
      </c>
      <c r="M37" s="18" t="s">
        <v>71</v>
      </c>
      <c r="N37" s="18" t="s">
        <v>71</v>
      </c>
      <c r="O37" s="18"/>
      <c r="P37" s="18" t="s">
        <v>71</v>
      </c>
      <c r="Q37" s="18" t="s">
        <v>71</v>
      </c>
      <c r="R37" s="18" t="s">
        <v>71</v>
      </c>
      <c r="S37" s="18"/>
      <c r="T37" s="18" t="s">
        <v>71</v>
      </c>
      <c r="U37" s="18" t="s">
        <v>71</v>
      </c>
      <c r="V37" s="18" t="s">
        <v>71</v>
      </c>
      <c r="W37" s="18" t="s">
        <v>71</v>
      </c>
      <c r="X37" s="18" t="s">
        <v>71</v>
      </c>
      <c r="Y37" s="18" t="s">
        <v>71</v>
      </c>
      <c r="Z37" s="18" t="s">
        <v>71</v>
      </c>
      <c r="AA37" s="18" t="s">
        <v>71</v>
      </c>
      <c r="AB37" s="18" t="s">
        <v>71</v>
      </c>
      <c r="AC37" s="18" t="s">
        <v>71</v>
      </c>
      <c r="AD37" s="18" t="s">
        <v>71</v>
      </c>
      <c r="AE37" s="18" t="s">
        <v>71</v>
      </c>
      <c r="AF37" s="18" t="s">
        <v>71</v>
      </c>
      <c r="AG37" s="33"/>
      <c r="AH37" s="33"/>
    </row>
    <row r="38" spans="1:34" s="32" customFormat="1" x14ac:dyDescent="0.35">
      <c r="A38" s="20" t="s">
        <v>105</v>
      </c>
      <c r="B38" s="22" t="s">
        <v>106</v>
      </c>
      <c r="C38" s="39"/>
      <c r="D38" s="38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33"/>
      <c r="AH38" s="33"/>
    </row>
    <row r="39" spans="1:34" s="32" customFormat="1" x14ac:dyDescent="0.35">
      <c r="A39" s="20" t="s">
        <v>107</v>
      </c>
      <c r="B39" s="22" t="s">
        <v>108</v>
      </c>
      <c r="C39" s="39"/>
      <c r="D39" s="38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33"/>
      <c r="AH39" s="33"/>
    </row>
    <row r="40" spans="1:34" s="32" customFormat="1" x14ac:dyDescent="0.35">
      <c r="A40" s="20" t="s">
        <v>109</v>
      </c>
      <c r="B40" s="22" t="s">
        <v>110</v>
      </c>
      <c r="C40" s="39"/>
      <c r="D40" s="38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33"/>
      <c r="AH40" s="33"/>
    </row>
    <row r="41" spans="1:34" s="32" customFormat="1" x14ac:dyDescent="0.35">
      <c r="A41" s="20" t="s">
        <v>111</v>
      </c>
      <c r="B41" s="22" t="s">
        <v>112</v>
      </c>
      <c r="C41" s="39"/>
      <c r="D41" s="38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33"/>
      <c r="AH41" s="33"/>
    </row>
    <row r="42" spans="1:34" s="32" customFormat="1" x14ac:dyDescent="0.35">
      <c r="A42" s="25" t="s">
        <v>113</v>
      </c>
      <c r="B42" s="22" t="s">
        <v>114</v>
      </c>
      <c r="C42" s="39"/>
      <c r="D42" s="38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33"/>
      <c r="AH42" s="33"/>
    </row>
    <row r="43" spans="1:34" s="32" customFormat="1" x14ac:dyDescent="0.35">
      <c r="A43" s="30" t="s">
        <v>115</v>
      </c>
      <c r="B43" s="22"/>
      <c r="C43" s="18" t="s">
        <v>71</v>
      </c>
      <c r="D43" s="18" t="s">
        <v>71</v>
      </c>
      <c r="E43" s="18" t="s">
        <v>71</v>
      </c>
      <c r="F43" s="18" t="s">
        <v>71</v>
      </c>
      <c r="G43" s="18" t="s">
        <v>71</v>
      </c>
      <c r="H43" s="18"/>
      <c r="I43" s="18" t="s">
        <v>71</v>
      </c>
      <c r="J43" s="18" t="s">
        <v>71</v>
      </c>
      <c r="K43" s="18"/>
      <c r="L43" s="18" t="s">
        <v>71</v>
      </c>
      <c r="M43" s="18" t="s">
        <v>71</v>
      </c>
      <c r="N43" s="18" t="s">
        <v>71</v>
      </c>
      <c r="O43" s="18"/>
      <c r="P43" s="18" t="s">
        <v>71</v>
      </c>
      <c r="Q43" s="18" t="s">
        <v>71</v>
      </c>
      <c r="R43" s="18" t="s">
        <v>71</v>
      </c>
      <c r="S43" s="18"/>
      <c r="T43" s="18" t="s">
        <v>71</v>
      </c>
      <c r="U43" s="18" t="s">
        <v>71</v>
      </c>
      <c r="V43" s="18" t="s">
        <v>71</v>
      </c>
      <c r="W43" s="18" t="s">
        <v>71</v>
      </c>
      <c r="X43" s="18" t="s">
        <v>71</v>
      </c>
      <c r="Y43" s="18" t="s">
        <v>71</v>
      </c>
      <c r="Z43" s="18" t="s">
        <v>71</v>
      </c>
      <c r="AA43" s="18" t="s">
        <v>71</v>
      </c>
      <c r="AB43" s="18" t="s">
        <v>71</v>
      </c>
      <c r="AC43" s="18" t="s">
        <v>71</v>
      </c>
      <c r="AD43" s="18" t="s">
        <v>71</v>
      </c>
      <c r="AE43" s="18" t="s">
        <v>71</v>
      </c>
      <c r="AF43" s="18" t="s">
        <v>71</v>
      </c>
      <c r="AG43" s="33"/>
      <c r="AH43" s="33"/>
    </row>
    <row r="44" spans="1:34" s="32" customFormat="1" ht="12.75" customHeight="1" x14ac:dyDescent="0.35">
      <c r="A44" s="23" t="s">
        <v>116</v>
      </c>
      <c r="B44" s="22"/>
      <c r="C44" s="18" t="s">
        <v>71</v>
      </c>
      <c r="D44" s="18" t="s">
        <v>71</v>
      </c>
      <c r="E44" s="18" t="s">
        <v>71</v>
      </c>
      <c r="F44" s="18" t="s">
        <v>71</v>
      </c>
      <c r="G44" s="18" t="s">
        <v>71</v>
      </c>
      <c r="H44" s="18"/>
      <c r="I44" s="18" t="s">
        <v>71</v>
      </c>
      <c r="J44" s="18" t="s">
        <v>71</v>
      </c>
      <c r="K44" s="18"/>
      <c r="L44" s="18" t="s">
        <v>71</v>
      </c>
      <c r="M44" s="18" t="s">
        <v>71</v>
      </c>
      <c r="N44" s="18" t="s">
        <v>71</v>
      </c>
      <c r="O44" s="18"/>
      <c r="P44" s="18" t="s">
        <v>71</v>
      </c>
      <c r="Q44" s="18" t="s">
        <v>71</v>
      </c>
      <c r="R44" s="18" t="s">
        <v>71</v>
      </c>
      <c r="S44" s="18"/>
      <c r="T44" s="18" t="s">
        <v>71</v>
      </c>
      <c r="U44" s="18" t="s">
        <v>71</v>
      </c>
      <c r="V44" s="18" t="s">
        <v>71</v>
      </c>
      <c r="W44" s="18" t="s">
        <v>71</v>
      </c>
      <c r="X44" s="18" t="s">
        <v>71</v>
      </c>
      <c r="Y44" s="18" t="s">
        <v>71</v>
      </c>
      <c r="Z44" s="18" t="s">
        <v>71</v>
      </c>
      <c r="AA44" s="18" t="s">
        <v>71</v>
      </c>
      <c r="AB44" s="18" t="s">
        <v>71</v>
      </c>
      <c r="AC44" s="18" t="s">
        <v>71</v>
      </c>
      <c r="AD44" s="18" t="s">
        <v>71</v>
      </c>
      <c r="AE44" s="18" t="s">
        <v>71</v>
      </c>
      <c r="AF44" s="18" t="s">
        <v>71</v>
      </c>
      <c r="AG44" s="33"/>
      <c r="AH44" s="33"/>
    </row>
    <row r="45" spans="1:34" s="32" customFormat="1" x14ac:dyDescent="0.35">
      <c r="A45" s="21" t="s">
        <v>117</v>
      </c>
      <c r="B45" s="22" t="s">
        <v>118</v>
      </c>
      <c r="C45" s="38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1"/>
      <c r="AF45" s="41"/>
      <c r="AG45" s="33"/>
      <c r="AH45" s="33"/>
    </row>
    <row r="46" spans="1:34" s="32" customFormat="1" x14ac:dyDescent="0.35">
      <c r="A46" s="21" t="s">
        <v>119</v>
      </c>
      <c r="B46" s="22" t="s">
        <v>120</v>
      </c>
      <c r="C46" s="38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  <c r="AB46" s="41"/>
      <c r="AC46" s="41"/>
      <c r="AD46" s="41"/>
      <c r="AE46" s="41"/>
      <c r="AF46" s="41"/>
      <c r="AG46" s="33"/>
      <c r="AH46" s="33"/>
    </row>
    <row r="47" spans="1:34" s="32" customFormat="1" x14ac:dyDescent="0.35">
      <c r="A47" s="21" t="s">
        <v>121</v>
      </c>
      <c r="B47" s="22" t="s">
        <v>122</v>
      </c>
      <c r="C47" s="38"/>
      <c r="D47" s="39"/>
      <c r="E47" s="40"/>
      <c r="F47" s="40"/>
      <c r="G47" s="40"/>
      <c r="H47" s="40"/>
      <c r="I47" s="73"/>
      <c r="J47" s="73"/>
      <c r="K47" s="40"/>
      <c r="L47" s="73"/>
      <c r="M47" s="73"/>
      <c r="N47" s="40"/>
      <c r="O47" s="40"/>
      <c r="P47" s="73"/>
      <c r="Q47" s="73"/>
      <c r="R47" s="40"/>
      <c r="S47" s="73"/>
      <c r="T47" s="73"/>
      <c r="U47" s="73"/>
      <c r="V47" s="73"/>
      <c r="W47" s="40"/>
      <c r="X47" s="40"/>
      <c r="Y47" s="40"/>
      <c r="Z47" s="40"/>
      <c r="AA47" s="40"/>
      <c r="AB47" s="40"/>
      <c r="AC47" s="40"/>
      <c r="AD47" s="40"/>
      <c r="AE47" s="41"/>
      <c r="AF47" s="41"/>
      <c r="AG47" s="33"/>
      <c r="AH47" s="33"/>
    </row>
    <row r="48" spans="1:34" s="32" customFormat="1" x14ac:dyDescent="0.35">
      <c r="A48" s="24" t="s">
        <v>123</v>
      </c>
      <c r="B48" s="22" t="s">
        <v>124</v>
      </c>
      <c r="C48" s="39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33"/>
      <c r="AH48" s="33"/>
    </row>
    <row r="49" spans="1:34" s="32" customFormat="1" x14ac:dyDescent="0.35">
      <c r="A49" s="78" t="s">
        <v>125</v>
      </c>
      <c r="B49" s="22" t="s">
        <v>126</v>
      </c>
      <c r="C49" s="39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84"/>
      <c r="AB49" s="84"/>
      <c r="AC49" s="84"/>
      <c r="AD49" s="84"/>
      <c r="AE49" s="40"/>
      <c r="AF49" s="73"/>
      <c r="AG49" s="33"/>
      <c r="AH49" s="33"/>
    </row>
    <row r="50" spans="1:34" s="32" customFormat="1" x14ac:dyDescent="0.35">
      <c r="A50" s="78" t="s">
        <v>127</v>
      </c>
      <c r="B50" s="22" t="s">
        <v>128</v>
      </c>
      <c r="C50" s="39"/>
      <c r="D50" s="39"/>
      <c r="E50" s="40"/>
      <c r="F50" s="40"/>
      <c r="G50" s="40"/>
      <c r="H50" s="40"/>
      <c r="I50" s="73"/>
      <c r="J50" s="73"/>
      <c r="K50" s="40"/>
      <c r="L50" s="73"/>
      <c r="M50" s="73"/>
      <c r="N50" s="40"/>
      <c r="O50" s="40"/>
      <c r="P50" s="73"/>
      <c r="Q50" s="73"/>
      <c r="R50" s="40"/>
      <c r="S50" s="73"/>
      <c r="T50" s="73"/>
      <c r="U50" s="73"/>
      <c r="V50" s="73"/>
      <c r="W50" s="40"/>
      <c r="X50" s="40"/>
      <c r="Y50" s="40"/>
      <c r="Z50" s="40"/>
      <c r="AA50" s="40"/>
      <c r="AB50" s="40"/>
      <c r="AC50" s="40"/>
      <c r="AD50" s="40"/>
      <c r="AE50" s="73"/>
      <c r="AF50" s="40"/>
      <c r="AG50" s="33"/>
      <c r="AH50" s="33"/>
    </row>
    <row r="51" spans="1:34" s="32" customFormat="1" x14ac:dyDescent="0.35">
      <c r="A51" s="79" t="s">
        <v>129</v>
      </c>
      <c r="B51" s="90" t="s">
        <v>130</v>
      </c>
      <c r="C51" s="38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73"/>
      <c r="AF51" s="73"/>
      <c r="AG51" s="33"/>
      <c r="AH51" s="33"/>
    </row>
    <row r="52" spans="1:34" s="32" customFormat="1" x14ac:dyDescent="0.35">
      <c r="A52" s="75" t="s">
        <v>131</v>
      </c>
      <c r="B52" s="22" t="s">
        <v>132</v>
      </c>
      <c r="C52" s="38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38"/>
      <c r="AB52" s="38"/>
      <c r="AC52" s="38"/>
      <c r="AD52" s="38"/>
      <c r="AE52" s="41"/>
      <c r="AF52" s="41"/>
      <c r="AG52" s="33"/>
      <c r="AH52" s="33"/>
    </row>
    <row r="53" spans="1:34" s="32" customFormat="1" x14ac:dyDescent="0.35">
      <c r="A53" s="80" t="s">
        <v>133</v>
      </c>
      <c r="B53" s="22" t="s">
        <v>134</v>
      </c>
      <c r="C53" s="38"/>
      <c r="D53" s="39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84"/>
      <c r="AB53" s="84"/>
      <c r="AC53" s="84"/>
      <c r="AD53" s="84"/>
      <c r="AE53" s="41"/>
      <c r="AF53" s="41"/>
      <c r="AG53" s="33"/>
      <c r="AH53" s="33"/>
    </row>
    <row r="54" spans="1:34" s="32" customFormat="1" x14ac:dyDescent="0.35">
      <c r="A54" s="75" t="s">
        <v>135</v>
      </c>
      <c r="B54" s="22" t="s">
        <v>136</v>
      </c>
      <c r="C54" s="38"/>
      <c r="D54" s="39"/>
      <c r="E54" s="40"/>
      <c r="F54" s="40"/>
      <c r="G54" s="40"/>
      <c r="H54" s="40"/>
      <c r="I54" s="73"/>
      <c r="J54" s="73"/>
      <c r="K54" s="40"/>
      <c r="L54" s="73"/>
      <c r="M54" s="73"/>
      <c r="N54" s="40"/>
      <c r="O54" s="40"/>
      <c r="P54" s="73"/>
      <c r="Q54" s="73"/>
      <c r="R54" s="40"/>
      <c r="S54" s="73"/>
      <c r="T54" s="73"/>
      <c r="U54" s="73"/>
      <c r="V54" s="73"/>
      <c r="W54" s="40"/>
      <c r="X54" s="40"/>
      <c r="Y54" s="40"/>
      <c r="Z54" s="40"/>
      <c r="AA54" s="40"/>
      <c r="AB54" s="40"/>
      <c r="AC54" s="40"/>
      <c r="AD54" s="40"/>
      <c r="AE54" s="41"/>
      <c r="AF54" s="41"/>
      <c r="AG54" s="33"/>
      <c r="AH54" s="33"/>
    </row>
    <row r="55" spans="1:34" s="32" customFormat="1" x14ac:dyDescent="0.35">
      <c r="A55" s="88" t="s">
        <v>137</v>
      </c>
      <c r="B55" s="22" t="s">
        <v>138</v>
      </c>
      <c r="C55" s="38"/>
      <c r="D55" s="39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1"/>
      <c r="AF55" s="41"/>
      <c r="AG55" s="33"/>
      <c r="AH55" s="33"/>
    </row>
    <row r="56" spans="1:34" s="32" customFormat="1" x14ac:dyDescent="0.35">
      <c r="A56" s="14" t="s">
        <v>139</v>
      </c>
      <c r="B56" s="22" t="s">
        <v>140</v>
      </c>
      <c r="C56" s="38"/>
      <c r="D56" s="39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73"/>
      <c r="AB56" s="73"/>
      <c r="AC56" s="73"/>
      <c r="AD56" s="73"/>
      <c r="AE56" s="41"/>
      <c r="AF56" s="41"/>
      <c r="AG56" s="33"/>
      <c r="AH56" s="33"/>
    </row>
    <row r="57" spans="1:34" s="32" customFormat="1" x14ac:dyDescent="0.35">
      <c r="A57" s="14" t="s">
        <v>141</v>
      </c>
      <c r="B57" s="22" t="s">
        <v>142</v>
      </c>
      <c r="C57" s="38"/>
      <c r="D57" s="39"/>
      <c r="E57" s="40"/>
      <c r="F57" s="40"/>
      <c r="G57" s="40"/>
      <c r="H57" s="40"/>
      <c r="I57" s="73"/>
      <c r="J57" s="73"/>
      <c r="K57" s="40"/>
      <c r="L57" s="73"/>
      <c r="M57" s="73"/>
      <c r="N57" s="40"/>
      <c r="O57" s="40"/>
      <c r="P57" s="73"/>
      <c r="Q57" s="73"/>
      <c r="R57" s="40"/>
      <c r="S57" s="73"/>
      <c r="T57" s="73"/>
      <c r="U57" s="73"/>
      <c r="V57" s="73"/>
      <c r="W57" s="40"/>
      <c r="X57" s="40"/>
      <c r="Y57" s="40"/>
      <c r="Z57" s="40"/>
      <c r="AA57" s="40"/>
      <c r="AB57" s="40"/>
      <c r="AC57" s="40"/>
      <c r="AD57" s="40"/>
      <c r="AE57" s="41"/>
      <c r="AF57" s="41"/>
      <c r="AG57" s="33"/>
      <c r="AH57" s="33"/>
    </row>
    <row r="58" spans="1:34" s="32" customFormat="1" x14ac:dyDescent="0.35">
      <c r="A58" s="13" t="s">
        <v>143</v>
      </c>
      <c r="B58" s="22" t="s">
        <v>144</v>
      </c>
      <c r="C58" s="38"/>
      <c r="D58" s="39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1"/>
      <c r="AF58" s="41"/>
      <c r="AG58" s="33"/>
      <c r="AH58" s="33"/>
    </row>
    <row r="59" spans="1:34" s="32" customFormat="1" x14ac:dyDescent="0.35">
      <c r="A59" s="14" t="s">
        <v>145</v>
      </c>
      <c r="B59" s="22" t="s">
        <v>146</v>
      </c>
      <c r="C59" s="38"/>
      <c r="D59" s="39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73"/>
      <c r="AB59" s="73"/>
      <c r="AC59" s="73"/>
      <c r="AD59" s="73"/>
      <c r="AE59" s="41"/>
      <c r="AF59" s="41"/>
      <c r="AG59" s="33"/>
      <c r="AH59" s="33"/>
    </row>
    <row r="60" spans="1:34" s="32" customFormat="1" x14ac:dyDescent="0.35">
      <c r="A60" s="14" t="s">
        <v>147</v>
      </c>
      <c r="B60" s="22" t="s">
        <v>148</v>
      </c>
      <c r="C60" s="38"/>
      <c r="D60" s="39"/>
      <c r="E60" s="40"/>
      <c r="F60" s="40"/>
      <c r="G60" s="40"/>
      <c r="H60" s="40"/>
      <c r="I60" s="73"/>
      <c r="J60" s="73"/>
      <c r="K60" s="40"/>
      <c r="L60" s="73"/>
      <c r="M60" s="73"/>
      <c r="N60" s="40"/>
      <c r="O60" s="40"/>
      <c r="P60" s="73"/>
      <c r="Q60" s="73"/>
      <c r="R60" s="40"/>
      <c r="S60" s="73"/>
      <c r="T60" s="73"/>
      <c r="U60" s="73"/>
      <c r="V60" s="73"/>
      <c r="W60" s="40"/>
      <c r="X60" s="40"/>
      <c r="Y60" s="40"/>
      <c r="Z60" s="40"/>
      <c r="AA60" s="40"/>
      <c r="AB60" s="40"/>
      <c r="AC60" s="40"/>
      <c r="AD60" s="40"/>
      <c r="AE60" s="41"/>
      <c r="AF60" s="41"/>
      <c r="AG60" s="33"/>
      <c r="AH60" s="33"/>
    </row>
    <row r="61" spans="1:34" s="32" customFormat="1" x14ac:dyDescent="0.35">
      <c r="A61" s="13" t="s">
        <v>149</v>
      </c>
      <c r="B61" s="22" t="s">
        <v>150</v>
      </c>
      <c r="C61" s="38"/>
      <c r="D61" s="39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1"/>
      <c r="AF61" s="41"/>
      <c r="AG61" s="33"/>
      <c r="AH61" s="33"/>
    </row>
    <row r="62" spans="1:34" s="32" customFormat="1" x14ac:dyDescent="0.35">
      <c r="A62" s="14" t="s">
        <v>151</v>
      </c>
      <c r="B62" s="22" t="s">
        <v>152</v>
      </c>
      <c r="C62" s="38"/>
      <c r="D62" s="39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73"/>
      <c r="AB62" s="73"/>
      <c r="AC62" s="73"/>
      <c r="AD62" s="73"/>
      <c r="AE62" s="41"/>
      <c r="AF62" s="41"/>
      <c r="AG62" s="33"/>
      <c r="AH62" s="33"/>
    </row>
    <row r="63" spans="1:34" s="32" customFormat="1" x14ac:dyDescent="0.35">
      <c r="A63" s="14" t="s">
        <v>153</v>
      </c>
      <c r="B63" s="22" t="s">
        <v>154</v>
      </c>
      <c r="C63" s="38"/>
      <c r="D63" s="39"/>
      <c r="E63" s="40"/>
      <c r="F63" s="40"/>
      <c r="G63" s="40"/>
      <c r="H63" s="40"/>
      <c r="I63" s="73"/>
      <c r="J63" s="73"/>
      <c r="K63" s="40"/>
      <c r="L63" s="73"/>
      <c r="M63" s="73"/>
      <c r="N63" s="40"/>
      <c r="O63" s="40"/>
      <c r="P63" s="73"/>
      <c r="Q63" s="73"/>
      <c r="R63" s="40"/>
      <c r="S63" s="73"/>
      <c r="T63" s="73"/>
      <c r="U63" s="73"/>
      <c r="V63" s="73"/>
      <c r="W63" s="40"/>
      <c r="X63" s="40"/>
      <c r="Y63" s="40"/>
      <c r="Z63" s="40"/>
      <c r="AA63" s="40"/>
      <c r="AB63" s="40"/>
      <c r="AC63" s="40"/>
      <c r="AD63" s="40"/>
      <c r="AE63" s="41"/>
      <c r="AF63" s="41"/>
      <c r="AG63" s="33"/>
      <c r="AH63" s="33"/>
    </row>
    <row r="64" spans="1:34" s="32" customFormat="1" x14ac:dyDescent="0.35">
      <c r="A64" s="13" t="s">
        <v>155</v>
      </c>
      <c r="B64" s="22" t="s">
        <v>156</v>
      </c>
      <c r="C64" s="38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1"/>
      <c r="AF64" s="41"/>
      <c r="AG64" s="33"/>
      <c r="AH64" s="33"/>
    </row>
    <row r="65" spans="1:34" s="32" customFormat="1" x14ac:dyDescent="0.35">
      <c r="A65" s="14" t="s">
        <v>157</v>
      </c>
      <c r="B65" s="22" t="s">
        <v>158</v>
      </c>
      <c r="C65" s="38"/>
      <c r="D65" s="3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73"/>
      <c r="AB65" s="73"/>
      <c r="AC65" s="73"/>
      <c r="AD65" s="73"/>
      <c r="AE65" s="41"/>
      <c r="AF65" s="41"/>
      <c r="AG65" s="33"/>
      <c r="AH65" s="33"/>
    </row>
    <row r="66" spans="1:34" s="32" customFormat="1" x14ac:dyDescent="0.35">
      <c r="A66" s="14" t="s">
        <v>159</v>
      </c>
      <c r="B66" s="22" t="s">
        <v>160</v>
      </c>
      <c r="C66" s="38"/>
      <c r="D66" s="39"/>
      <c r="E66" s="40"/>
      <c r="F66" s="40"/>
      <c r="G66" s="40"/>
      <c r="H66" s="40"/>
      <c r="I66" s="73"/>
      <c r="J66" s="73"/>
      <c r="K66" s="40"/>
      <c r="L66" s="73"/>
      <c r="M66" s="73"/>
      <c r="N66" s="40"/>
      <c r="O66" s="40"/>
      <c r="P66" s="73"/>
      <c r="Q66" s="73"/>
      <c r="R66" s="40"/>
      <c r="S66" s="73"/>
      <c r="T66" s="73"/>
      <c r="U66" s="73"/>
      <c r="V66" s="73"/>
      <c r="W66" s="40"/>
      <c r="X66" s="40"/>
      <c r="Y66" s="40"/>
      <c r="Z66" s="40"/>
      <c r="AA66" s="40"/>
      <c r="AB66" s="40"/>
      <c r="AC66" s="40"/>
      <c r="AD66" s="40"/>
      <c r="AE66" s="41"/>
      <c r="AF66" s="41"/>
      <c r="AG66" s="33"/>
      <c r="AH66" s="33"/>
    </row>
    <row r="67" spans="1:34" s="32" customFormat="1" x14ac:dyDescent="0.35">
      <c r="A67" s="20" t="s">
        <v>161</v>
      </c>
      <c r="B67" s="22" t="s">
        <v>162</v>
      </c>
      <c r="C67" s="38"/>
      <c r="D67" s="39"/>
      <c r="E67" s="40"/>
      <c r="F67" s="40"/>
      <c r="G67" s="40"/>
      <c r="H67" s="40"/>
      <c r="I67" s="73"/>
      <c r="J67" s="73"/>
      <c r="K67" s="40"/>
      <c r="L67" s="73"/>
      <c r="M67" s="73"/>
      <c r="N67" s="40"/>
      <c r="O67" s="40"/>
      <c r="P67" s="73"/>
      <c r="Q67" s="73"/>
      <c r="R67" s="40"/>
      <c r="S67" s="73"/>
      <c r="T67" s="73"/>
      <c r="U67" s="73"/>
      <c r="V67" s="73"/>
      <c r="W67" s="40"/>
      <c r="X67" s="40"/>
      <c r="Y67" s="40"/>
      <c r="Z67" s="40"/>
      <c r="AA67" s="40"/>
      <c r="AB67" s="40"/>
      <c r="AC67" s="40"/>
      <c r="AD67" s="40"/>
      <c r="AE67" s="41"/>
      <c r="AF67" s="41"/>
      <c r="AG67" s="33"/>
      <c r="AH67" s="33"/>
    </row>
    <row r="68" spans="1:34" s="32" customFormat="1" x14ac:dyDescent="0.35">
      <c r="A68" s="21" t="s">
        <v>163</v>
      </c>
      <c r="B68" s="22" t="s">
        <v>164</v>
      </c>
      <c r="C68" s="38"/>
      <c r="D68" s="39"/>
      <c r="E68" s="40"/>
      <c r="F68" s="40"/>
      <c r="G68" s="40"/>
      <c r="H68" s="40"/>
      <c r="I68" s="84"/>
      <c r="J68" s="84"/>
      <c r="K68" s="40"/>
      <c r="L68" s="84"/>
      <c r="M68" s="84"/>
      <c r="N68" s="40"/>
      <c r="O68" s="40"/>
      <c r="P68" s="84"/>
      <c r="Q68" s="84"/>
      <c r="R68" s="40"/>
      <c r="S68" s="84"/>
      <c r="T68" s="84"/>
      <c r="U68" s="84"/>
      <c r="V68" s="84"/>
      <c r="W68" s="40"/>
      <c r="X68" s="40"/>
      <c r="Y68" s="40"/>
      <c r="Z68" s="40"/>
      <c r="AA68" s="41"/>
      <c r="AB68" s="41"/>
      <c r="AC68" s="41"/>
      <c r="AD68" s="41"/>
      <c r="AE68" s="41"/>
      <c r="AF68" s="41"/>
      <c r="AG68" s="33"/>
      <c r="AH68" s="33"/>
    </row>
    <row r="69" spans="1:34" s="32" customFormat="1" x14ac:dyDescent="0.35">
      <c r="A69" s="21" t="s">
        <v>165</v>
      </c>
      <c r="B69" s="22" t="s">
        <v>166</v>
      </c>
      <c r="C69" s="38"/>
      <c r="D69" s="39"/>
      <c r="E69" s="40"/>
      <c r="F69" s="40"/>
      <c r="G69" s="40"/>
      <c r="H69" s="40"/>
      <c r="I69" s="73"/>
      <c r="J69" s="73"/>
      <c r="K69" s="40"/>
      <c r="L69" s="73"/>
      <c r="M69" s="73"/>
      <c r="N69" s="40"/>
      <c r="O69" s="40"/>
      <c r="P69" s="73"/>
      <c r="Q69" s="73"/>
      <c r="R69" s="40"/>
      <c r="S69" s="73"/>
      <c r="T69" s="73"/>
      <c r="U69" s="73"/>
      <c r="V69" s="73"/>
      <c r="W69" s="40"/>
      <c r="X69" s="40"/>
      <c r="Y69" s="40"/>
      <c r="Z69" s="40"/>
      <c r="AA69" s="40"/>
      <c r="AB69" s="40"/>
      <c r="AC69" s="40"/>
      <c r="AD69" s="40"/>
      <c r="AE69" s="41"/>
      <c r="AF69" s="41"/>
      <c r="AG69" s="33"/>
      <c r="AH69" s="33"/>
    </row>
    <row r="70" spans="1:34" s="32" customFormat="1" x14ac:dyDescent="0.35">
      <c r="A70" s="13" t="s">
        <v>167</v>
      </c>
      <c r="B70" s="22" t="s">
        <v>168</v>
      </c>
      <c r="C70" s="39"/>
      <c r="D70" s="39"/>
      <c r="E70" s="40"/>
      <c r="F70" s="40"/>
      <c r="G70" s="40"/>
      <c r="H70" s="40"/>
      <c r="I70" s="73"/>
      <c r="J70" s="73"/>
      <c r="K70" s="40"/>
      <c r="L70" s="73"/>
      <c r="M70" s="73"/>
      <c r="N70" s="40"/>
      <c r="O70" s="40"/>
      <c r="P70" s="73"/>
      <c r="Q70" s="73"/>
      <c r="R70" s="40"/>
      <c r="S70" s="73"/>
      <c r="T70" s="73"/>
      <c r="U70" s="73"/>
      <c r="V70" s="73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33"/>
      <c r="AH70" s="33"/>
    </row>
    <row r="71" spans="1:34" s="32" customFormat="1" x14ac:dyDescent="0.35">
      <c r="A71" s="78" t="s">
        <v>169</v>
      </c>
      <c r="B71" s="22" t="s">
        <v>170</v>
      </c>
      <c r="C71" s="39"/>
      <c r="D71" s="39"/>
      <c r="E71" s="40"/>
      <c r="F71" s="40"/>
      <c r="G71" s="40"/>
      <c r="H71" s="40"/>
      <c r="I71" s="84"/>
      <c r="J71" s="84"/>
      <c r="K71" s="40"/>
      <c r="L71" s="84"/>
      <c r="M71" s="84"/>
      <c r="N71" s="40"/>
      <c r="O71" s="40"/>
      <c r="P71" s="84"/>
      <c r="Q71" s="84"/>
      <c r="R71" s="40"/>
      <c r="S71" s="84"/>
      <c r="T71" s="84"/>
      <c r="U71" s="84"/>
      <c r="V71" s="84"/>
      <c r="W71" s="40"/>
      <c r="X71" s="40"/>
      <c r="Y71" s="40"/>
      <c r="Z71" s="40"/>
      <c r="AA71" s="84"/>
      <c r="AB71" s="84"/>
      <c r="AC71" s="84"/>
      <c r="AD71" s="84"/>
      <c r="AE71" s="40"/>
      <c r="AF71" s="73"/>
      <c r="AG71" s="33"/>
      <c r="AH71" s="33"/>
    </row>
    <row r="72" spans="1:34" s="32" customFormat="1" x14ac:dyDescent="0.35">
      <c r="A72" s="78" t="s">
        <v>171</v>
      </c>
      <c r="B72" s="22" t="s">
        <v>172</v>
      </c>
      <c r="C72" s="39"/>
      <c r="D72" s="39"/>
      <c r="E72" s="40"/>
      <c r="F72" s="40"/>
      <c r="G72" s="40"/>
      <c r="H72" s="40"/>
      <c r="I72" s="73"/>
      <c r="J72" s="73"/>
      <c r="K72" s="40"/>
      <c r="L72" s="73"/>
      <c r="M72" s="73"/>
      <c r="N72" s="40"/>
      <c r="O72" s="40"/>
      <c r="P72" s="73"/>
      <c r="Q72" s="73"/>
      <c r="R72" s="40"/>
      <c r="S72" s="73"/>
      <c r="T72" s="73"/>
      <c r="U72" s="73"/>
      <c r="V72" s="73"/>
      <c r="W72" s="40"/>
      <c r="X72" s="40"/>
      <c r="Y72" s="40"/>
      <c r="Z72" s="40"/>
      <c r="AA72" s="40"/>
      <c r="AB72" s="40"/>
      <c r="AC72" s="40"/>
      <c r="AD72" s="40"/>
      <c r="AE72" s="73"/>
      <c r="AF72" s="40"/>
      <c r="AG72" s="33"/>
      <c r="AH72" s="33"/>
    </row>
    <row r="73" spans="1:34" s="32" customFormat="1" x14ac:dyDescent="0.35">
      <c r="A73" s="13" t="s">
        <v>173</v>
      </c>
      <c r="B73" s="22" t="s">
        <v>174</v>
      </c>
      <c r="C73" s="38"/>
      <c r="D73" s="39"/>
      <c r="E73" s="40"/>
      <c r="F73" s="40"/>
      <c r="G73" s="40"/>
      <c r="H73" s="40"/>
      <c r="I73" s="73"/>
      <c r="J73" s="73"/>
      <c r="K73" s="40"/>
      <c r="L73" s="73"/>
      <c r="M73" s="73"/>
      <c r="N73" s="40"/>
      <c r="O73" s="40"/>
      <c r="P73" s="73"/>
      <c r="Q73" s="73"/>
      <c r="R73" s="40"/>
      <c r="S73" s="73"/>
      <c r="T73" s="73"/>
      <c r="U73" s="73"/>
      <c r="V73" s="73"/>
      <c r="W73" s="40"/>
      <c r="X73" s="40"/>
      <c r="Y73" s="40"/>
      <c r="Z73" s="40"/>
      <c r="AA73" s="40"/>
      <c r="AB73" s="40"/>
      <c r="AC73" s="40"/>
      <c r="AD73" s="40"/>
      <c r="AE73" s="41"/>
      <c r="AF73" s="41"/>
      <c r="AG73" s="33"/>
      <c r="AH73" s="33"/>
    </row>
    <row r="74" spans="1:34" s="32" customFormat="1" x14ac:dyDescent="0.35">
      <c r="A74" s="86" t="s">
        <v>175</v>
      </c>
      <c r="B74" s="22" t="s">
        <v>176</v>
      </c>
      <c r="C74" s="38"/>
      <c r="D74" s="39"/>
      <c r="E74" s="40"/>
      <c r="F74" s="40"/>
      <c r="G74" s="40"/>
      <c r="H74" s="40"/>
      <c r="I74" s="84"/>
      <c r="J74" s="84"/>
      <c r="K74" s="40"/>
      <c r="L74" s="84"/>
      <c r="M74" s="84"/>
      <c r="N74" s="40"/>
      <c r="O74" s="40"/>
      <c r="P74" s="84"/>
      <c r="Q74" s="84"/>
      <c r="R74" s="40"/>
      <c r="S74" s="84"/>
      <c r="T74" s="84"/>
      <c r="U74" s="84"/>
      <c r="V74" s="84"/>
      <c r="W74" s="40"/>
      <c r="X74" s="40"/>
      <c r="Y74" s="40"/>
      <c r="Z74" s="40"/>
      <c r="AA74" s="73"/>
      <c r="AB74" s="73"/>
      <c r="AC74" s="73"/>
      <c r="AD74" s="73"/>
      <c r="AE74" s="41"/>
      <c r="AF74" s="41"/>
      <c r="AG74" s="33"/>
      <c r="AH74" s="33"/>
    </row>
    <row r="75" spans="1:34" s="32" customFormat="1" x14ac:dyDescent="0.35">
      <c r="A75" s="86" t="s">
        <v>177</v>
      </c>
      <c r="B75" s="22" t="s">
        <v>178</v>
      </c>
      <c r="C75" s="38"/>
      <c r="D75" s="39"/>
      <c r="E75" s="40"/>
      <c r="F75" s="40"/>
      <c r="G75" s="40"/>
      <c r="H75" s="40"/>
      <c r="I75" s="73"/>
      <c r="J75" s="73"/>
      <c r="K75" s="40"/>
      <c r="L75" s="73"/>
      <c r="M75" s="73"/>
      <c r="N75" s="40"/>
      <c r="O75" s="40"/>
      <c r="P75" s="73"/>
      <c r="Q75" s="73"/>
      <c r="R75" s="40"/>
      <c r="S75" s="73"/>
      <c r="T75" s="73"/>
      <c r="U75" s="73"/>
      <c r="V75" s="73"/>
      <c r="W75" s="40"/>
      <c r="X75" s="40"/>
      <c r="Y75" s="40"/>
      <c r="Z75" s="40"/>
      <c r="AA75" s="40"/>
      <c r="AB75" s="40"/>
      <c r="AC75" s="40"/>
      <c r="AD75" s="40"/>
      <c r="AE75" s="41"/>
      <c r="AF75" s="41"/>
      <c r="AG75" s="33"/>
      <c r="AH75" s="33"/>
    </row>
    <row r="76" spans="1:34" s="32" customFormat="1" x14ac:dyDescent="0.35">
      <c r="A76" s="87" t="s">
        <v>179</v>
      </c>
      <c r="B76" s="22" t="s">
        <v>180</v>
      </c>
      <c r="C76" s="38"/>
      <c r="D76" s="39"/>
      <c r="E76" s="40"/>
      <c r="F76" s="40"/>
      <c r="G76" s="40"/>
      <c r="H76" s="40"/>
      <c r="I76" s="73"/>
      <c r="J76" s="73"/>
      <c r="K76" s="40"/>
      <c r="L76" s="73"/>
      <c r="M76" s="73"/>
      <c r="N76" s="40"/>
      <c r="O76" s="40"/>
      <c r="P76" s="73"/>
      <c r="Q76" s="73"/>
      <c r="R76" s="40"/>
      <c r="S76" s="73"/>
      <c r="T76" s="73"/>
      <c r="U76" s="73"/>
      <c r="V76" s="73"/>
      <c r="W76" s="40"/>
      <c r="X76" s="40"/>
      <c r="Y76" s="40"/>
      <c r="Z76" s="40"/>
      <c r="AA76" s="40"/>
      <c r="AB76" s="40"/>
      <c r="AC76" s="40"/>
      <c r="AD76" s="40"/>
      <c r="AE76" s="41"/>
      <c r="AF76" s="41"/>
      <c r="AG76" s="33"/>
      <c r="AH76" s="33"/>
    </row>
    <row r="77" spans="1:34" s="32" customFormat="1" x14ac:dyDescent="0.35">
      <c r="A77" s="13" t="s">
        <v>181</v>
      </c>
      <c r="B77" s="22" t="s">
        <v>182</v>
      </c>
      <c r="C77" s="38"/>
      <c r="D77" s="39"/>
      <c r="E77" s="40"/>
      <c r="F77" s="40"/>
      <c r="G77" s="40"/>
      <c r="H77" s="40"/>
      <c r="I77" s="73"/>
      <c r="J77" s="73"/>
      <c r="K77" s="40"/>
      <c r="L77" s="73"/>
      <c r="M77" s="73"/>
      <c r="N77" s="40"/>
      <c r="O77" s="40"/>
      <c r="P77" s="73"/>
      <c r="Q77" s="73"/>
      <c r="R77" s="40"/>
      <c r="S77" s="73"/>
      <c r="T77" s="73"/>
      <c r="U77" s="73"/>
      <c r="V77" s="73"/>
      <c r="W77" s="40"/>
      <c r="X77" s="40"/>
      <c r="Y77" s="40"/>
      <c r="Z77" s="40"/>
      <c r="AA77" s="40"/>
      <c r="AB77" s="40"/>
      <c r="AC77" s="40"/>
      <c r="AD77" s="40"/>
      <c r="AE77" s="41"/>
      <c r="AF77" s="41"/>
      <c r="AG77" s="33"/>
      <c r="AH77" s="33"/>
    </row>
    <row r="78" spans="1:34" s="32" customFormat="1" x14ac:dyDescent="0.35">
      <c r="A78" s="14" t="s">
        <v>183</v>
      </c>
      <c r="B78" s="22" t="s">
        <v>184</v>
      </c>
      <c r="C78" s="38"/>
      <c r="D78" s="39"/>
      <c r="E78" s="40"/>
      <c r="F78" s="40"/>
      <c r="G78" s="40"/>
      <c r="H78" s="40"/>
      <c r="I78" s="73"/>
      <c r="J78" s="73"/>
      <c r="K78" s="40"/>
      <c r="L78" s="73"/>
      <c r="M78" s="73"/>
      <c r="N78" s="40"/>
      <c r="O78" s="40"/>
      <c r="P78" s="73"/>
      <c r="Q78" s="73"/>
      <c r="R78" s="40"/>
      <c r="S78" s="73"/>
      <c r="T78" s="73"/>
      <c r="U78" s="73"/>
      <c r="V78" s="73"/>
      <c r="W78" s="40"/>
      <c r="X78" s="40"/>
      <c r="Y78" s="40"/>
      <c r="Z78" s="40"/>
      <c r="AA78" s="40"/>
      <c r="AB78" s="40"/>
      <c r="AC78" s="40"/>
      <c r="AD78" s="40"/>
      <c r="AE78" s="41"/>
      <c r="AF78" s="41"/>
      <c r="AG78" s="33"/>
      <c r="AH78" s="33"/>
    </row>
    <row r="79" spans="1:34" s="32" customFormat="1" x14ac:dyDescent="0.35">
      <c r="A79" s="14" t="s">
        <v>185</v>
      </c>
      <c r="B79" s="22" t="s">
        <v>186</v>
      </c>
      <c r="C79" s="38"/>
      <c r="D79" s="39"/>
      <c r="E79" s="40"/>
      <c r="F79" s="40"/>
      <c r="G79" s="40"/>
      <c r="H79" s="40"/>
      <c r="I79" s="73"/>
      <c r="J79" s="73"/>
      <c r="K79" s="40"/>
      <c r="L79" s="73"/>
      <c r="M79" s="73"/>
      <c r="N79" s="40"/>
      <c r="O79" s="40"/>
      <c r="P79" s="73"/>
      <c r="Q79" s="73"/>
      <c r="R79" s="40"/>
      <c r="S79" s="73"/>
      <c r="T79" s="73"/>
      <c r="U79" s="73"/>
      <c r="V79" s="73"/>
      <c r="W79" s="40"/>
      <c r="X79" s="40"/>
      <c r="Y79" s="40"/>
      <c r="Z79" s="40"/>
      <c r="AA79" s="40"/>
      <c r="AB79" s="40"/>
      <c r="AC79" s="40"/>
      <c r="AD79" s="40"/>
      <c r="AE79" s="41"/>
      <c r="AF79" s="41"/>
      <c r="AG79" s="33"/>
      <c r="AH79" s="33"/>
    </row>
    <row r="80" spans="1:34" s="32" customFormat="1" x14ac:dyDescent="0.35">
      <c r="A80" s="20" t="s">
        <v>187</v>
      </c>
      <c r="B80" s="22" t="s">
        <v>188</v>
      </c>
      <c r="C80" s="39"/>
      <c r="D80" s="39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0"/>
      <c r="AF80" s="40"/>
      <c r="AG80" s="33"/>
      <c r="AH80" s="33"/>
    </row>
    <row r="81" spans="1:34" s="32" customFormat="1" x14ac:dyDescent="0.35">
      <c r="A81" s="13" t="s">
        <v>189</v>
      </c>
      <c r="B81" s="22" t="s">
        <v>190</v>
      </c>
      <c r="C81" s="39"/>
      <c r="D81" s="39"/>
      <c r="E81" s="40"/>
      <c r="F81" s="40"/>
      <c r="G81" s="40"/>
      <c r="H81" s="40"/>
      <c r="I81" s="73"/>
      <c r="J81" s="73"/>
      <c r="K81" s="40"/>
      <c r="L81" s="73"/>
      <c r="M81" s="73"/>
      <c r="N81" s="40"/>
      <c r="O81" s="40"/>
      <c r="P81" s="73"/>
      <c r="Q81" s="73"/>
      <c r="R81" s="40"/>
      <c r="S81" s="73"/>
      <c r="T81" s="73"/>
      <c r="U81" s="73"/>
      <c r="V81" s="73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33"/>
      <c r="AH81" s="33"/>
    </row>
    <row r="82" spans="1:34" s="32" customFormat="1" x14ac:dyDescent="0.35">
      <c r="A82" s="20" t="s">
        <v>191</v>
      </c>
      <c r="B82" s="22" t="s">
        <v>192</v>
      </c>
      <c r="C82" s="39"/>
      <c r="D82" s="39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73"/>
      <c r="AB82" s="73"/>
      <c r="AC82" s="73"/>
      <c r="AD82" s="73"/>
      <c r="AE82" s="40"/>
      <c r="AF82" s="73"/>
      <c r="AG82" s="33"/>
      <c r="AH82" s="33"/>
    </row>
    <row r="83" spans="1:34" s="32" customFormat="1" x14ac:dyDescent="0.35">
      <c r="A83" s="20" t="s">
        <v>193</v>
      </c>
      <c r="B83" s="22" t="s">
        <v>194</v>
      </c>
      <c r="C83" s="39"/>
      <c r="D83" s="39"/>
      <c r="E83" s="40"/>
      <c r="F83" s="40"/>
      <c r="G83" s="40"/>
      <c r="H83" s="40"/>
      <c r="I83" s="84"/>
      <c r="J83" s="84"/>
      <c r="K83" s="40"/>
      <c r="L83" s="84"/>
      <c r="M83" s="84"/>
      <c r="N83" s="40"/>
      <c r="O83" s="40"/>
      <c r="P83" s="84"/>
      <c r="Q83" s="84"/>
      <c r="R83" s="40"/>
      <c r="S83" s="84"/>
      <c r="T83" s="84"/>
      <c r="U83" s="84"/>
      <c r="V83" s="84"/>
      <c r="W83" s="40"/>
      <c r="X83" s="40"/>
      <c r="Y83" s="40"/>
      <c r="Z83" s="40"/>
      <c r="AA83" s="40"/>
      <c r="AB83" s="40"/>
      <c r="AC83" s="40"/>
      <c r="AD83" s="40"/>
      <c r="AE83" s="73"/>
      <c r="AF83" s="40"/>
      <c r="AG83" s="33"/>
      <c r="AH83" s="33"/>
    </row>
    <row r="84" spans="1:34" s="32" customFormat="1" x14ac:dyDescent="0.35">
      <c r="A84" s="20" t="s">
        <v>195</v>
      </c>
      <c r="B84" s="22" t="s">
        <v>196</v>
      </c>
      <c r="C84" s="39"/>
      <c r="D84" s="39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73"/>
      <c r="AB84" s="73"/>
      <c r="AC84" s="73"/>
      <c r="AD84" s="73"/>
      <c r="AE84" s="40"/>
      <c r="AF84" s="73"/>
      <c r="AG84" s="33"/>
      <c r="AH84" s="33"/>
    </row>
    <row r="85" spans="1:34" s="32" customFormat="1" x14ac:dyDescent="0.35">
      <c r="A85" s="20" t="s">
        <v>197</v>
      </c>
      <c r="B85" s="22" t="s">
        <v>198</v>
      </c>
      <c r="C85" s="39"/>
      <c r="D85" s="39"/>
      <c r="E85" s="40"/>
      <c r="F85" s="40"/>
      <c r="G85" s="40"/>
      <c r="H85" s="40"/>
      <c r="I85" s="84"/>
      <c r="J85" s="84"/>
      <c r="K85" s="40"/>
      <c r="L85" s="84"/>
      <c r="M85" s="84"/>
      <c r="N85" s="40"/>
      <c r="O85" s="40"/>
      <c r="P85" s="84"/>
      <c r="Q85" s="84"/>
      <c r="R85" s="40"/>
      <c r="S85" s="84"/>
      <c r="T85" s="84"/>
      <c r="U85" s="84"/>
      <c r="V85" s="84"/>
      <c r="W85" s="40"/>
      <c r="X85" s="40"/>
      <c r="Y85" s="40"/>
      <c r="Z85" s="40"/>
      <c r="AA85" s="40"/>
      <c r="AB85" s="40"/>
      <c r="AC85" s="40"/>
      <c r="AD85" s="40"/>
      <c r="AE85" s="73"/>
      <c r="AF85" s="40"/>
      <c r="AG85" s="33"/>
      <c r="AH85" s="33"/>
    </row>
    <row r="86" spans="1:34" s="32" customFormat="1" ht="12.75" customHeight="1" x14ac:dyDescent="0.35">
      <c r="A86" s="23" t="s">
        <v>199</v>
      </c>
      <c r="B86" s="22"/>
      <c r="C86" s="18" t="s">
        <v>71</v>
      </c>
      <c r="D86" s="18" t="s">
        <v>71</v>
      </c>
      <c r="E86" s="18" t="s">
        <v>71</v>
      </c>
      <c r="F86" s="18" t="s">
        <v>71</v>
      </c>
      <c r="G86" s="18" t="s">
        <v>71</v>
      </c>
      <c r="H86" s="18"/>
      <c r="I86" s="18" t="s">
        <v>71</v>
      </c>
      <c r="J86" s="18" t="s">
        <v>71</v>
      </c>
      <c r="K86" s="18"/>
      <c r="L86" s="18" t="s">
        <v>71</v>
      </c>
      <c r="M86" s="18" t="s">
        <v>71</v>
      </c>
      <c r="N86" s="18" t="s">
        <v>71</v>
      </c>
      <c r="O86" s="18"/>
      <c r="P86" s="18" t="s">
        <v>71</v>
      </c>
      <c r="Q86" s="18" t="s">
        <v>71</v>
      </c>
      <c r="R86" s="18" t="s">
        <v>71</v>
      </c>
      <c r="S86" s="18"/>
      <c r="T86" s="18" t="s">
        <v>71</v>
      </c>
      <c r="U86" s="18" t="s">
        <v>71</v>
      </c>
      <c r="V86" s="18" t="s">
        <v>71</v>
      </c>
      <c r="W86" s="18" t="s">
        <v>71</v>
      </c>
      <c r="X86" s="18" t="s">
        <v>71</v>
      </c>
      <c r="Y86" s="18" t="s">
        <v>71</v>
      </c>
      <c r="Z86" s="18" t="s">
        <v>71</v>
      </c>
      <c r="AA86" s="18" t="s">
        <v>71</v>
      </c>
      <c r="AB86" s="18" t="s">
        <v>71</v>
      </c>
      <c r="AC86" s="18" t="s">
        <v>71</v>
      </c>
      <c r="AD86" s="18" t="s">
        <v>71</v>
      </c>
      <c r="AE86" s="18" t="s">
        <v>71</v>
      </c>
      <c r="AF86" s="18" t="s">
        <v>71</v>
      </c>
      <c r="AG86" s="33"/>
      <c r="AH86" s="33"/>
    </row>
    <row r="87" spans="1:34" s="32" customFormat="1" x14ac:dyDescent="0.35">
      <c r="A87" s="20" t="s">
        <v>200</v>
      </c>
      <c r="B87" s="22" t="s">
        <v>201</v>
      </c>
      <c r="C87" s="39"/>
      <c r="D87" s="38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33"/>
      <c r="AH87" s="33"/>
    </row>
    <row r="88" spans="1:34" s="32" customFormat="1" x14ac:dyDescent="0.35">
      <c r="A88" s="13" t="s">
        <v>202</v>
      </c>
      <c r="B88" s="22" t="s">
        <v>203</v>
      </c>
      <c r="C88" s="39"/>
      <c r="D88" s="38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33"/>
      <c r="AH88" s="33"/>
    </row>
    <row r="89" spans="1:34" s="32" customFormat="1" x14ac:dyDescent="0.35">
      <c r="A89" s="13" t="s">
        <v>204</v>
      </c>
      <c r="B89" s="22" t="s">
        <v>205</v>
      </c>
      <c r="C89" s="39"/>
      <c r="D89" s="38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33"/>
      <c r="AH89" s="33"/>
    </row>
    <row r="90" spans="1:34" s="32" customFormat="1" x14ac:dyDescent="0.35">
      <c r="A90" s="13" t="s">
        <v>206</v>
      </c>
      <c r="B90" s="22" t="s">
        <v>207</v>
      </c>
      <c r="C90" s="39"/>
      <c r="D90" s="39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33"/>
      <c r="AH90" s="33"/>
    </row>
    <row r="91" spans="1:34" s="32" customFormat="1" x14ac:dyDescent="0.35">
      <c r="A91" s="13" t="s">
        <v>208</v>
      </c>
      <c r="B91" s="22" t="s">
        <v>209</v>
      </c>
      <c r="C91" s="40"/>
      <c r="D91" s="39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33"/>
      <c r="AH91" s="33"/>
    </row>
    <row r="92" spans="1:34" s="32" customFormat="1" x14ac:dyDescent="0.35">
      <c r="A92" s="13" t="s">
        <v>210</v>
      </c>
      <c r="B92" s="22" t="s">
        <v>211</v>
      </c>
      <c r="C92" s="40"/>
      <c r="D92" s="39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33"/>
      <c r="AH92" s="33"/>
    </row>
    <row r="93" spans="1:34" s="32" customFormat="1" x14ac:dyDescent="0.35">
      <c r="A93" s="13" t="s">
        <v>212</v>
      </c>
      <c r="B93" s="22" t="s">
        <v>213</v>
      </c>
      <c r="C93" s="40"/>
      <c r="D93" s="39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33"/>
      <c r="AH93" s="33"/>
    </row>
    <row r="94" spans="1:34" s="32" customFormat="1" x14ac:dyDescent="0.35">
      <c r="A94" s="13" t="s">
        <v>214</v>
      </c>
      <c r="B94" s="22" t="s">
        <v>215</v>
      </c>
      <c r="C94" s="39"/>
      <c r="D94" s="38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33"/>
      <c r="AH94" s="33"/>
    </row>
    <row r="95" spans="1:34" s="32" customFormat="1" x14ac:dyDescent="0.35">
      <c r="A95" s="20" t="s">
        <v>216</v>
      </c>
      <c r="B95" s="22" t="s">
        <v>217</v>
      </c>
      <c r="C95" s="39"/>
      <c r="D95" s="39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33"/>
      <c r="AH95" s="33"/>
    </row>
    <row r="96" spans="1:34" s="32" customFormat="1" ht="12.75" customHeight="1" x14ac:dyDescent="0.35">
      <c r="A96" s="23" t="s">
        <v>218</v>
      </c>
      <c r="B96" s="22"/>
      <c r="C96" s="18" t="s">
        <v>71</v>
      </c>
      <c r="D96" s="18" t="s">
        <v>71</v>
      </c>
      <c r="E96" s="18" t="s">
        <v>71</v>
      </c>
      <c r="F96" s="18" t="s">
        <v>71</v>
      </c>
      <c r="G96" s="18" t="s">
        <v>71</v>
      </c>
      <c r="H96" s="18"/>
      <c r="I96" s="18" t="s">
        <v>71</v>
      </c>
      <c r="J96" s="18" t="s">
        <v>71</v>
      </c>
      <c r="K96" s="18"/>
      <c r="L96" s="18" t="s">
        <v>71</v>
      </c>
      <c r="M96" s="18" t="s">
        <v>71</v>
      </c>
      <c r="N96" s="18" t="s">
        <v>71</v>
      </c>
      <c r="O96" s="18"/>
      <c r="P96" s="18" t="s">
        <v>71</v>
      </c>
      <c r="Q96" s="18" t="s">
        <v>71</v>
      </c>
      <c r="R96" s="18" t="s">
        <v>71</v>
      </c>
      <c r="S96" s="18"/>
      <c r="T96" s="18" t="s">
        <v>71</v>
      </c>
      <c r="U96" s="18" t="s">
        <v>71</v>
      </c>
      <c r="V96" s="18" t="s">
        <v>71</v>
      </c>
      <c r="W96" s="18" t="s">
        <v>71</v>
      </c>
      <c r="X96" s="18" t="s">
        <v>71</v>
      </c>
      <c r="Y96" s="18" t="s">
        <v>71</v>
      </c>
      <c r="Z96" s="18" t="s">
        <v>71</v>
      </c>
      <c r="AA96" s="18" t="s">
        <v>71</v>
      </c>
      <c r="AB96" s="18" t="s">
        <v>71</v>
      </c>
      <c r="AC96" s="18" t="s">
        <v>71</v>
      </c>
      <c r="AD96" s="18" t="s">
        <v>71</v>
      </c>
      <c r="AE96" s="18" t="s">
        <v>71</v>
      </c>
      <c r="AF96" s="18" t="s">
        <v>71</v>
      </c>
      <c r="AG96" s="33"/>
      <c r="AH96" s="33"/>
    </row>
    <row r="97" spans="1:34" s="32" customFormat="1" x14ac:dyDescent="0.35">
      <c r="A97" s="93" t="s">
        <v>219</v>
      </c>
      <c r="B97" s="22" t="s">
        <v>220</v>
      </c>
      <c r="C97" s="39"/>
      <c r="D97" s="38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33"/>
      <c r="AH97" s="33"/>
    </row>
    <row r="98" spans="1:34" s="32" customFormat="1" x14ac:dyDescent="0.35">
      <c r="A98" s="20" t="s">
        <v>221</v>
      </c>
      <c r="B98" s="22" t="s">
        <v>222</v>
      </c>
      <c r="C98" s="39"/>
      <c r="D98" s="38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33"/>
      <c r="AH98" s="33"/>
    </row>
    <row r="99" spans="1:34" s="32" customFormat="1" x14ac:dyDescent="0.35">
      <c r="A99" s="20" t="s">
        <v>223</v>
      </c>
      <c r="B99" s="22" t="s">
        <v>224</v>
      </c>
      <c r="C99" s="39"/>
      <c r="D99" s="38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33"/>
      <c r="AH99" s="33"/>
    </row>
    <row r="100" spans="1:34" s="32" customFormat="1" x14ac:dyDescent="0.35">
      <c r="A100" s="20" t="s">
        <v>225</v>
      </c>
      <c r="B100" s="22" t="s">
        <v>226</v>
      </c>
      <c r="C100" s="39"/>
      <c r="D100" s="38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33"/>
      <c r="AH100" s="33"/>
    </row>
    <row r="101" spans="1:34" s="32" customFormat="1" x14ac:dyDescent="0.35">
      <c r="A101" s="26" t="s">
        <v>227</v>
      </c>
      <c r="B101" s="22" t="s">
        <v>228</v>
      </c>
      <c r="C101" s="39"/>
      <c r="D101" s="38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33"/>
      <c r="AH101" s="33"/>
    </row>
    <row r="102" spans="1:34" s="32" customFormat="1" ht="12.75" customHeight="1" x14ac:dyDescent="0.35">
      <c r="A102" s="23" t="s">
        <v>229</v>
      </c>
      <c r="B102" s="22"/>
      <c r="C102" s="18" t="s">
        <v>71</v>
      </c>
      <c r="D102" s="18" t="s">
        <v>71</v>
      </c>
      <c r="E102" s="18" t="s">
        <v>71</v>
      </c>
      <c r="F102" s="18" t="s">
        <v>71</v>
      </c>
      <c r="G102" s="18" t="s">
        <v>71</v>
      </c>
      <c r="H102" s="18"/>
      <c r="I102" s="18" t="s">
        <v>71</v>
      </c>
      <c r="J102" s="18" t="s">
        <v>71</v>
      </c>
      <c r="K102" s="18"/>
      <c r="L102" s="18" t="s">
        <v>71</v>
      </c>
      <c r="M102" s="18" t="s">
        <v>71</v>
      </c>
      <c r="N102" s="18" t="s">
        <v>71</v>
      </c>
      <c r="O102" s="18"/>
      <c r="P102" s="18" t="s">
        <v>71</v>
      </c>
      <c r="Q102" s="18" t="s">
        <v>71</v>
      </c>
      <c r="R102" s="18" t="s">
        <v>71</v>
      </c>
      <c r="S102" s="18"/>
      <c r="T102" s="18" t="s">
        <v>71</v>
      </c>
      <c r="U102" s="18" t="s">
        <v>71</v>
      </c>
      <c r="V102" s="18" t="s">
        <v>71</v>
      </c>
      <c r="W102" s="18" t="s">
        <v>71</v>
      </c>
      <c r="X102" s="18" t="s">
        <v>71</v>
      </c>
      <c r="Y102" s="18" t="s">
        <v>71</v>
      </c>
      <c r="Z102" s="18" t="s">
        <v>71</v>
      </c>
      <c r="AA102" s="18" t="s">
        <v>71</v>
      </c>
      <c r="AB102" s="18" t="s">
        <v>71</v>
      </c>
      <c r="AC102" s="18" t="s">
        <v>71</v>
      </c>
      <c r="AD102" s="18" t="s">
        <v>71</v>
      </c>
      <c r="AE102" s="18" t="s">
        <v>71</v>
      </c>
      <c r="AF102" s="18" t="s">
        <v>71</v>
      </c>
      <c r="AG102" s="33"/>
      <c r="AH102" s="33"/>
    </row>
    <row r="103" spans="1:34" s="32" customFormat="1" x14ac:dyDescent="0.35">
      <c r="A103" s="25" t="s">
        <v>230</v>
      </c>
      <c r="B103" s="22" t="s">
        <v>231</v>
      </c>
      <c r="C103" s="39"/>
      <c r="D103" s="38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33"/>
      <c r="AH103" s="33"/>
    </row>
    <row r="104" spans="1:34" s="32" customFormat="1" x14ac:dyDescent="0.35">
      <c r="A104" s="20" t="s">
        <v>232</v>
      </c>
      <c r="B104" s="22" t="s">
        <v>233</v>
      </c>
      <c r="C104" s="39"/>
      <c r="D104" s="38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33"/>
      <c r="AH104" s="33"/>
    </row>
    <row r="105" spans="1:34" s="32" customFormat="1" x14ac:dyDescent="0.35">
      <c r="A105" s="25" t="s">
        <v>234</v>
      </c>
      <c r="B105" s="22" t="s">
        <v>235</v>
      </c>
      <c r="C105" s="39"/>
      <c r="D105" s="38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33"/>
      <c r="AH105" s="33"/>
    </row>
    <row r="106" spans="1:34" s="32" customFormat="1" x14ac:dyDescent="0.35">
      <c r="A106" s="30" t="s">
        <v>236</v>
      </c>
      <c r="B106" s="22"/>
      <c r="C106" s="18" t="s">
        <v>71</v>
      </c>
      <c r="D106" s="18" t="s">
        <v>71</v>
      </c>
      <c r="E106" s="18" t="s">
        <v>71</v>
      </c>
      <c r="F106" s="18" t="s">
        <v>71</v>
      </c>
      <c r="G106" s="18" t="s">
        <v>71</v>
      </c>
      <c r="H106" s="18"/>
      <c r="I106" s="18" t="s">
        <v>71</v>
      </c>
      <c r="J106" s="18" t="s">
        <v>71</v>
      </c>
      <c r="K106" s="18"/>
      <c r="L106" s="18" t="s">
        <v>71</v>
      </c>
      <c r="M106" s="18" t="s">
        <v>71</v>
      </c>
      <c r="N106" s="18" t="s">
        <v>71</v>
      </c>
      <c r="O106" s="18"/>
      <c r="P106" s="18" t="s">
        <v>71</v>
      </c>
      <c r="Q106" s="18" t="s">
        <v>71</v>
      </c>
      <c r="R106" s="18" t="s">
        <v>71</v>
      </c>
      <c r="S106" s="18"/>
      <c r="T106" s="18" t="s">
        <v>71</v>
      </c>
      <c r="U106" s="18" t="s">
        <v>71</v>
      </c>
      <c r="V106" s="18" t="s">
        <v>71</v>
      </c>
      <c r="W106" s="18" t="s">
        <v>71</v>
      </c>
      <c r="X106" s="18" t="s">
        <v>71</v>
      </c>
      <c r="Y106" s="18" t="s">
        <v>71</v>
      </c>
      <c r="Z106" s="18" t="s">
        <v>71</v>
      </c>
      <c r="AA106" s="18" t="s">
        <v>71</v>
      </c>
      <c r="AB106" s="18" t="s">
        <v>71</v>
      </c>
      <c r="AC106" s="18" t="s">
        <v>71</v>
      </c>
      <c r="AD106" s="18" t="s">
        <v>71</v>
      </c>
      <c r="AE106" s="18" t="s">
        <v>71</v>
      </c>
      <c r="AF106" s="18" t="s">
        <v>71</v>
      </c>
      <c r="AG106" s="33"/>
      <c r="AH106" s="33"/>
    </row>
    <row r="107" spans="1:34" s="32" customFormat="1" x14ac:dyDescent="0.35">
      <c r="A107" s="25" t="s">
        <v>237</v>
      </c>
      <c r="B107" s="22" t="s">
        <v>238</v>
      </c>
      <c r="C107" s="38"/>
      <c r="D107" s="38"/>
      <c r="E107" s="40"/>
      <c r="F107" s="40"/>
      <c r="G107" s="42"/>
      <c r="H107" s="42"/>
      <c r="I107" s="42"/>
      <c r="J107" s="42"/>
      <c r="K107" s="42"/>
      <c r="L107" s="42"/>
      <c r="M107" s="42"/>
      <c r="N107" s="39"/>
      <c r="O107" s="39"/>
      <c r="P107" s="40"/>
      <c r="Q107" s="39"/>
      <c r="R107" s="39"/>
      <c r="S107" s="39"/>
      <c r="T107" s="39"/>
      <c r="U107" s="39"/>
      <c r="V107" s="39"/>
      <c r="W107" s="39"/>
      <c r="X107" s="40"/>
      <c r="Y107" s="40"/>
      <c r="Z107" s="40"/>
      <c r="AA107" s="41"/>
      <c r="AB107" s="41"/>
      <c r="AC107" s="41"/>
      <c r="AD107" s="41"/>
      <c r="AE107" s="41"/>
      <c r="AF107" s="41"/>
      <c r="AG107" s="33"/>
      <c r="AH107" s="33"/>
    </row>
    <row r="108" spans="1:34" s="32" customFormat="1" x14ac:dyDescent="0.35">
      <c r="A108" s="20" t="s">
        <v>239</v>
      </c>
      <c r="B108" s="22" t="s">
        <v>240</v>
      </c>
      <c r="C108" s="38"/>
      <c r="D108" s="38"/>
      <c r="E108" s="40"/>
      <c r="F108" s="40"/>
      <c r="G108" s="38"/>
      <c r="H108" s="38"/>
      <c r="I108" s="42"/>
      <c r="J108" s="38"/>
      <c r="K108" s="38"/>
      <c r="L108" s="42"/>
      <c r="M108" s="38"/>
      <c r="N108" s="41"/>
      <c r="O108" s="38"/>
      <c r="P108" s="40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33"/>
      <c r="AH108" s="33"/>
    </row>
    <row r="109" spans="1:34" s="32" customFormat="1" x14ac:dyDescent="0.35">
      <c r="A109" s="26" t="s">
        <v>241</v>
      </c>
      <c r="B109" s="22" t="s">
        <v>242</v>
      </c>
      <c r="C109" s="38"/>
      <c r="D109" s="38"/>
      <c r="E109" s="39"/>
      <c r="F109" s="39"/>
      <c r="G109" s="39"/>
      <c r="H109" s="39"/>
      <c r="I109" s="39"/>
      <c r="J109" s="39"/>
      <c r="K109" s="39"/>
      <c r="L109" s="39"/>
      <c r="M109" s="39"/>
      <c r="N109" s="40"/>
      <c r="O109" s="40"/>
      <c r="P109" s="39"/>
      <c r="Q109" s="40"/>
      <c r="R109" s="40"/>
      <c r="S109" s="40"/>
      <c r="T109" s="40"/>
      <c r="U109" s="40"/>
      <c r="V109" s="40"/>
      <c r="W109" s="40"/>
      <c r="X109" s="39"/>
      <c r="Y109" s="39"/>
      <c r="Z109" s="39"/>
      <c r="AA109" s="41"/>
      <c r="AB109" s="41"/>
      <c r="AC109" s="41"/>
      <c r="AD109" s="41"/>
      <c r="AE109" s="41"/>
      <c r="AF109" s="41"/>
      <c r="AG109" s="33"/>
      <c r="AH109" s="33"/>
    </row>
    <row r="110" spans="1:34" s="32" customFormat="1" x14ac:dyDescent="0.35">
      <c r="A110" s="31" t="s">
        <v>243</v>
      </c>
      <c r="B110" s="22"/>
      <c r="C110" s="18" t="s">
        <v>71</v>
      </c>
      <c r="D110" s="18" t="s">
        <v>71</v>
      </c>
      <c r="E110" s="18" t="s">
        <v>71</v>
      </c>
      <c r="F110" s="18" t="s">
        <v>71</v>
      </c>
      <c r="G110" s="18" t="s">
        <v>71</v>
      </c>
      <c r="H110" s="18"/>
      <c r="I110" s="18" t="s">
        <v>71</v>
      </c>
      <c r="J110" s="18" t="s">
        <v>71</v>
      </c>
      <c r="K110" s="18"/>
      <c r="L110" s="18" t="s">
        <v>71</v>
      </c>
      <c r="M110" s="18" t="s">
        <v>71</v>
      </c>
      <c r="N110" s="18" t="s">
        <v>71</v>
      </c>
      <c r="O110" s="18"/>
      <c r="P110" s="18" t="s">
        <v>71</v>
      </c>
      <c r="Q110" s="18" t="s">
        <v>71</v>
      </c>
      <c r="R110" s="18" t="s">
        <v>71</v>
      </c>
      <c r="S110" s="18"/>
      <c r="T110" s="18" t="s">
        <v>71</v>
      </c>
      <c r="U110" s="18" t="s">
        <v>71</v>
      </c>
      <c r="V110" s="18" t="s">
        <v>71</v>
      </c>
      <c r="W110" s="18" t="s">
        <v>71</v>
      </c>
      <c r="X110" s="18" t="s">
        <v>71</v>
      </c>
      <c r="Y110" s="18" t="s">
        <v>71</v>
      </c>
      <c r="Z110" s="18" t="s">
        <v>71</v>
      </c>
      <c r="AA110" s="18" t="s">
        <v>71</v>
      </c>
      <c r="AB110" s="18" t="s">
        <v>71</v>
      </c>
      <c r="AC110" s="18" t="s">
        <v>71</v>
      </c>
      <c r="AD110" s="18" t="s">
        <v>71</v>
      </c>
      <c r="AE110" s="18" t="s">
        <v>71</v>
      </c>
      <c r="AF110" s="18" t="s">
        <v>71</v>
      </c>
      <c r="AG110" s="33"/>
      <c r="AH110" s="33"/>
    </row>
    <row r="111" spans="1:34" s="32" customFormat="1" x14ac:dyDescent="0.35">
      <c r="A111" s="20" t="s">
        <v>244</v>
      </c>
      <c r="B111" s="22" t="s">
        <v>245</v>
      </c>
      <c r="C111" s="39"/>
      <c r="D111" s="38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33"/>
      <c r="AH111" s="33"/>
    </row>
    <row r="112" spans="1:34" s="32" customFormat="1" x14ac:dyDescent="0.35">
      <c r="A112" s="20" t="s">
        <v>246</v>
      </c>
      <c r="B112" s="22" t="s">
        <v>247</v>
      </c>
      <c r="C112" s="39"/>
      <c r="D112" s="38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33"/>
      <c r="AH112" s="33"/>
    </row>
    <row r="113" spans="1:34" s="32" customFormat="1" x14ac:dyDescent="0.35">
      <c r="A113" s="20" t="s">
        <v>248</v>
      </c>
      <c r="B113" s="22" t="s">
        <v>249</v>
      </c>
      <c r="C113" s="39"/>
      <c r="D113" s="38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33"/>
      <c r="AH113" s="33"/>
    </row>
    <row r="114" spans="1:34" s="32" customFormat="1" x14ac:dyDescent="0.35">
      <c r="A114" s="20" t="s">
        <v>250</v>
      </c>
      <c r="B114" s="22" t="s">
        <v>251</v>
      </c>
      <c r="C114" s="39"/>
      <c r="D114" s="38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33"/>
      <c r="AH114" s="33"/>
    </row>
    <row r="115" spans="1:34" s="32" customFormat="1" x14ac:dyDescent="0.35">
      <c r="A115" s="20" t="s">
        <v>252</v>
      </c>
      <c r="B115" s="22" t="s">
        <v>253</v>
      </c>
      <c r="C115" s="38"/>
      <c r="D115" s="39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33"/>
      <c r="AH115" s="33"/>
    </row>
    <row r="116" spans="1:34" s="32" customFormat="1" x14ac:dyDescent="0.35">
      <c r="A116" s="20" t="s">
        <v>254</v>
      </c>
      <c r="B116" s="22" t="s">
        <v>255</v>
      </c>
      <c r="C116" s="38"/>
      <c r="D116" s="39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33"/>
      <c r="AH116" s="33"/>
    </row>
    <row r="117" spans="1:34" s="32" customFormat="1" x14ac:dyDescent="0.35">
      <c r="A117" s="20" t="s">
        <v>256</v>
      </c>
      <c r="B117" s="22" t="s">
        <v>257</v>
      </c>
      <c r="C117" s="39"/>
      <c r="D117" s="39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33"/>
      <c r="AH117" s="33"/>
    </row>
    <row r="118" spans="1:34" s="32" customFormat="1" x14ac:dyDescent="0.35">
      <c r="A118" s="20" t="s">
        <v>258</v>
      </c>
      <c r="B118" s="22" t="s">
        <v>259</v>
      </c>
      <c r="C118" s="39"/>
      <c r="D118" s="38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33"/>
      <c r="AH118" s="33"/>
    </row>
    <row r="119" spans="1:34" s="32" customFormat="1" x14ac:dyDescent="0.35">
      <c r="A119" s="30" t="s">
        <v>260</v>
      </c>
      <c r="B119" s="22"/>
      <c r="C119" s="18" t="s">
        <v>71</v>
      </c>
      <c r="D119" s="18" t="s">
        <v>71</v>
      </c>
      <c r="E119" s="18" t="s">
        <v>71</v>
      </c>
      <c r="F119" s="18" t="s">
        <v>71</v>
      </c>
      <c r="G119" s="18" t="s">
        <v>71</v>
      </c>
      <c r="H119" s="18"/>
      <c r="I119" s="18" t="s">
        <v>71</v>
      </c>
      <c r="J119" s="18" t="s">
        <v>71</v>
      </c>
      <c r="K119" s="18"/>
      <c r="L119" s="18" t="s">
        <v>71</v>
      </c>
      <c r="M119" s="18" t="s">
        <v>71</v>
      </c>
      <c r="N119" s="18" t="s">
        <v>71</v>
      </c>
      <c r="O119" s="18"/>
      <c r="P119" s="18" t="s">
        <v>71</v>
      </c>
      <c r="Q119" s="18" t="s">
        <v>71</v>
      </c>
      <c r="R119" s="18" t="s">
        <v>71</v>
      </c>
      <c r="S119" s="18"/>
      <c r="T119" s="18" t="s">
        <v>71</v>
      </c>
      <c r="U119" s="18" t="s">
        <v>71</v>
      </c>
      <c r="V119" s="18" t="s">
        <v>71</v>
      </c>
      <c r="W119" s="18" t="s">
        <v>71</v>
      </c>
      <c r="X119" s="18" t="s">
        <v>71</v>
      </c>
      <c r="Y119" s="18" t="s">
        <v>71</v>
      </c>
      <c r="Z119" s="18" t="s">
        <v>71</v>
      </c>
      <c r="AA119" s="18" t="s">
        <v>71</v>
      </c>
      <c r="AB119" s="18" t="s">
        <v>71</v>
      </c>
      <c r="AC119" s="18" t="s">
        <v>71</v>
      </c>
      <c r="AD119" s="18" t="s">
        <v>71</v>
      </c>
      <c r="AE119" s="18" t="s">
        <v>71</v>
      </c>
      <c r="AF119" s="18" t="s">
        <v>71</v>
      </c>
      <c r="AG119" s="33"/>
      <c r="AH119" s="33"/>
    </row>
    <row r="120" spans="1:34" s="32" customFormat="1" x14ac:dyDescent="0.35">
      <c r="A120" s="25" t="s">
        <v>261</v>
      </c>
      <c r="B120" s="22" t="s">
        <v>262</v>
      </c>
      <c r="C120" s="39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33"/>
      <c r="AH120" s="33"/>
    </row>
    <row r="121" spans="1:34" s="32" customFormat="1" x14ac:dyDescent="0.35">
      <c r="A121" s="20" t="s">
        <v>263</v>
      </c>
      <c r="B121" s="22" t="s">
        <v>264</v>
      </c>
      <c r="C121" s="39"/>
      <c r="D121" s="38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33"/>
      <c r="AH121" s="33"/>
    </row>
    <row r="122" spans="1:34" s="32" customFormat="1" x14ac:dyDescent="0.35">
      <c r="A122" s="20" t="s">
        <v>265</v>
      </c>
      <c r="B122" s="22" t="s">
        <v>266</v>
      </c>
      <c r="C122" s="39"/>
      <c r="D122" s="38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33"/>
      <c r="AH122" s="33"/>
    </row>
    <row r="123" spans="1:34" s="32" customFormat="1" x14ac:dyDescent="0.35">
      <c r="A123" s="20" t="s">
        <v>267</v>
      </c>
      <c r="B123" s="22" t="s">
        <v>268</v>
      </c>
      <c r="C123" s="39"/>
      <c r="D123" s="38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33"/>
      <c r="AH123" s="33"/>
    </row>
    <row r="124" spans="1:34" s="32" customFormat="1" x14ac:dyDescent="0.35">
      <c r="A124" s="20" t="s">
        <v>269</v>
      </c>
      <c r="B124" s="22" t="s">
        <v>270</v>
      </c>
      <c r="C124" s="39"/>
      <c r="D124" s="38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33"/>
      <c r="AH124" s="33"/>
    </row>
    <row r="125" spans="1:34" s="32" customFormat="1" x14ac:dyDescent="0.35">
      <c r="A125" s="20" t="s">
        <v>271</v>
      </c>
      <c r="B125" s="22" t="s">
        <v>272</v>
      </c>
      <c r="C125" s="39"/>
      <c r="D125" s="38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33"/>
      <c r="AH125" s="33"/>
    </row>
    <row r="126" spans="1:34" s="32" customFormat="1" x14ac:dyDescent="0.35">
      <c r="A126" s="20" t="s">
        <v>273</v>
      </c>
      <c r="B126" s="22" t="s">
        <v>274</v>
      </c>
      <c r="C126" s="39"/>
      <c r="D126" s="38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33"/>
      <c r="AH126" s="33"/>
    </row>
    <row r="127" spans="1:34" s="32" customFormat="1" x14ac:dyDescent="0.35">
      <c r="A127" s="26" t="s">
        <v>275</v>
      </c>
      <c r="B127" s="22" t="s">
        <v>276</v>
      </c>
      <c r="C127" s="39"/>
      <c r="D127" s="38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33"/>
      <c r="AH127" s="33"/>
    </row>
    <row r="128" spans="1:34" s="32" customFormat="1" x14ac:dyDescent="0.35">
      <c r="A128" s="26" t="s">
        <v>277</v>
      </c>
      <c r="B128" s="22" t="s">
        <v>278</v>
      </c>
      <c r="C128" s="39"/>
      <c r="D128" s="38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33"/>
      <c r="AH128" s="33"/>
    </row>
    <row r="129" spans="1:34" s="32" customFormat="1" x14ac:dyDescent="0.35">
      <c r="A129" s="26" t="s">
        <v>279</v>
      </c>
      <c r="B129" s="22" t="s">
        <v>280</v>
      </c>
      <c r="C129" s="39"/>
      <c r="D129" s="38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33"/>
      <c r="AH129" s="33"/>
    </row>
    <row r="130" spans="1:34" s="32" customFormat="1" ht="12.75" customHeight="1" x14ac:dyDescent="0.35">
      <c r="B130" s="32" t="s">
        <v>281</v>
      </c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</row>
    <row r="131" spans="1:34" s="32" customFormat="1" ht="12.75" customHeight="1" x14ac:dyDescent="0.35">
      <c r="B131" s="32" t="s">
        <v>281</v>
      </c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</row>
    <row r="132" spans="1:34" s="32" customFormat="1" ht="12.75" customHeight="1" x14ac:dyDescent="0.35">
      <c r="A132" s="43" t="s">
        <v>282</v>
      </c>
      <c r="B132" s="32" t="s">
        <v>281</v>
      </c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</row>
    <row r="133" spans="1:34" s="32" customFormat="1" ht="12.75" customHeight="1" x14ac:dyDescent="0.35">
      <c r="A133" s="8" t="str">
        <f>A6&amp;" : plan year 1"</f>
        <v>Non-life income, expenditure and business model analysis : plan year 1</v>
      </c>
      <c r="B133" s="32" t="s">
        <v>281</v>
      </c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</row>
    <row r="134" spans="1:34" s="32" customFormat="1" ht="15" customHeight="1" x14ac:dyDescent="0.35">
      <c r="C134" s="114" t="s">
        <v>4</v>
      </c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6"/>
      <c r="AG134" s="33"/>
      <c r="AH134" s="33"/>
    </row>
    <row r="135" spans="1:34" s="32" customFormat="1" ht="15" customHeight="1" x14ac:dyDescent="0.35">
      <c r="C135" s="118"/>
      <c r="D135" s="114" t="s">
        <v>5</v>
      </c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6"/>
      <c r="AE135" s="117" t="s">
        <v>6</v>
      </c>
      <c r="AF135" s="117" t="s">
        <v>7</v>
      </c>
      <c r="AG135" s="33"/>
      <c r="AH135" s="33"/>
    </row>
    <row r="136" spans="1:34" s="32" customFormat="1" ht="15" customHeight="1" x14ac:dyDescent="0.35">
      <c r="C136" s="118"/>
      <c r="D136" s="118"/>
      <c r="E136" s="120" t="s">
        <v>8</v>
      </c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2"/>
      <c r="AA136" s="123" t="s">
        <v>9</v>
      </c>
      <c r="AB136" s="124"/>
      <c r="AC136" s="124"/>
      <c r="AD136" s="125"/>
      <c r="AE136" s="118"/>
      <c r="AF136" s="118"/>
      <c r="AG136" s="33"/>
      <c r="AH136" s="33"/>
    </row>
    <row r="137" spans="1:34" s="32" customFormat="1" ht="14.5" customHeight="1" x14ac:dyDescent="0.35">
      <c r="C137" s="118"/>
      <c r="D137" s="118"/>
      <c r="E137" s="106" t="s">
        <v>10</v>
      </c>
      <c r="F137" s="108" t="s">
        <v>11</v>
      </c>
      <c r="G137" s="108" t="s">
        <v>12</v>
      </c>
      <c r="H137" s="126" t="s">
        <v>13</v>
      </c>
      <c r="I137" s="127"/>
      <c r="J137" s="110"/>
      <c r="K137" s="126" t="s">
        <v>14</v>
      </c>
      <c r="L137" s="127"/>
      <c r="M137" s="110"/>
      <c r="N137" s="108" t="s">
        <v>15</v>
      </c>
      <c r="O137" s="126" t="s">
        <v>16</v>
      </c>
      <c r="P137" s="127"/>
      <c r="Q137" s="110"/>
      <c r="R137" s="128" t="s">
        <v>17</v>
      </c>
      <c r="S137" s="129"/>
      <c r="T137" s="129"/>
      <c r="U137" s="129"/>
      <c r="V137" s="130"/>
      <c r="W137" s="110" t="s">
        <v>18</v>
      </c>
      <c r="X137" s="112" t="s">
        <v>19</v>
      </c>
      <c r="Y137" s="108" t="s">
        <v>20</v>
      </c>
      <c r="Z137" s="108" t="s">
        <v>21</v>
      </c>
      <c r="AA137" s="108" t="s">
        <v>22</v>
      </c>
      <c r="AB137" s="108" t="s">
        <v>23</v>
      </c>
      <c r="AC137" s="108" t="s">
        <v>24</v>
      </c>
      <c r="AD137" s="131" t="s">
        <v>25</v>
      </c>
      <c r="AE137" s="118"/>
      <c r="AF137" s="118"/>
      <c r="AG137" s="33"/>
      <c r="AH137" s="33"/>
    </row>
    <row r="138" spans="1:34" s="32" customFormat="1" ht="70.150000000000006" customHeight="1" x14ac:dyDescent="0.35">
      <c r="C138" s="119"/>
      <c r="D138" s="133"/>
      <c r="E138" s="107"/>
      <c r="F138" s="109"/>
      <c r="G138" s="109"/>
      <c r="H138" s="70" t="s">
        <v>26</v>
      </c>
      <c r="I138" s="64" t="s">
        <v>27</v>
      </c>
      <c r="J138" s="70" t="s">
        <v>28</v>
      </c>
      <c r="K138" s="71" t="s">
        <v>29</v>
      </c>
      <c r="L138" s="64" t="s">
        <v>30</v>
      </c>
      <c r="M138" s="70" t="s">
        <v>31</v>
      </c>
      <c r="N138" s="109"/>
      <c r="O138" s="70" t="s">
        <v>32</v>
      </c>
      <c r="P138" s="64" t="s">
        <v>33</v>
      </c>
      <c r="Q138" s="64" t="s">
        <v>34</v>
      </c>
      <c r="R138" s="68" t="s">
        <v>35</v>
      </c>
      <c r="S138" s="63" t="s">
        <v>36</v>
      </c>
      <c r="T138" s="64" t="s">
        <v>37</v>
      </c>
      <c r="U138" s="64" t="s">
        <v>38</v>
      </c>
      <c r="V138" s="64" t="s">
        <v>39</v>
      </c>
      <c r="W138" s="111"/>
      <c r="X138" s="113"/>
      <c r="Y138" s="109"/>
      <c r="Z138" s="109"/>
      <c r="AA138" s="109"/>
      <c r="AB138" s="109"/>
      <c r="AC138" s="109"/>
      <c r="AD138" s="132"/>
      <c r="AE138" s="119"/>
      <c r="AF138" s="119"/>
      <c r="AG138" s="33"/>
      <c r="AH138" s="33"/>
    </row>
    <row r="139" spans="1:34" s="32" customFormat="1" x14ac:dyDescent="0.35">
      <c r="C139" s="34" t="s">
        <v>283</v>
      </c>
      <c r="D139" s="35" t="s">
        <v>284</v>
      </c>
      <c r="E139" s="35" t="s">
        <v>285</v>
      </c>
      <c r="F139" s="35" t="s">
        <v>286</v>
      </c>
      <c r="G139" s="35" t="s">
        <v>287</v>
      </c>
      <c r="H139" s="35" t="s">
        <v>288</v>
      </c>
      <c r="I139" s="35" t="s">
        <v>289</v>
      </c>
      <c r="J139" s="35" t="s">
        <v>290</v>
      </c>
      <c r="K139" s="35" t="s">
        <v>291</v>
      </c>
      <c r="L139" s="35" t="s">
        <v>292</v>
      </c>
      <c r="M139" s="35" t="s">
        <v>293</v>
      </c>
      <c r="N139" s="35" t="s">
        <v>294</v>
      </c>
      <c r="O139" s="35" t="s">
        <v>295</v>
      </c>
      <c r="P139" s="35" t="s">
        <v>296</v>
      </c>
      <c r="Q139" s="67" t="s">
        <v>297</v>
      </c>
      <c r="R139" s="37" t="s">
        <v>298</v>
      </c>
      <c r="S139" s="37" t="s">
        <v>299</v>
      </c>
      <c r="T139" s="35" t="s">
        <v>300</v>
      </c>
      <c r="U139" s="35" t="s">
        <v>301</v>
      </c>
      <c r="V139" s="35" t="s">
        <v>302</v>
      </c>
      <c r="W139" s="35" t="s">
        <v>303</v>
      </c>
      <c r="X139" s="35" t="s">
        <v>304</v>
      </c>
      <c r="Y139" s="35" t="s">
        <v>305</v>
      </c>
      <c r="Z139" s="36" t="s">
        <v>306</v>
      </c>
      <c r="AA139" s="37" t="s">
        <v>307</v>
      </c>
      <c r="AB139" s="35" t="s">
        <v>308</v>
      </c>
      <c r="AC139" s="36" t="s">
        <v>309</v>
      </c>
      <c r="AD139" s="22" t="s">
        <v>310</v>
      </c>
      <c r="AE139" s="34" t="s">
        <v>311</v>
      </c>
      <c r="AF139" s="34" t="s">
        <v>312</v>
      </c>
      <c r="AG139" s="33"/>
      <c r="AH139" s="33"/>
    </row>
    <row r="140" spans="1:34" s="32" customFormat="1" x14ac:dyDescent="0.35">
      <c r="A140" s="31" t="s">
        <v>70</v>
      </c>
      <c r="B140" s="22"/>
      <c r="C140" s="18" t="s">
        <v>71</v>
      </c>
      <c r="D140" s="18" t="s">
        <v>71</v>
      </c>
      <c r="E140" s="18" t="s">
        <v>71</v>
      </c>
      <c r="F140" s="18" t="s">
        <v>71</v>
      </c>
      <c r="G140" s="18" t="s">
        <v>71</v>
      </c>
      <c r="H140" s="18"/>
      <c r="I140" s="18" t="s">
        <v>71</v>
      </c>
      <c r="J140" s="18" t="s">
        <v>71</v>
      </c>
      <c r="K140" s="18"/>
      <c r="L140" s="18" t="s">
        <v>71</v>
      </c>
      <c r="M140" s="18" t="s">
        <v>71</v>
      </c>
      <c r="N140" s="18" t="s">
        <v>71</v>
      </c>
      <c r="O140" s="18"/>
      <c r="P140" s="18" t="s">
        <v>71</v>
      </c>
      <c r="Q140" s="18" t="s">
        <v>71</v>
      </c>
      <c r="R140" s="18" t="s">
        <v>71</v>
      </c>
      <c r="S140" s="18"/>
      <c r="T140" s="18" t="s">
        <v>71</v>
      </c>
      <c r="U140" s="18" t="s">
        <v>71</v>
      </c>
      <c r="V140" s="18" t="s">
        <v>71</v>
      </c>
      <c r="W140" s="18" t="s">
        <v>71</v>
      </c>
      <c r="X140" s="18" t="s">
        <v>71</v>
      </c>
      <c r="Y140" s="18" t="s">
        <v>71</v>
      </c>
      <c r="Z140" s="18" t="s">
        <v>71</v>
      </c>
      <c r="AA140" s="18" t="s">
        <v>71</v>
      </c>
      <c r="AB140" s="18" t="s">
        <v>71</v>
      </c>
      <c r="AC140" s="18" t="s">
        <v>71</v>
      </c>
      <c r="AD140" s="18" t="s">
        <v>71</v>
      </c>
      <c r="AE140" s="18" t="s">
        <v>71</v>
      </c>
      <c r="AF140" s="18" t="s">
        <v>71</v>
      </c>
      <c r="AG140" s="33"/>
      <c r="AH140" s="33"/>
    </row>
    <row r="141" spans="1:34" s="32" customFormat="1" ht="12.75" customHeight="1" x14ac:dyDescent="0.35">
      <c r="A141" s="23" t="s">
        <v>72</v>
      </c>
      <c r="B141" s="22"/>
      <c r="C141" s="18" t="s">
        <v>71</v>
      </c>
      <c r="D141" s="18" t="s">
        <v>71</v>
      </c>
      <c r="E141" s="18" t="s">
        <v>71</v>
      </c>
      <c r="F141" s="18" t="s">
        <v>71</v>
      </c>
      <c r="G141" s="18" t="s">
        <v>71</v>
      </c>
      <c r="H141" s="18"/>
      <c r="I141" s="18" t="s">
        <v>71</v>
      </c>
      <c r="J141" s="18" t="s">
        <v>71</v>
      </c>
      <c r="K141" s="18"/>
      <c r="L141" s="18" t="s">
        <v>71</v>
      </c>
      <c r="M141" s="18" t="s">
        <v>71</v>
      </c>
      <c r="N141" s="18" t="s">
        <v>71</v>
      </c>
      <c r="O141" s="18"/>
      <c r="P141" s="18" t="s">
        <v>71</v>
      </c>
      <c r="Q141" s="18" t="s">
        <v>71</v>
      </c>
      <c r="R141" s="18" t="s">
        <v>71</v>
      </c>
      <c r="S141" s="18"/>
      <c r="T141" s="18" t="s">
        <v>71</v>
      </c>
      <c r="U141" s="18" t="s">
        <v>71</v>
      </c>
      <c r="V141" s="18" t="s">
        <v>71</v>
      </c>
      <c r="W141" s="18" t="s">
        <v>71</v>
      </c>
      <c r="X141" s="18" t="s">
        <v>71</v>
      </c>
      <c r="Y141" s="18" t="s">
        <v>71</v>
      </c>
      <c r="Z141" s="18" t="s">
        <v>71</v>
      </c>
      <c r="AA141" s="18" t="s">
        <v>71</v>
      </c>
      <c r="AB141" s="18" t="s">
        <v>71</v>
      </c>
      <c r="AC141" s="18" t="s">
        <v>71</v>
      </c>
      <c r="AD141" s="18" t="s">
        <v>71</v>
      </c>
      <c r="AE141" s="18" t="s">
        <v>71</v>
      </c>
      <c r="AF141" s="18" t="s">
        <v>71</v>
      </c>
      <c r="AG141" s="33"/>
      <c r="AH141" s="33"/>
    </row>
    <row r="142" spans="1:34" s="32" customFormat="1" x14ac:dyDescent="0.35">
      <c r="A142" s="20" t="str">
        <f>INDEX(A$19:A$130,MATCH(B142,B$19:B$130,0))</f>
        <v>Gross written premiums</v>
      </c>
      <c r="B142" s="22" t="s">
        <v>74</v>
      </c>
      <c r="C142" s="38"/>
      <c r="D142" s="39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65"/>
      <c r="AF142" s="65"/>
      <c r="AG142" s="33"/>
      <c r="AH142" s="33"/>
    </row>
    <row r="143" spans="1:34" s="32" customFormat="1" x14ac:dyDescent="0.35">
      <c r="A143" s="13" t="str">
        <f>INDEX(A$19:A$130,MATCH(B143,B$19:B$130,0))</f>
        <v xml:space="preserve">  Gross written premiums - insurance (direct)</v>
      </c>
      <c r="B143" s="22" t="s">
        <v>76</v>
      </c>
      <c r="C143" s="38"/>
      <c r="D143" s="39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1"/>
      <c r="AB143" s="41"/>
      <c r="AC143" s="41"/>
      <c r="AD143" s="41"/>
      <c r="AE143" s="65"/>
      <c r="AF143" s="41"/>
      <c r="AG143" s="33"/>
      <c r="AH143" s="33"/>
    </row>
    <row r="144" spans="1:34" s="32" customFormat="1" x14ac:dyDescent="0.35">
      <c r="A144" s="14" t="str">
        <f>INDEX(A$19:A$130,MATCH(B144,B$19:B$130,0))</f>
        <v xml:space="preserve">  Gross written premiums - insurance (direct) - new business</v>
      </c>
      <c r="B144" s="22" t="s">
        <v>78</v>
      </c>
      <c r="C144" s="38"/>
      <c r="D144" s="39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1"/>
      <c r="AB144" s="41"/>
      <c r="AC144" s="41"/>
      <c r="AD144" s="41"/>
      <c r="AE144" s="65"/>
      <c r="AF144" s="41"/>
      <c r="AG144" s="33"/>
      <c r="AH144" s="33"/>
    </row>
    <row r="145" spans="1:34" s="32" customFormat="1" x14ac:dyDescent="0.35">
      <c r="A145" s="20" t="s">
        <v>79</v>
      </c>
      <c r="B145" s="22" t="s">
        <v>80</v>
      </c>
      <c r="C145" s="38"/>
      <c r="D145" s="39"/>
      <c r="E145" s="40"/>
      <c r="F145" s="40"/>
      <c r="G145" s="40"/>
      <c r="H145" s="40"/>
      <c r="I145" s="73"/>
      <c r="J145" s="73"/>
      <c r="K145" s="40"/>
      <c r="L145" s="73"/>
      <c r="M145" s="73"/>
      <c r="N145" s="40"/>
      <c r="O145" s="40"/>
      <c r="P145" s="73"/>
      <c r="Q145" s="73"/>
      <c r="R145" s="40"/>
      <c r="S145" s="73"/>
      <c r="T145" s="73"/>
      <c r="U145" s="73"/>
      <c r="V145" s="73"/>
      <c r="W145" s="40"/>
      <c r="X145" s="40"/>
      <c r="Y145" s="40"/>
      <c r="Z145" s="40"/>
      <c r="AA145" s="40"/>
      <c r="AB145" s="40"/>
      <c r="AC145" s="40"/>
      <c r="AD145" s="40"/>
      <c r="AE145" s="41"/>
      <c r="AF145" s="40"/>
      <c r="AG145" s="33"/>
      <c r="AH145" s="33"/>
    </row>
    <row r="146" spans="1:34" s="32" customFormat="1" x14ac:dyDescent="0.35">
      <c r="A146" s="20" t="str">
        <f>INDEX(A$19:A$130,MATCH(B146,B$19:B$130,0))</f>
        <v>Net written premiums</v>
      </c>
      <c r="B146" s="22" t="s">
        <v>88</v>
      </c>
      <c r="C146" s="38"/>
      <c r="D146" s="39"/>
      <c r="E146" s="40"/>
      <c r="F146" s="40"/>
      <c r="G146" s="40"/>
      <c r="H146" s="40"/>
      <c r="I146" s="84"/>
      <c r="J146" s="84"/>
      <c r="K146" s="40"/>
      <c r="L146" s="84"/>
      <c r="M146" s="84"/>
      <c r="N146" s="40"/>
      <c r="O146" s="40"/>
      <c r="P146" s="84"/>
      <c r="Q146" s="84"/>
      <c r="R146" s="40"/>
      <c r="S146" s="84"/>
      <c r="T146" s="84"/>
      <c r="U146" s="84"/>
      <c r="V146" s="84"/>
      <c r="W146" s="40"/>
      <c r="X146" s="40"/>
      <c r="Y146" s="40"/>
      <c r="Z146" s="40"/>
      <c r="AA146" s="40"/>
      <c r="AB146" s="40"/>
      <c r="AC146" s="40"/>
      <c r="AD146" s="40"/>
      <c r="AE146" s="69"/>
      <c r="AF146" s="69"/>
      <c r="AG146" s="33"/>
      <c r="AH146" s="33"/>
    </row>
    <row r="147" spans="1:34" s="32" customFormat="1" ht="12.75" customHeight="1" x14ac:dyDescent="0.35">
      <c r="A147" s="23" t="s">
        <v>89</v>
      </c>
      <c r="B147" s="22"/>
      <c r="C147" s="18" t="s">
        <v>71</v>
      </c>
      <c r="D147" s="18" t="s">
        <v>71</v>
      </c>
      <c r="E147" s="18" t="s">
        <v>71</v>
      </c>
      <c r="F147" s="18" t="s">
        <v>71</v>
      </c>
      <c r="G147" s="18" t="s">
        <v>71</v>
      </c>
      <c r="H147" s="18"/>
      <c r="I147" s="18" t="s">
        <v>71</v>
      </c>
      <c r="J147" s="18" t="s">
        <v>71</v>
      </c>
      <c r="K147" s="18"/>
      <c r="L147" s="18" t="s">
        <v>71</v>
      </c>
      <c r="M147" s="18" t="s">
        <v>71</v>
      </c>
      <c r="N147" s="18" t="s">
        <v>71</v>
      </c>
      <c r="O147" s="18"/>
      <c r="P147" s="18" t="s">
        <v>71</v>
      </c>
      <c r="Q147" s="18" t="s">
        <v>71</v>
      </c>
      <c r="R147" s="18" t="s">
        <v>71</v>
      </c>
      <c r="S147" s="18"/>
      <c r="T147" s="18" t="s">
        <v>71</v>
      </c>
      <c r="U147" s="18" t="s">
        <v>71</v>
      </c>
      <c r="V147" s="18" t="s">
        <v>71</v>
      </c>
      <c r="W147" s="18" t="s">
        <v>71</v>
      </c>
      <c r="X147" s="18" t="s">
        <v>71</v>
      </c>
      <c r="Y147" s="18" t="s">
        <v>71</v>
      </c>
      <c r="Z147" s="18" t="s">
        <v>71</v>
      </c>
      <c r="AA147" s="18" t="s">
        <v>71</v>
      </c>
      <c r="AB147" s="18" t="s">
        <v>71</v>
      </c>
      <c r="AC147" s="18" t="s">
        <v>71</v>
      </c>
      <c r="AD147" s="18" t="s">
        <v>71</v>
      </c>
      <c r="AE147" s="18" t="s">
        <v>71</v>
      </c>
      <c r="AF147" s="18" t="s">
        <v>71</v>
      </c>
      <c r="AG147" s="33"/>
      <c r="AH147" s="33"/>
    </row>
    <row r="148" spans="1:34" s="32" customFormat="1" x14ac:dyDescent="0.35">
      <c r="A148" s="20" t="str">
        <f>INDEX(A$19:A$130,MATCH(B148,B$19:B$130,0))</f>
        <v>Gross earned premiums</v>
      </c>
      <c r="B148" s="22" t="s">
        <v>91</v>
      </c>
      <c r="C148" s="38"/>
      <c r="D148" s="39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1"/>
      <c r="AF148" s="41"/>
      <c r="AG148" s="33"/>
      <c r="AH148" s="33"/>
    </row>
    <row r="149" spans="1:34" s="32" customFormat="1" x14ac:dyDescent="0.35">
      <c r="A149" s="13" t="s">
        <v>92</v>
      </c>
      <c r="B149" s="22" t="s">
        <v>93</v>
      </c>
      <c r="C149" s="38"/>
      <c r="D149" s="39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73"/>
      <c r="AB149" s="73"/>
      <c r="AC149" s="73"/>
      <c r="AD149" s="73"/>
      <c r="AE149" s="85"/>
      <c r="AF149" s="41"/>
      <c r="AG149" s="33"/>
      <c r="AH149" s="33"/>
    </row>
    <row r="150" spans="1:34" s="32" customFormat="1" x14ac:dyDescent="0.35">
      <c r="A150" s="13" t="s">
        <v>94</v>
      </c>
      <c r="B150" s="22" t="s">
        <v>95</v>
      </c>
      <c r="C150" s="38"/>
      <c r="D150" s="39"/>
      <c r="E150" s="40"/>
      <c r="F150" s="40"/>
      <c r="G150" s="40"/>
      <c r="H150" s="40"/>
      <c r="I150" s="73"/>
      <c r="J150" s="73"/>
      <c r="K150" s="40"/>
      <c r="L150" s="73"/>
      <c r="M150" s="73"/>
      <c r="N150" s="40"/>
      <c r="O150" s="40"/>
      <c r="P150" s="73"/>
      <c r="Q150" s="73"/>
      <c r="R150" s="40"/>
      <c r="S150" s="73"/>
      <c r="T150" s="73"/>
      <c r="U150" s="73"/>
      <c r="V150" s="73"/>
      <c r="W150" s="40"/>
      <c r="X150" s="40"/>
      <c r="Y150" s="40"/>
      <c r="Z150" s="40"/>
      <c r="AA150" s="40"/>
      <c r="AB150" s="40"/>
      <c r="AC150" s="40"/>
      <c r="AD150" s="40"/>
      <c r="AE150" s="85"/>
      <c r="AF150" s="85"/>
      <c r="AG150" s="33"/>
      <c r="AH150" s="33"/>
    </row>
    <row r="151" spans="1:34" s="32" customFormat="1" x14ac:dyDescent="0.35">
      <c r="A151" s="20" t="s">
        <v>96</v>
      </c>
      <c r="B151" s="22" t="s">
        <v>97</v>
      </c>
      <c r="C151" s="38"/>
      <c r="D151" s="39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65"/>
      <c r="AF151" s="38"/>
      <c r="AG151" s="33"/>
      <c r="AH151" s="33"/>
    </row>
    <row r="152" spans="1:34" s="32" customFormat="1" x14ac:dyDescent="0.35">
      <c r="A152" s="13" t="s">
        <v>98</v>
      </c>
      <c r="B152" s="22" t="s">
        <v>99</v>
      </c>
      <c r="C152" s="38"/>
      <c r="D152" s="39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65"/>
      <c r="AF152" s="38"/>
      <c r="AG152" s="33"/>
      <c r="AH152" s="33"/>
    </row>
    <row r="153" spans="1:34" s="32" customFormat="1" x14ac:dyDescent="0.35">
      <c r="A153" s="20" t="s">
        <v>100</v>
      </c>
      <c r="B153" s="22" t="s">
        <v>101</v>
      </c>
      <c r="C153" s="38"/>
      <c r="D153" s="39"/>
      <c r="E153" s="40"/>
      <c r="F153" s="40"/>
      <c r="G153" s="40"/>
      <c r="H153" s="40"/>
      <c r="I153" s="73"/>
      <c r="J153" s="73"/>
      <c r="K153" s="40"/>
      <c r="L153" s="73"/>
      <c r="M153" s="73"/>
      <c r="N153" s="40"/>
      <c r="O153" s="40"/>
      <c r="P153" s="73"/>
      <c r="Q153" s="73"/>
      <c r="R153" s="40"/>
      <c r="S153" s="73"/>
      <c r="T153" s="73"/>
      <c r="U153" s="73"/>
      <c r="V153" s="73"/>
      <c r="W153" s="40"/>
      <c r="X153" s="40"/>
      <c r="Y153" s="40"/>
      <c r="Z153" s="40"/>
      <c r="AA153" s="40"/>
      <c r="AB153" s="40"/>
      <c r="AC153" s="40"/>
      <c r="AD153" s="40"/>
      <c r="AE153" s="84"/>
      <c r="AF153" s="84"/>
      <c r="AG153" s="33"/>
      <c r="AH153" s="33"/>
    </row>
    <row r="154" spans="1:34" s="32" customFormat="1" x14ac:dyDescent="0.35">
      <c r="A154" s="13" t="s">
        <v>102</v>
      </c>
      <c r="B154" s="22" t="s">
        <v>103</v>
      </c>
      <c r="C154" s="39"/>
      <c r="D154" s="39"/>
      <c r="E154" s="40"/>
      <c r="F154" s="40"/>
      <c r="G154" s="40"/>
      <c r="H154" s="40"/>
      <c r="I154" s="73"/>
      <c r="J154" s="73"/>
      <c r="K154" s="40"/>
      <c r="L154" s="73"/>
      <c r="M154" s="73"/>
      <c r="N154" s="40"/>
      <c r="O154" s="40"/>
      <c r="P154" s="73"/>
      <c r="Q154" s="73"/>
      <c r="R154" s="40"/>
      <c r="S154" s="73"/>
      <c r="T154" s="73"/>
      <c r="U154" s="73"/>
      <c r="V154" s="73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33"/>
      <c r="AH154" s="33"/>
    </row>
    <row r="155" spans="1:34" s="32" customFormat="1" ht="12.75" customHeight="1" x14ac:dyDescent="0.35">
      <c r="A155" s="23" t="s">
        <v>104</v>
      </c>
      <c r="B155" s="22"/>
      <c r="C155" s="18" t="s">
        <v>71</v>
      </c>
      <c r="D155" s="18" t="s">
        <v>71</v>
      </c>
      <c r="E155" s="18" t="s">
        <v>71</v>
      </c>
      <c r="F155" s="18" t="s">
        <v>71</v>
      </c>
      <c r="G155" s="18" t="s">
        <v>71</v>
      </c>
      <c r="H155" s="18"/>
      <c r="I155" s="18" t="s">
        <v>71</v>
      </c>
      <c r="J155" s="18" t="s">
        <v>71</v>
      </c>
      <c r="K155" s="18"/>
      <c r="L155" s="18" t="s">
        <v>71</v>
      </c>
      <c r="M155" s="18" t="s">
        <v>71</v>
      </c>
      <c r="N155" s="18" t="s">
        <v>71</v>
      </c>
      <c r="O155" s="18"/>
      <c r="P155" s="18" t="s">
        <v>71</v>
      </c>
      <c r="Q155" s="18" t="s">
        <v>71</v>
      </c>
      <c r="R155" s="18" t="s">
        <v>71</v>
      </c>
      <c r="S155" s="18"/>
      <c r="T155" s="18" t="s">
        <v>71</v>
      </c>
      <c r="U155" s="18" t="s">
        <v>71</v>
      </c>
      <c r="V155" s="18" t="s">
        <v>71</v>
      </c>
      <c r="W155" s="18" t="s">
        <v>71</v>
      </c>
      <c r="X155" s="18" t="s">
        <v>71</v>
      </c>
      <c r="Y155" s="18" t="s">
        <v>71</v>
      </c>
      <c r="Z155" s="18" t="s">
        <v>71</v>
      </c>
      <c r="AA155" s="18" t="s">
        <v>71</v>
      </c>
      <c r="AB155" s="18" t="s">
        <v>71</v>
      </c>
      <c r="AC155" s="18" t="s">
        <v>71</v>
      </c>
      <c r="AD155" s="18" t="s">
        <v>71</v>
      </c>
      <c r="AE155" s="18" t="s">
        <v>71</v>
      </c>
      <c r="AF155" s="18" t="s">
        <v>71</v>
      </c>
      <c r="AG155" s="33"/>
      <c r="AH155" s="33"/>
    </row>
    <row r="156" spans="1:34" s="32" customFormat="1" x14ac:dyDescent="0.35">
      <c r="A156" s="20" t="str">
        <f>INDEX(A$19:A$130,MATCH(B156,B$19:B$130,0))</f>
        <v>Investment income and investment gains / (losses)</v>
      </c>
      <c r="B156" s="22" t="s">
        <v>110</v>
      </c>
      <c r="C156" s="39"/>
      <c r="D156" s="38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33"/>
      <c r="AH156" s="33"/>
    </row>
    <row r="157" spans="1:34" s="32" customFormat="1" x14ac:dyDescent="0.35">
      <c r="A157" s="20" t="str">
        <f>INDEX(A$19:A$130,MATCH(B157,B$19:B$130,0))</f>
        <v>Other income</v>
      </c>
      <c r="B157" s="22" t="s">
        <v>112</v>
      </c>
      <c r="C157" s="39"/>
      <c r="D157" s="38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33"/>
      <c r="AH157" s="33"/>
    </row>
    <row r="158" spans="1:34" s="32" customFormat="1" x14ac:dyDescent="0.35">
      <c r="A158" s="25" t="str">
        <f>INDEX(A$19:A$130,MATCH(B158,B$19:B$130,0))</f>
        <v>Total income</v>
      </c>
      <c r="B158" s="22" t="s">
        <v>114</v>
      </c>
      <c r="C158" s="39"/>
      <c r="D158" s="38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33"/>
      <c r="AH158" s="33"/>
    </row>
    <row r="159" spans="1:34" s="32" customFormat="1" x14ac:dyDescent="0.35">
      <c r="A159" s="30" t="s">
        <v>115</v>
      </c>
      <c r="B159" s="22"/>
      <c r="C159" s="18" t="s">
        <v>71</v>
      </c>
      <c r="D159" s="18" t="s">
        <v>71</v>
      </c>
      <c r="E159" s="18" t="s">
        <v>71</v>
      </c>
      <c r="F159" s="18" t="s">
        <v>71</v>
      </c>
      <c r="G159" s="18" t="s">
        <v>71</v>
      </c>
      <c r="H159" s="18"/>
      <c r="I159" s="18" t="s">
        <v>71</v>
      </c>
      <c r="J159" s="18" t="s">
        <v>71</v>
      </c>
      <c r="K159" s="18"/>
      <c r="L159" s="18" t="s">
        <v>71</v>
      </c>
      <c r="M159" s="18" t="s">
        <v>71</v>
      </c>
      <c r="N159" s="18" t="s">
        <v>71</v>
      </c>
      <c r="O159" s="18"/>
      <c r="P159" s="18" t="s">
        <v>71</v>
      </c>
      <c r="Q159" s="18" t="s">
        <v>71</v>
      </c>
      <c r="R159" s="18" t="s">
        <v>71</v>
      </c>
      <c r="S159" s="18"/>
      <c r="T159" s="18" t="s">
        <v>71</v>
      </c>
      <c r="U159" s="18" t="s">
        <v>71</v>
      </c>
      <c r="V159" s="18" t="s">
        <v>71</v>
      </c>
      <c r="W159" s="18" t="s">
        <v>71</v>
      </c>
      <c r="X159" s="18" t="s">
        <v>71</v>
      </c>
      <c r="Y159" s="18" t="s">
        <v>71</v>
      </c>
      <c r="Z159" s="18" t="s">
        <v>71</v>
      </c>
      <c r="AA159" s="18" t="s">
        <v>71</v>
      </c>
      <c r="AB159" s="18" t="s">
        <v>71</v>
      </c>
      <c r="AC159" s="18" t="s">
        <v>71</v>
      </c>
      <c r="AD159" s="18" t="s">
        <v>71</v>
      </c>
      <c r="AE159" s="18" t="s">
        <v>71</v>
      </c>
      <c r="AF159" s="18" t="s">
        <v>71</v>
      </c>
      <c r="AG159" s="33"/>
      <c r="AH159" s="33"/>
    </row>
    <row r="160" spans="1:34" s="32" customFormat="1" ht="12.75" customHeight="1" x14ac:dyDescent="0.35">
      <c r="A160" s="23" t="s">
        <v>116</v>
      </c>
      <c r="B160" s="22"/>
      <c r="C160" s="18" t="s">
        <v>71</v>
      </c>
      <c r="D160" s="18" t="s">
        <v>71</v>
      </c>
      <c r="E160" s="18" t="s">
        <v>71</v>
      </c>
      <c r="F160" s="18" t="s">
        <v>71</v>
      </c>
      <c r="G160" s="18" t="s">
        <v>71</v>
      </c>
      <c r="H160" s="18"/>
      <c r="I160" s="18" t="s">
        <v>71</v>
      </c>
      <c r="J160" s="18" t="s">
        <v>71</v>
      </c>
      <c r="K160" s="18"/>
      <c r="L160" s="18" t="s">
        <v>71</v>
      </c>
      <c r="M160" s="18" t="s">
        <v>71</v>
      </c>
      <c r="N160" s="18" t="s">
        <v>71</v>
      </c>
      <c r="O160" s="18"/>
      <c r="P160" s="18" t="s">
        <v>71</v>
      </c>
      <c r="Q160" s="18" t="s">
        <v>71</v>
      </c>
      <c r="R160" s="18" t="s">
        <v>71</v>
      </c>
      <c r="S160" s="18"/>
      <c r="T160" s="18" t="s">
        <v>71</v>
      </c>
      <c r="U160" s="18" t="s">
        <v>71</v>
      </c>
      <c r="V160" s="18" t="s">
        <v>71</v>
      </c>
      <c r="W160" s="18" t="s">
        <v>71</v>
      </c>
      <c r="X160" s="18" t="s">
        <v>71</v>
      </c>
      <c r="Y160" s="18" t="s">
        <v>71</v>
      </c>
      <c r="Z160" s="18" t="s">
        <v>71</v>
      </c>
      <c r="AA160" s="18" t="s">
        <v>71</v>
      </c>
      <c r="AB160" s="18" t="s">
        <v>71</v>
      </c>
      <c r="AC160" s="18" t="s">
        <v>71</v>
      </c>
      <c r="AD160" s="18" t="s">
        <v>71</v>
      </c>
      <c r="AE160" s="18" t="s">
        <v>71</v>
      </c>
      <c r="AF160" s="18" t="s">
        <v>71</v>
      </c>
      <c r="AG160" s="33"/>
      <c r="AH160" s="33"/>
    </row>
    <row r="161" spans="1:34" s="32" customFormat="1" x14ac:dyDescent="0.35">
      <c r="A161" s="20" t="str">
        <f>INDEX(A$19:A$130,MATCH(B161,B$19:B$130,0))</f>
        <v>Gross (undiscounted) claims incurred</v>
      </c>
      <c r="B161" s="22" t="s">
        <v>118</v>
      </c>
      <c r="C161" s="38"/>
      <c r="D161" s="39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1"/>
      <c r="AF161" s="41"/>
      <c r="AG161" s="33"/>
      <c r="AH161" s="33"/>
    </row>
    <row r="162" spans="1:34" s="32" customFormat="1" x14ac:dyDescent="0.35">
      <c r="A162" s="21" t="s">
        <v>119</v>
      </c>
      <c r="B162" s="22" t="s">
        <v>120</v>
      </c>
      <c r="C162" s="38"/>
      <c r="D162" s="39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1"/>
      <c r="AB162" s="41"/>
      <c r="AC162" s="41"/>
      <c r="AD162" s="41"/>
      <c r="AE162" s="41"/>
      <c r="AF162" s="41"/>
      <c r="AG162" s="33"/>
      <c r="AH162" s="33"/>
    </row>
    <row r="163" spans="1:34" s="32" customFormat="1" x14ac:dyDescent="0.35">
      <c r="A163" s="21" t="s">
        <v>121</v>
      </c>
      <c r="B163" s="22" t="s">
        <v>122</v>
      </c>
      <c r="C163" s="38"/>
      <c r="D163" s="39"/>
      <c r="E163" s="40"/>
      <c r="F163" s="40"/>
      <c r="G163" s="40"/>
      <c r="H163" s="40"/>
      <c r="I163" s="73"/>
      <c r="J163" s="73"/>
      <c r="K163" s="40"/>
      <c r="L163" s="73"/>
      <c r="M163" s="73"/>
      <c r="N163" s="40"/>
      <c r="O163" s="40"/>
      <c r="P163" s="73"/>
      <c r="Q163" s="73"/>
      <c r="R163" s="40"/>
      <c r="S163" s="73"/>
      <c r="T163" s="73"/>
      <c r="U163" s="73"/>
      <c r="V163" s="73"/>
      <c r="W163" s="40"/>
      <c r="X163" s="40"/>
      <c r="Y163" s="40"/>
      <c r="Z163" s="40"/>
      <c r="AA163" s="40"/>
      <c r="AB163" s="40"/>
      <c r="AC163" s="40"/>
      <c r="AD163" s="40"/>
      <c r="AE163" s="41"/>
      <c r="AF163" s="41"/>
      <c r="AG163" s="33"/>
      <c r="AH163" s="33"/>
    </row>
    <row r="164" spans="1:34" s="32" customFormat="1" x14ac:dyDescent="0.35">
      <c r="A164" s="79" t="s">
        <v>131</v>
      </c>
      <c r="B164" s="22" t="s">
        <v>132</v>
      </c>
      <c r="C164" s="38"/>
      <c r="D164" s="39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73"/>
      <c r="AF164" s="73"/>
      <c r="AG164" s="33"/>
      <c r="AH164" s="33"/>
    </row>
    <row r="165" spans="1:34" s="32" customFormat="1" x14ac:dyDescent="0.35">
      <c r="A165" s="14" t="s">
        <v>133</v>
      </c>
      <c r="B165" s="22" t="s">
        <v>134</v>
      </c>
      <c r="C165" s="38"/>
      <c r="D165" s="39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73"/>
      <c r="AF165" s="73"/>
      <c r="AG165" s="33"/>
      <c r="AH165" s="33"/>
    </row>
    <row r="166" spans="1:34" s="32" customFormat="1" x14ac:dyDescent="0.35">
      <c r="A166" s="13" t="str">
        <f>INDEX(A$19:A$130,MATCH(B166,B$19:B$130,0))</f>
        <v xml:space="preserve">Gross (undiscounted) claims incurred - claim events that occurred prior to the period	</v>
      </c>
      <c r="B166" s="22" t="s">
        <v>144</v>
      </c>
      <c r="C166" s="38"/>
      <c r="D166" s="39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1"/>
      <c r="AF166" s="41"/>
      <c r="AG166" s="33"/>
      <c r="AH166" s="33"/>
    </row>
    <row r="167" spans="1:34" s="32" customFormat="1" x14ac:dyDescent="0.35">
      <c r="A167" s="14" t="s">
        <v>145</v>
      </c>
      <c r="B167" s="22" t="s">
        <v>146</v>
      </c>
      <c r="C167" s="38"/>
      <c r="D167" s="39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73"/>
      <c r="AB167" s="73"/>
      <c r="AC167" s="73"/>
      <c r="AD167" s="73"/>
      <c r="AE167" s="41"/>
      <c r="AF167" s="41"/>
      <c r="AG167" s="33"/>
      <c r="AH167" s="33"/>
    </row>
    <row r="168" spans="1:34" s="32" customFormat="1" x14ac:dyDescent="0.35">
      <c r="A168" s="14" t="s">
        <v>147</v>
      </c>
      <c r="B168" s="22" t="s">
        <v>148</v>
      </c>
      <c r="C168" s="38"/>
      <c r="D168" s="39"/>
      <c r="E168" s="40"/>
      <c r="F168" s="40"/>
      <c r="G168" s="40"/>
      <c r="H168" s="40"/>
      <c r="I168" s="73"/>
      <c r="J168" s="73"/>
      <c r="K168" s="40"/>
      <c r="L168" s="73"/>
      <c r="M168" s="73"/>
      <c r="N168" s="40"/>
      <c r="O168" s="40"/>
      <c r="P168" s="73"/>
      <c r="Q168" s="73"/>
      <c r="R168" s="40"/>
      <c r="S168" s="73"/>
      <c r="T168" s="73"/>
      <c r="U168" s="73"/>
      <c r="V168" s="73"/>
      <c r="W168" s="40"/>
      <c r="X168" s="40"/>
      <c r="Y168" s="40"/>
      <c r="Z168" s="40"/>
      <c r="AA168" s="40"/>
      <c r="AB168" s="40"/>
      <c r="AC168" s="40"/>
      <c r="AD168" s="40"/>
      <c r="AE168" s="41"/>
      <c r="AF168" s="41"/>
      <c r="AG168" s="33"/>
      <c r="AH168" s="33"/>
    </row>
    <row r="169" spans="1:34" s="32" customFormat="1" x14ac:dyDescent="0.35">
      <c r="A169" s="20" t="s">
        <v>161</v>
      </c>
      <c r="B169" s="22" t="s">
        <v>162</v>
      </c>
      <c r="C169" s="38"/>
      <c r="D169" s="39"/>
      <c r="E169" s="40"/>
      <c r="F169" s="40"/>
      <c r="G169" s="40"/>
      <c r="H169" s="40"/>
      <c r="I169" s="73"/>
      <c r="J169" s="73"/>
      <c r="K169" s="40"/>
      <c r="L169" s="73"/>
      <c r="M169" s="73"/>
      <c r="N169" s="40"/>
      <c r="O169" s="40"/>
      <c r="P169" s="73"/>
      <c r="Q169" s="73"/>
      <c r="R169" s="40"/>
      <c r="S169" s="73"/>
      <c r="T169" s="73"/>
      <c r="U169" s="73"/>
      <c r="V169" s="73"/>
      <c r="W169" s="40"/>
      <c r="X169" s="40"/>
      <c r="Y169" s="40"/>
      <c r="Z169" s="40"/>
      <c r="AA169" s="40"/>
      <c r="AB169" s="40"/>
      <c r="AC169" s="40"/>
      <c r="AD169" s="40"/>
      <c r="AE169" s="41"/>
      <c r="AF169" s="41"/>
      <c r="AG169" s="33"/>
      <c r="AH169" s="33"/>
    </row>
    <row r="170" spans="1:34" s="32" customFormat="1" x14ac:dyDescent="0.35">
      <c r="A170" s="13" t="s">
        <v>181</v>
      </c>
      <c r="B170" s="22" t="s">
        <v>182</v>
      </c>
      <c r="C170" s="38"/>
      <c r="D170" s="39"/>
      <c r="E170" s="40"/>
      <c r="F170" s="40"/>
      <c r="G170" s="40"/>
      <c r="H170" s="40"/>
      <c r="I170" s="73"/>
      <c r="J170" s="73"/>
      <c r="K170" s="40"/>
      <c r="L170" s="73"/>
      <c r="M170" s="73"/>
      <c r="N170" s="40"/>
      <c r="O170" s="40"/>
      <c r="P170" s="73"/>
      <c r="Q170" s="73"/>
      <c r="R170" s="40"/>
      <c r="S170" s="73"/>
      <c r="T170" s="73"/>
      <c r="U170" s="73"/>
      <c r="V170" s="73"/>
      <c r="W170" s="40"/>
      <c r="X170" s="40"/>
      <c r="Y170" s="40"/>
      <c r="Z170" s="40"/>
      <c r="AA170" s="40"/>
      <c r="AB170" s="40"/>
      <c r="AC170" s="40"/>
      <c r="AD170" s="40"/>
      <c r="AE170" s="41"/>
      <c r="AF170" s="41"/>
      <c r="AG170" s="33"/>
      <c r="AH170" s="33"/>
    </row>
    <row r="171" spans="1:34" s="32" customFormat="1" x14ac:dyDescent="0.35">
      <c r="A171" s="20" t="str">
        <f>INDEX(A$19:A$130,MATCH(B171,B$19:B$130,0))</f>
        <v>Net (discounted) claims incurred</v>
      </c>
      <c r="B171" s="22" t="s">
        <v>188</v>
      </c>
      <c r="C171" s="39"/>
      <c r="D171" s="39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0"/>
      <c r="AF171" s="40"/>
      <c r="AG171" s="33"/>
      <c r="AH171" s="33"/>
    </row>
    <row r="172" spans="1:34" s="32" customFormat="1" x14ac:dyDescent="0.35">
      <c r="A172" s="13" t="str">
        <f>INDEX(A$19:A$130,MATCH(B172,B$19:B$130,0))</f>
        <v>Net (discounted) claims incurred - business transfers-out</v>
      </c>
      <c r="B172" s="22" t="s">
        <v>190</v>
      </c>
      <c r="C172" s="39"/>
      <c r="D172" s="39"/>
      <c r="E172" s="40"/>
      <c r="F172" s="40"/>
      <c r="G172" s="40"/>
      <c r="H172" s="40"/>
      <c r="I172" s="84"/>
      <c r="J172" s="84"/>
      <c r="K172" s="40"/>
      <c r="L172" s="84"/>
      <c r="M172" s="84"/>
      <c r="N172" s="40"/>
      <c r="O172" s="40"/>
      <c r="P172" s="84"/>
      <c r="Q172" s="84"/>
      <c r="R172" s="40"/>
      <c r="S172" s="84"/>
      <c r="T172" s="84"/>
      <c r="U172" s="84"/>
      <c r="V172" s="84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33"/>
      <c r="AH172" s="33"/>
    </row>
    <row r="173" spans="1:34" s="32" customFormat="1" ht="12.75" customHeight="1" x14ac:dyDescent="0.35">
      <c r="A173" s="23" t="s">
        <v>199</v>
      </c>
      <c r="B173" s="22"/>
      <c r="C173" s="18" t="s">
        <v>71</v>
      </c>
      <c r="D173" s="18" t="s">
        <v>71</v>
      </c>
      <c r="E173" s="18" t="s">
        <v>71</v>
      </c>
      <c r="F173" s="18" t="s">
        <v>71</v>
      </c>
      <c r="G173" s="18" t="s">
        <v>71</v>
      </c>
      <c r="H173" s="18"/>
      <c r="I173" s="18" t="s">
        <v>71</v>
      </c>
      <c r="J173" s="18" t="s">
        <v>71</v>
      </c>
      <c r="K173" s="18"/>
      <c r="L173" s="18" t="s">
        <v>71</v>
      </c>
      <c r="M173" s="18" t="s">
        <v>71</v>
      </c>
      <c r="N173" s="18" t="s">
        <v>71</v>
      </c>
      <c r="O173" s="18"/>
      <c r="P173" s="18" t="s">
        <v>71</v>
      </c>
      <c r="Q173" s="18" t="s">
        <v>71</v>
      </c>
      <c r="R173" s="18" t="s">
        <v>71</v>
      </c>
      <c r="S173" s="18"/>
      <c r="T173" s="18" t="s">
        <v>71</v>
      </c>
      <c r="U173" s="18" t="s">
        <v>71</v>
      </c>
      <c r="V173" s="18" t="s">
        <v>71</v>
      </c>
      <c r="W173" s="18" t="s">
        <v>71</v>
      </c>
      <c r="X173" s="18" t="s">
        <v>71</v>
      </c>
      <c r="Y173" s="18" t="s">
        <v>71</v>
      </c>
      <c r="Z173" s="18" t="s">
        <v>71</v>
      </c>
      <c r="AA173" s="18" t="s">
        <v>71</v>
      </c>
      <c r="AB173" s="18" t="s">
        <v>71</v>
      </c>
      <c r="AC173" s="18" t="s">
        <v>71</v>
      </c>
      <c r="AD173" s="18" t="s">
        <v>71</v>
      </c>
      <c r="AE173" s="18" t="s">
        <v>71</v>
      </c>
      <c r="AF173" s="18" t="s">
        <v>71</v>
      </c>
      <c r="AG173" s="33"/>
      <c r="AH173" s="33"/>
    </row>
    <row r="174" spans="1:34" s="32" customFormat="1" x14ac:dyDescent="0.35">
      <c r="A174" s="20" t="str">
        <f>INDEX(A$19:A$130,MATCH(B174,B$19:B$130,0))</f>
        <v>Technical expenses incurred net of reinsurance ceded</v>
      </c>
      <c r="B174" s="22" t="s">
        <v>201</v>
      </c>
      <c r="C174" s="39"/>
      <c r="D174" s="38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33"/>
      <c r="AH174" s="33"/>
    </row>
    <row r="175" spans="1:34" s="32" customFormat="1" x14ac:dyDescent="0.35">
      <c r="A175" s="13" t="str">
        <f>INDEX(A$19:A$130,MATCH(B175,B$19:B$130,0))</f>
        <v>Acquisition costs - commission</v>
      </c>
      <c r="B175" s="22" t="s">
        <v>209</v>
      </c>
      <c r="C175" s="91"/>
      <c r="D175" s="39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65"/>
      <c r="AF175" s="65"/>
      <c r="AG175" s="33"/>
      <c r="AH175" s="33"/>
    </row>
    <row r="176" spans="1:34" s="32" customFormat="1" ht="12.75" customHeight="1" x14ac:dyDescent="0.35">
      <c r="A176" s="23" t="s">
        <v>218</v>
      </c>
      <c r="B176" s="22"/>
      <c r="C176" s="18" t="s">
        <v>71</v>
      </c>
      <c r="D176" s="18" t="s">
        <v>71</v>
      </c>
      <c r="E176" s="18" t="s">
        <v>71</v>
      </c>
      <c r="F176" s="18" t="s">
        <v>71</v>
      </c>
      <c r="G176" s="18" t="s">
        <v>71</v>
      </c>
      <c r="H176" s="18"/>
      <c r="I176" s="18" t="s">
        <v>71</v>
      </c>
      <c r="J176" s="18" t="s">
        <v>71</v>
      </c>
      <c r="K176" s="18"/>
      <c r="L176" s="18" t="s">
        <v>71</v>
      </c>
      <c r="M176" s="18" t="s">
        <v>71</v>
      </c>
      <c r="N176" s="18" t="s">
        <v>71</v>
      </c>
      <c r="O176" s="18"/>
      <c r="P176" s="18" t="s">
        <v>71</v>
      </c>
      <c r="Q176" s="18" t="s">
        <v>71</v>
      </c>
      <c r="R176" s="18" t="s">
        <v>71</v>
      </c>
      <c r="S176" s="18"/>
      <c r="T176" s="18" t="s">
        <v>71</v>
      </c>
      <c r="U176" s="18" t="s">
        <v>71</v>
      </c>
      <c r="V176" s="18" t="s">
        <v>71</v>
      </c>
      <c r="W176" s="18" t="s">
        <v>71</v>
      </c>
      <c r="X176" s="18" t="s">
        <v>71</v>
      </c>
      <c r="Y176" s="18" t="s">
        <v>71</v>
      </c>
      <c r="Z176" s="18" t="s">
        <v>71</v>
      </c>
      <c r="AA176" s="18" t="s">
        <v>71</v>
      </c>
      <c r="AB176" s="18" t="s">
        <v>71</v>
      </c>
      <c r="AC176" s="18" t="s">
        <v>71</v>
      </c>
      <c r="AD176" s="18" t="s">
        <v>71</v>
      </c>
      <c r="AE176" s="18" t="s">
        <v>71</v>
      </c>
      <c r="AF176" s="18" t="s">
        <v>71</v>
      </c>
      <c r="AG176" s="33"/>
      <c r="AH176" s="33"/>
    </row>
    <row r="177" spans="1:34" s="32" customFormat="1" x14ac:dyDescent="0.35">
      <c r="A177" s="20" t="str">
        <f>INDEX(A$19:A$130,MATCH(B177,B$19:B$130,0))</f>
        <v>Interest paid or payable</v>
      </c>
      <c r="B177" s="22" t="s">
        <v>222</v>
      </c>
      <c r="C177" s="39"/>
      <c r="D177" s="38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33"/>
      <c r="AH177" s="33"/>
    </row>
    <row r="178" spans="1:34" s="32" customFormat="1" x14ac:dyDescent="0.35">
      <c r="A178" s="26" t="str">
        <f>INDEX(A$19:A$130,MATCH(B178,B$19:B$130,0))</f>
        <v>Total expenditure</v>
      </c>
      <c r="B178" s="22" t="s">
        <v>228</v>
      </c>
      <c r="C178" s="39"/>
      <c r="D178" s="38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33"/>
      <c r="AH178" s="33"/>
    </row>
    <row r="179" spans="1:34" s="32" customFormat="1" x14ac:dyDescent="0.35">
      <c r="A179" s="23" t="s">
        <v>229</v>
      </c>
      <c r="B179" s="22"/>
      <c r="C179" s="18" t="s">
        <v>71</v>
      </c>
      <c r="D179" s="18" t="s">
        <v>71</v>
      </c>
      <c r="E179" s="18" t="s">
        <v>71</v>
      </c>
      <c r="F179" s="18" t="s">
        <v>71</v>
      </c>
      <c r="G179" s="18" t="s">
        <v>71</v>
      </c>
      <c r="H179" s="18"/>
      <c r="I179" s="18" t="s">
        <v>71</v>
      </c>
      <c r="J179" s="18" t="s">
        <v>71</v>
      </c>
      <c r="K179" s="18"/>
      <c r="L179" s="18" t="s">
        <v>71</v>
      </c>
      <c r="M179" s="18" t="s">
        <v>71</v>
      </c>
      <c r="N179" s="18" t="s">
        <v>71</v>
      </c>
      <c r="O179" s="18"/>
      <c r="P179" s="18" t="s">
        <v>71</v>
      </c>
      <c r="Q179" s="18" t="s">
        <v>71</v>
      </c>
      <c r="R179" s="18" t="s">
        <v>71</v>
      </c>
      <c r="S179" s="18"/>
      <c r="T179" s="18" t="s">
        <v>71</v>
      </c>
      <c r="U179" s="18" t="s">
        <v>71</v>
      </c>
      <c r="V179" s="18" t="s">
        <v>71</v>
      </c>
      <c r="W179" s="18" t="s">
        <v>71</v>
      </c>
      <c r="X179" s="18" t="s">
        <v>71</v>
      </c>
      <c r="Y179" s="18" t="s">
        <v>71</v>
      </c>
      <c r="Z179" s="18" t="s">
        <v>71</v>
      </c>
      <c r="AA179" s="18" t="s">
        <v>71</v>
      </c>
      <c r="AB179" s="18" t="s">
        <v>71</v>
      </c>
      <c r="AC179" s="18" t="s">
        <v>71</v>
      </c>
      <c r="AD179" s="18" t="s">
        <v>71</v>
      </c>
      <c r="AE179" s="18" t="s">
        <v>71</v>
      </c>
      <c r="AF179" s="18" t="s">
        <v>71</v>
      </c>
      <c r="AG179" s="33"/>
      <c r="AH179" s="33"/>
    </row>
    <row r="180" spans="1:34" s="32" customFormat="1" x14ac:dyDescent="0.35">
      <c r="A180" s="25" t="str">
        <f>INDEX(A$19:A$130,MATCH(B180,B$19:B$130,0))</f>
        <v>Total comprehensive income in the period</v>
      </c>
      <c r="B180" s="22" t="s">
        <v>233</v>
      </c>
      <c r="C180" s="39"/>
      <c r="D180" s="38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33"/>
      <c r="AH180" s="33"/>
    </row>
    <row r="181" spans="1:34" s="32" customFormat="1" x14ac:dyDescent="0.35">
      <c r="A181" s="25" t="str">
        <f>INDEX(A$19:A$130,MATCH(B181,B$19:B$130,0))</f>
        <v>Dividends paid or payable in the period</v>
      </c>
      <c r="B181" s="22" t="s">
        <v>235</v>
      </c>
      <c r="C181" s="39"/>
      <c r="D181" s="38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33"/>
      <c r="AH181" s="33"/>
    </row>
    <row r="182" spans="1:34" s="32" customFormat="1" x14ac:dyDescent="0.35">
      <c r="A182" s="30" t="s">
        <v>236</v>
      </c>
      <c r="B182" s="22"/>
      <c r="C182" s="18" t="s">
        <v>71</v>
      </c>
      <c r="D182" s="18" t="s">
        <v>71</v>
      </c>
      <c r="E182" s="18" t="s">
        <v>71</v>
      </c>
      <c r="F182" s="18" t="s">
        <v>71</v>
      </c>
      <c r="G182" s="18" t="s">
        <v>71</v>
      </c>
      <c r="H182" s="18"/>
      <c r="I182" s="18" t="s">
        <v>71</v>
      </c>
      <c r="J182" s="18" t="s">
        <v>71</v>
      </c>
      <c r="K182" s="18"/>
      <c r="L182" s="18" t="s">
        <v>71</v>
      </c>
      <c r="M182" s="18" t="s">
        <v>71</v>
      </c>
      <c r="N182" s="18" t="s">
        <v>71</v>
      </c>
      <c r="O182" s="18"/>
      <c r="P182" s="18" t="s">
        <v>71</v>
      </c>
      <c r="Q182" s="18" t="s">
        <v>71</v>
      </c>
      <c r="R182" s="18" t="s">
        <v>71</v>
      </c>
      <c r="S182" s="18"/>
      <c r="T182" s="18" t="s">
        <v>71</v>
      </c>
      <c r="U182" s="18" t="s">
        <v>71</v>
      </c>
      <c r="V182" s="18" t="s">
        <v>71</v>
      </c>
      <c r="W182" s="18" t="s">
        <v>71</v>
      </c>
      <c r="X182" s="18" t="s">
        <v>71</v>
      </c>
      <c r="Y182" s="18" t="s">
        <v>71</v>
      </c>
      <c r="Z182" s="18" t="s">
        <v>71</v>
      </c>
      <c r="AA182" s="18" t="s">
        <v>71</v>
      </c>
      <c r="AB182" s="18" t="s">
        <v>71</v>
      </c>
      <c r="AC182" s="18" t="s">
        <v>71</v>
      </c>
      <c r="AD182" s="18" t="s">
        <v>71</v>
      </c>
      <c r="AE182" s="18" t="s">
        <v>71</v>
      </c>
      <c r="AF182" s="18" t="s">
        <v>71</v>
      </c>
      <c r="AG182" s="33"/>
      <c r="AH182" s="33"/>
    </row>
    <row r="183" spans="1:34" s="32" customFormat="1" x14ac:dyDescent="0.35">
      <c r="A183" s="28" t="str">
        <f>INDEX(A$19:A$130,MATCH(B183,B$19:B$130,0))</f>
        <v>Number of risks written in the period - insurance (direct)</v>
      </c>
      <c r="B183" s="22" t="s">
        <v>238</v>
      </c>
      <c r="C183" s="38"/>
      <c r="D183" s="38"/>
      <c r="E183" s="40"/>
      <c r="F183" s="40"/>
      <c r="G183" s="42"/>
      <c r="H183" s="42"/>
      <c r="I183" s="42"/>
      <c r="J183" s="42"/>
      <c r="K183" s="42"/>
      <c r="L183" s="42"/>
      <c r="M183" s="42"/>
      <c r="N183" s="39"/>
      <c r="O183" s="39"/>
      <c r="P183" s="40"/>
      <c r="Q183" s="39"/>
      <c r="R183" s="39"/>
      <c r="S183" s="39"/>
      <c r="T183" s="39"/>
      <c r="U183" s="39"/>
      <c r="V183" s="39"/>
      <c r="W183" s="39"/>
      <c r="X183" s="40"/>
      <c r="Y183" s="40"/>
      <c r="Z183" s="40"/>
      <c r="AA183" s="41"/>
      <c r="AB183" s="41"/>
      <c r="AC183" s="41"/>
      <c r="AD183" s="41"/>
      <c r="AE183" s="41"/>
      <c r="AF183" s="41"/>
      <c r="AG183" s="33"/>
      <c r="AH183" s="33"/>
    </row>
    <row r="184" spans="1:34" s="32" customFormat="1" x14ac:dyDescent="0.35">
      <c r="A184" s="20" t="str">
        <f>INDEX(A$19:A$130,MATCH(B184,B$19:B$130,0))</f>
        <v>Number of risks written in the period - insurance (direct) - new business</v>
      </c>
      <c r="B184" s="22" t="s">
        <v>240</v>
      </c>
      <c r="C184" s="38"/>
      <c r="D184" s="38"/>
      <c r="E184" s="40"/>
      <c r="F184" s="40"/>
      <c r="G184" s="38"/>
      <c r="H184" s="38"/>
      <c r="I184" s="42"/>
      <c r="J184" s="38"/>
      <c r="K184" s="38"/>
      <c r="L184" s="42"/>
      <c r="M184" s="38"/>
      <c r="N184" s="41"/>
      <c r="O184" s="38"/>
      <c r="P184" s="40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33"/>
      <c r="AH184" s="33"/>
    </row>
    <row r="185" spans="1:34" s="32" customFormat="1" x14ac:dyDescent="0.35">
      <c r="A185" s="26" t="str">
        <f>INDEX(A$19:A$130,MATCH(B185,B$19:B$130,0))</f>
        <v>Sum insured in-force at end of the period - insurance (direct)</v>
      </c>
      <c r="B185" s="22" t="s">
        <v>242</v>
      </c>
      <c r="C185" s="38"/>
      <c r="D185" s="38"/>
      <c r="E185" s="39"/>
      <c r="F185" s="39"/>
      <c r="G185" s="39"/>
      <c r="H185" s="39"/>
      <c r="I185" s="39"/>
      <c r="J185" s="39"/>
      <c r="K185" s="39"/>
      <c r="L185" s="39"/>
      <c r="M185" s="39"/>
      <c r="N185" s="40"/>
      <c r="O185" s="40"/>
      <c r="P185" s="39"/>
      <c r="Q185" s="40"/>
      <c r="R185" s="40"/>
      <c r="S185" s="40"/>
      <c r="T185" s="40"/>
      <c r="U185" s="40"/>
      <c r="V185" s="40"/>
      <c r="W185" s="40"/>
      <c r="X185" s="39"/>
      <c r="Y185" s="39"/>
      <c r="Z185" s="39"/>
      <c r="AA185" s="41"/>
      <c r="AB185" s="41"/>
      <c r="AC185" s="41"/>
      <c r="AD185" s="41"/>
      <c r="AE185" s="41"/>
      <c r="AF185" s="41"/>
      <c r="AG185" s="33"/>
      <c r="AH185" s="33"/>
    </row>
    <row r="186" spans="1:34" s="32" customFormat="1" x14ac:dyDescent="0.35">
      <c r="A186" s="31" t="s">
        <v>243</v>
      </c>
      <c r="B186" s="22"/>
      <c r="C186" s="18" t="s">
        <v>71</v>
      </c>
      <c r="D186" s="18" t="s">
        <v>71</v>
      </c>
      <c r="E186" s="18" t="s">
        <v>71</v>
      </c>
      <c r="F186" s="18" t="s">
        <v>71</v>
      </c>
      <c r="G186" s="18" t="s">
        <v>71</v>
      </c>
      <c r="H186" s="18"/>
      <c r="I186" s="18" t="s">
        <v>71</v>
      </c>
      <c r="J186" s="18" t="s">
        <v>71</v>
      </c>
      <c r="K186" s="18"/>
      <c r="L186" s="18" t="s">
        <v>71</v>
      </c>
      <c r="M186" s="18" t="s">
        <v>71</v>
      </c>
      <c r="N186" s="18" t="s">
        <v>71</v>
      </c>
      <c r="O186" s="18"/>
      <c r="P186" s="18" t="s">
        <v>71</v>
      </c>
      <c r="Q186" s="18" t="s">
        <v>71</v>
      </c>
      <c r="R186" s="18" t="s">
        <v>71</v>
      </c>
      <c r="S186" s="18"/>
      <c r="T186" s="18" t="s">
        <v>71</v>
      </c>
      <c r="U186" s="18" t="s">
        <v>71</v>
      </c>
      <c r="V186" s="18" t="s">
        <v>71</v>
      </c>
      <c r="W186" s="18" t="s">
        <v>71</v>
      </c>
      <c r="X186" s="18" t="s">
        <v>71</v>
      </c>
      <c r="Y186" s="18" t="s">
        <v>71</v>
      </c>
      <c r="Z186" s="18" t="s">
        <v>71</v>
      </c>
      <c r="AA186" s="18" t="s">
        <v>71</v>
      </c>
      <c r="AB186" s="18" t="s">
        <v>71</v>
      </c>
      <c r="AC186" s="18" t="s">
        <v>71</v>
      </c>
      <c r="AD186" s="18" t="s">
        <v>71</v>
      </c>
      <c r="AE186" s="18" t="s">
        <v>71</v>
      </c>
      <c r="AF186" s="18" t="s">
        <v>71</v>
      </c>
      <c r="AG186" s="33"/>
      <c r="AH186" s="33"/>
    </row>
    <row r="187" spans="1:34" s="32" customFormat="1" x14ac:dyDescent="0.35">
      <c r="A187" s="20" t="str">
        <f t="shared" ref="A187:A194" si="0">INDEX(A$19:A$130,MATCH(B187,B$19:B$130,0))</f>
        <v>Assets - investments</v>
      </c>
      <c r="B187" s="22" t="s">
        <v>245</v>
      </c>
      <c r="C187" s="39"/>
      <c r="D187" s="38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33"/>
      <c r="AH187" s="33"/>
    </row>
    <row r="188" spans="1:34" s="32" customFormat="1" x14ac:dyDescent="0.35">
      <c r="A188" s="20" t="str">
        <f t="shared" si="0"/>
        <v>Assets - reinsurance recoverables</v>
      </c>
      <c r="B188" s="22" t="s">
        <v>247</v>
      </c>
      <c r="C188" s="39"/>
      <c r="D188" s="38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33"/>
      <c r="AH188" s="33"/>
    </row>
    <row r="189" spans="1:34" s="32" customFormat="1" x14ac:dyDescent="0.35">
      <c r="A189" s="20" t="str">
        <f t="shared" si="0"/>
        <v>Assets - total</v>
      </c>
      <c r="B189" s="22" t="s">
        <v>249</v>
      </c>
      <c r="C189" s="39"/>
      <c r="D189" s="38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33"/>
      <c r="AH189" s="33"/>
    </row>
    <row r="190" spans="1:34" s="32" customFormat="1" x14ac:dyDescent="0.35">
      <c r="A190" s="20" t="str">
        <f t="shared" si="0"/>
        <v>Best estimate – gross of reinsurance</v>
      </c>
      <c r="B190" s="22" t="s">
        <v>251</v>
      </c>
      <c r="C190" s="39"/>
      <c r="D190" s="38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33"/>
      <c r="AH190" s="33"/>
    </row>
    <row r="191" spans="1:34" s="32" customFormat="1" x14ac:dyDescent="0.35">
      <c r="A191" s="20" t="str">
        <f t="shared" si="0"/>
        <v>Best estimate claim provision - gross of reinsurance</v>
      </c>
      <c r="B191" s="22" t="s">
        <v>253</v>
      </c>
      <c r="C191" s="38"/>
      <c r="D191" s="39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33"/>
      <c r="AH191" s="33"/>
    </row>
    <row r="192" spans="1:34" s="32" customFormat="1" x14ac:dyDescent="0.35">
      <c r="A192" s="20" t="str">
        <f t="shared" si="0"/>
        <v>Best estimate premium provision - gross of reinsurance</v>
      </c>
      <c r="B192" s="22" t="s">
        <v>255</v>
      </c>
      <c r="C192" s="38"/>
      <c r="D192" s="39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33"/>
      <c r="AH192" s="33"/>
    </row>
    <row r="193" spans="1:34" s="32" customFormat="1" x14ac:dyDescent="0.35">
      <c r="A193" s="20" t="str">
        <f t="shared" si="0"/>
        <v>Risk margin</v>
      </c>
      <c r="B193" s="22" t="s">
        <v>257</v>
      </c>
      <c r="C193" s="39"/>
      <c r="D193" s="39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33"/>
      <c r="AH193" s="33"/>
    </row>
    <row r="194" spans="1:34" s="32" customFormat="1" x14ac:dyDescent="0.35">
      <c r="A194" s="20" t="str">
        <f t="shared" si="0"/>
        <v>Total liabilities</v>
      </c>
      <c r="B194" s="22" t="s">
        <v>259</v>
      </c>
      <c r="C194" s="39"/>
      <c r="D194" s="38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33"/>
      <c r="AH194" s="33"/>
    </row>
    <row r="195" spans="1:34" s="32" customFormat="1" x14ac:dyDescent="0.35">
      <c r="A195" s="30" t="s">
        <v>260</v>
      </c>
      <c r="B195" s="22"/>
      <c r="C195" s="18" t="s">
        <v>71</v>
      </c>
      <c r="D195" s="18" t="s">
        <v>71</v>
      </c>
      <c r="E195" s="18" t="s">
        <v>71</v>
      </c>
      <c r="F195" s="18" t="s">
        <v>71</v>
      </c>
      <c r="G195" s="18" t="s">
        <v>71</v>
      </c>
      <c r="H195" s="18"/>
      <c r="I195" s="18" t="s">
        <v>71</v>
      </c>
      <c r="J195" s="18" t="s">
        <v>71</v>
      </c>
      <c r="K195" s="18"/>
      <c r="L195" s="18" t="s">
        <v>71</v>
      </c>
      <c r="M195" s="18" t="s">
        <v>71</v>
      </c>
      <c r="N195" s="18" t="s">
        <v>71</v>
      </c>
      <c r="O195" s="18"/>
      <c r="P195" s="18" t="s">
        <v>71</v>
      </c>
      <c r="Q195" s="18" t="s">
        <v>71</v>
      </c>
      <c r="R195" s="18" t="s">
        <v>71</v>
      </c>
      <c r="S195" s="18"/>
      <c r="T195" s="18" t="s">
        <v>71</v>
      </c>
      <c r="U195" s="18" t="s">
        <v>71</v>
      </c>
      <c r="V195" s="18" t="s">
        <v>71</v>
      </c>
      <c r="W195" s="18" t="s">
        <v>71</v>
      </c>
      <c r="X195" s="18" t="s">
        <v>71</v>
      </c>
      <c r="Y195" s="18" t="s">
        <v>71</v>
      </c>
      <c r="Z195" s="18" t="s">
        <v>71</v>
      </c>
      <c r="AA195" s="18" t="s">
        <v>71</v>
      </c>
      <c r="AB195" s="18" t="s">
        <v>71</v>
      </c>
      <c r="AC195" s="18" t="s">
        <v>71</v>
      </c>
      <c r="AD195" s="18" t="s">
        <v>71</v>
      </c>
      <c r="AE195" s="18" t="s">
        <v>71</v>
      </c>
      <c r="AF195" s="18" t="s">
        <v>71</v>
      </c>
      <c r="AG195" s="33"/>
      <c r="AH195" s="33"/>
    </row>
    <row r="196" spans="1:34" s="32" customFormat="1" x14ac:dyDescent="0.35">
      <c r="A196" s="25" t="str">
        <f t="shared" ref="A196:A203" si="1">INDEX(A$19:A$130,MATCH(B196,B$19:B$130,0))</f>
        <v>Basic own funds at end of the period</v>
      </c>
      <c r="B196" s="22" t="s">
        <v>262</v>
      </c>
      <c r="C196" s="39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33"/>
      <c r="AH196" s="33"/>
    </row>
    <row r="197" spans="1:34" s="32" customFormat="1" x14ac:dyDescent="0.35">
      <c r="A197" s="20" t="str">
        <f t="shared" si="1"/>
        <v>Tier 1</v>
      </c>
      <c r="B197" s="22" t="s">
        <v>264</v>
      </c>
      <c r="C197" s="39"/>
      <c r="D197" s="38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33"/>
      <c r="AH197" s="33"/>
    </row>
    <row r="198" spans="1:34" s="32" customFormat="1" x14ac:dyDescent="0.35">
      <c r="A198" s="20" t="str">
        <f t="shared" si="1"/>
        <v>Tier 2</v>
      </c>
      <c r="B198" s="22" t="s">
        <v>268</v>
      </c>
      <c r="C198" s="39"/>
      <c r="D198" s="38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33"/>
      <c r="AH198" s="33"/>
    </row>
    <row r="199" spans="1:34" s="32" customFormat="1" x14ac:dyDescent="0.35">
      <c r="A199" s="20" t="str">
        <f t="shared" si="1"/>
        <v>Tier 3</v>
      </c>
      <c r="B199" s="22" t="s">
        <v>272</v>
      </c>
      <c r="C199" s="39"/>
      <c r="D199" s="38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33"/>
      <c r="AH199" s="33"/>
    </row>
    <row r="200" spans="1:34" s="32" customFormat="1" x14ac:dyDescent="0.35">
      <c r="A200" s="20" t="str">
        <f t="shared" si="1"/>
        <v>Other</v>
      </c>
      <c r="B200" s="22" t="s">
        <v>274</v>
      </c>
      <c r="C200" s="39"/>
      <c r="D200" s="38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33"/>
      <c r="AH200" s="33"/>
    </row>
    <row r="201" spans="1:34" s="32" customFormat="1" x14ac:dyDescent="0.35">
      <c r="A201" s="26" t="str">
        <f t="shared" si="1"/>
        <v>Ancillary own funds at end of the period</v>
      </c>
      <c r="B201" s="22" t="s">
        <v>276</v>
      </c>
      <c r="C201" s="39"/>
      <c r="D201" s="38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33"/>
      <c r="AH201" s="33"/>
    </row>
    <row r="202" spans="1:34" s="32" customFormat="1" x14ac:dyDescent="0.35">
      <c r="A202" s="26" t="str">
        <f t="shared" si="1"/>
        <v>Eligible own funds at end of the period</v>
      </c>
      <c r="B202" s="22" t="s">
        <v>278</v>
      </c>
      <c r="C202" s="39"/>
      <c r="D202" s="38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33"/>
      <c r="AH202" s="33"/>
    </row>
    <row r="203" spans="1:34" s="32" customFormat="1" x14ac:dyDescent="0.35">
      <c r="A203" s="26" t="str">
        <f t="shared" si="1"/>
        <v>SCR at end of the period</v>
      </c>
      <c r="B203" s="22" t="s">
        <v>280</v>
      </c>
      <c r="C203" s="39"/>
      <c r="D203" s="38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33"/>
      <c r="AH203" s="33"/>
    </row>
    <row r="204" spans="1:34" s="32" customFormat="1" ht="12.75" customHeight="1" x14ac:dyDescent="0.35">
      <c r="B204" s="32" t="s">
        <v>281</v>
      </c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</row>
    <row r="205" spans="1:34" s="32" customFormat="1" ht="12.75" customHeight="1" x14ac:dyDescent="0.35">
      <c r="B205" s="32" t="s">
        <v>281</v>
      </c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</row>
    <row r="206" spans="1:34" s="32" customFormat="1" ht="12.75" customHeight="1" x14ac:dyDescent="0.35">
      <c r="A206" s="43" t="s">
        <v>313</v>
      </c>
      <c r="B206" s="32" t="s">
        <v>281</v>
      </c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</row>
    <row r="207" spans="1:34" s="32" customFormat="1" ht="12.75" customHeight="1" x14ac:dyDescent="0.35">
      <c r="A207" s="8" t="str">
        <f>A6&amp;" : plan year 2"</f>
        <v>Non-life income, expenditure and business model analysis : plan year 2</v>
      </c>
      <c r="B207" s="32" t="s">
        <v>281</v>
      </c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</row>
    <row r="208" spans="1:34" s="32" customFormat="1" ht="15" customHeight="1" x14ac:dyDescent="0.35">
      <c r="C208" s="114" t="s">
        <v>4</v>
      </c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6"/>
      <c r="AG208" s="33"/>
      <c r="AH208" s="33"/>
    </row>
    <row r="209" spans="1:34" s="32" customFormat="1" ht="15" customHeight="1" x14ac:dyDescent="0.35">
      <c r="C209" s="118"/>
      <c r="D209" s="114" t="s">
        <v>5</v>
      </c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6"/>
      <c r="AE209" s="117" t="s">
        <v>6</v>
      </c>
      <c r="AF209" s="117" t="s">
        <v>7</v>
      </c>
      <c r="AG209" s="33"/>
      <c r="AH209" s="33"/>
    </row>
    <row r="210" spans="1:34" s="32" customFormat="1" ht="15" customHeight="1" x14ac:dyDescent="0.35">
      <c r="C210" s="118"/>
      <c r="D210" s="118"/>
      <c r="E210" s="120" t="s">
        <v>8</v>
      </c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2"/>
      <c r="AA210" s="123" t="s">
        <v>9</v>
      </c>
      <c r="AB210" s="124"/>
      <c r="AC210" s="124"/>
      <c r="AD210" s="125"/>
      <c r="AE210" s="118"/>
      <c r="AF210" s="118"/>
      <c r="AG210" s="33"/>
      <c r="AH210" s="33"/>
    </row>
    <row r="211" spans="1:34" s="32" customFormat="1" ht="14.5" customHeight="1" x14ac:dyDescent="0.35">
      <c r="C211" s="118"/>
      <c r="D211" s="118"/>
      <c r="E211" s="106" t="s">
        <v>10</v>
      </c>
      <c r="F211" s="108" t="s">
        <v>11</v>
      </c>
      <c r="G211" s="108" t="s">
        <v>12</v>
      </c>
      <c r="H211" s="126" t="s">
        <v>13</v>
      </c>
      <c r="I211" s="127"/>
      <c r="J211" s="110"/>
      <c r="K211" s="126" t="s">
        <v>14</v>
      </c>
      <c r="L211" s="127"/>
      <c r="M211" s="110"/>
      <c r="N211" s="108" t="s">
        <v>15</v>
      </c>
      <c r="O211" s="126" t="s">
        <v>16</v>
      </c>
      <c r="P211" s="127"/>
      <c r="Q211" s="110"/>
      <c r="R211" s="128" t="s">
        <v>17</v>
      </c>
      <c r="S211" s="129"/>
      <c r="T211" s="129"/>
      <c r="U211" s="129"/>
      <c r="V211" s="130"/>
      <c r="W211" s="110" t="s">
        <v>18</v>
      </c>
      <c r="X211" s="112" t="s">
        <v>19</v>
      </c>
      <c r="Y211" s="108" t="s">
        <v>20</v>
      </c>
      <c r="Z211" s="108" t="s">
        <v>21</v>
      </c>
      <c r="AA211" s="108" t="s">
        <v>22</v>
      </c>
      <c r="AB211" s="108" t="s">
        <v>23</v>
      </c>
      <c r="AC211" s="108" t="s">
        <v>24</v>
      </c>
      <c r="AD211" s="131" t="s">
        <v>25</v>
      </c>
      <c r="AE211" s="118"/>
      <c r="AF211" s="118"/>
      <c r="AG211" s="33"/>
      <c r="AH211" s="33"/>
    </row>
    <row r="212" spans="1:34" s="32" customFormat="1" ht="70.150000000000006" customHeight="1" x14ac:dyDescent="0.35">
      <c r="C212" s="119"/>
      <c r="D212" s="133"/>
      <c r="E212" s="107"/>
      <c r="F212" s="109"/>
      <c r="G212" s="109"/>
      <c r="H212" s="70" t="s">
        <v>26</v>
      </c>
      <c r="I212" s="64" t="s">
        <v>27</v>
      </c>
      <c r="J212" s="70" t="s">
        <v>28</v>
      </c>
      <c r="K212" s="71" t="s">
        <v>29</v>
      </c>
      <c r="L212" s="64" t="s">
        <v>30</v>
      </c>
      <c r="M212" s="70" t="s">
        <v>31</v>
      </c>
      <c r="N212" s="109"/>
      <c r="O212" s="70" t="s">
        <v>32</v>
      </c>
      <c r="P212" s="64" t="s">
        <v>33</v>
      </c>
      <c r="Q212" s="64" t="s">
        <v>34</v>
      </c>
      <c r="R212" s="68" t="s">
        <v>35</v>
      </c>
      <c r="S212" s="63" t="s">
        <v>36</v>
      </c>
      <c r="T212" s="64" t="s">
        <v>37</v>
      </c>
      <c r="U212" s="64" t="s">
        <v>38</v>
      </c>
      <c r="V212" s="64" t="s">
        <v>39</v>
      </c>
      <c r="W212" s="111"/>
      <c r="X212" s="113"/>
      <c r="Y212" s="109"/>
      <c r="Z212" s="109"/>
      <c r="AA212" s="109"/>
      <c r="AB212" s="109"/>
      <c r="AC212" s="109"/>
      <c r="AD212" s="132"/>
      <c r="AE212" s="119"/>
      <c r="AF212" s="119"/>
      <c r="AG212" s="33"/>
      <c r="AH212" s="33"/>
    </row>
    <row r="213" spans="1:34" s="32" customFormat="1" x14ac:dyDescent="0.35">
      <c r="C213" s="34" t="s">
        <v>314</v>
      </c>
      <c r="D213" s="35" t="s">
        <v>315</v>
      </c>
      <c r="E213" s="35" t="s">
        <v>316</v>
      </c>
      <c r="F213" s="35" t="s">
        <v>317</v>
      </c>
      <c r="G213" s="35" t="s">
        <v>318</v>
      </c>
      <c r="H213" s="35" t="s">
        <v>319</v>
      </c>
      <c r="I213" s="35" t="s">
        <v>320</v>
      </c>
      <c r="J213" s="35" t="s">
        <v>321</v>
      </c>
      <c r="K213" s="35" t="s">
        <v>322</v>
      </c>
      <c r="L213" s="35" t="s">
        <v>323</v>
      </c>
      <c r="M213" s="35" t="s">
        <v>324</v>
      </c>
      <c r="N213" s="35" t="s">
        <v>325</v>
      </c>
      <c r="O213" s="35" t="s">
        <v>326</v>
      </c>
      <c r="P213" s="35" t="s">
        <v>327</v>
      </c>
      <c r="Q213" s="67" t="s">
        <v>328</v>
      </c>
      <c r="R213" s="37" t="s">
        <v>329</v>
      </c>
      <c r="S213" s="37" t="s">
        <v>330</v>
      </c>
      <c r="T213" s="35" t="s">
        <v>331</v>
      </c>
      <c r="U213" s="35" t="s">
        <v>332</v>
      </c>
      <c r="V213" s="35" t="s">
        <v>333</v>
      </c>
      <c r="W213" s="35" t="s">
        <v>334</v>
      </c>
      <c r="X213" s="35" t="s">
        <v>335</v>
      </c>
      <c r="Y213" s="35" t="s">
        <v>336</v>
      </c>
      <c r="Z213" s="36" t="s">
        <v>337</v>
      </c>
      <c r="AA213" s="37" t="s">
        <v>338</v>
      </c>
      <c r="AB213" s="35" t="s">
        <v>339</v>
      </c>
      <c r="AC213" s="36" t="s">
        <v>340</v>
      </c>
      <c r="AD213" s="22" t="s">
        <v>341</v>
      </c>
      <c r="AE213" s="34" t="s">
        <v>342</v>
      </c>
      <c r="AF213" s="34" t="s">
        <v>343</v>
      </c>
      <c r="AG213" s="33"/>
      <c r="AH213" s="33"/>
    </row>
    <row r="214" spans="1:34" s="32" customFormat="1" ht="12.75" customHeight="1" x14ac:dyDescent="0.35">
      <c r="A214" s="31" t="s">
        <v>70</v>
      </c>
      <c r="B214" s="22"/>
      <c r="C214" s="18" t="s">
        <v>71</v>
      </c>
      <c r="D214" s="18" t="s">
        <v>71</v>
      </c>
      <c r="E214" s="18" t="s">
        <v>71</v>
      </c>
      <c r="F214" s="18" t="s">
        <v>71</v>
      </c>
      <c r="G214" s="18" t="s">
        <v>71</v>
      </c>
      <c r="H214" s="18"/>
      <c r="I214" s="18" t="s">
        <v>71</v>
      </c>
      <c r="J214" s="18" t="s">
        <v>71</v>
      </c>
      <c r="K214" s="18"/>
      <c r="L214" s="18" t="s">
        <v>71</v>
      </c>
      <c r="M214" s="18" t="s">
        <v>71</v>
      </c>
      <c r="N214" s="18" t="s">
        <v>71</v>
      </c>
      <c r="O214" s="18"/>
      <c r="P214" s="18" t="s">
        <v>71</v>
      </c>
      <c r="Q214" s="18" t="s">
        <v>71</v>
      </c>
      <c r="R214" s="18" t="s">
        <v>71</v>
      </c>
      <c r="S214" s="18"/>
      <c r="T214" s="18" t="s">
        <v>71</v>
      </c>
      <c r="U214" s="18" t="s">
        <v>71</v>
      </c>
      <c r="V214" s="18" t="s">
        <v>71</v>
      </c>
      <c r="W214" s="18" t="s">
        <v>71</v>
      </c>
      <c r="X214" s="18" t="s">
        <v>71</v>
      </c>
      <c r="Y214" s="18" t="s">
        <v>71</v>
      </c>
      <c r="Z214" s="18" t="s">
        <v>71</v>
      </c>
      <c r="AA214" s="18" t="s">
        <v>71</v>
      </c>
      <c r="AB214" s="18" t="s">
        <v>71</v>
      </c>
      <c r="AC214" s="18" t="s">
        <v>71</v>
      </c>
      <c r="AD214" s="18" t="s">
        <v>71</v>
      </c>
      <c r="AE214" s="18" t="s">
        <v>71</v>
      </c>
      <c r="AF214" s="18" t="s">
        <v>71</v>
      </c>
      <c r="AG214" s="33"/>
      <c r="AH214" s="33"/>
    </row>
    <row r="215" spans="1:34" s="32" customFormat="1" ht="12.75" customHeight="1" x14ac:dyDescent="0.35">
      <c r="A215" s="23" t="s">
        <v>72</v>
      </c>
      <c r="B215" s="22"/>
      <c r="C215" s="18" t="s">
        <v>71</v>
      </c>
      <c r="D215" s="18" t="s">
        <v>71</v>
      </c>
      <c r="E215" s="18" t="s">
        <v>71</v>
      </c>
      <c r="F215" s="18" t="s">
        <v>71</v>
      </c>
      <c r="G215" s="18" t="s">
        <v>71</v>
      </c>
      <c r="H215" s="18"/>
      <c r="I215" s="18" t="s">
        <v>71</v>
      </c>
      <c r="J215" s="18" t="s">
        <v>71</v>
      </c>
      <c r="K215" s="18"/>
      <c r="L215" s="18" t="s">
        <v>71</v>
      </c>
      <c r="M215" s="18" t="s">
        <v>71</v>
      </c>
      <c r="N215" s="18" t="s">
        <v>71</v>
      </c>
      <c r="O215" s="18"/>
      <c r="P215" s="18" t="s">
        <v>71</v>
      </c>
      <c r="Q215" s="18" t="s">
        <v>71</v>
      </c>
      <c r="R215" s="18" t="s">
        <v>71</v>
      </c>
      <c r="S215" s="18"/>
      <c r="T215" s="18" t="s">
        <v>71</v>
      </c>
      <c r="U215" s="18" t="s">
        <v>71</v>
      </c>
      <c r="V215" s="18" t="s">
        <v>71</v>
      </c>
      <c r="W215" s="18" t="s">
        <v>71</v>
      </c>
      <c r="X215" s="18" t="s">
        <v>71</v>
      </c>
      <c r="Y215" s="18" t="s">
        <v>71</v>
      </c>
      <c r="Z215" s="18" t="s">
        <v>71</v>
      </c>
      <c r="AA215" s="18" t="s">
        <v>71</v>
      </c>
      <c r="AB215" s="18" t="s">
        <v>71</v>
      </c>
      <c r="AC215" s="18" t="s">
        <v>71</v>
      </c>
      <c r="AD215" s="18" t="s">
        <v>71</v>
      </c>
      <c r="AE215" s="18" t="s">
        <v>71</v>
      </c>
      <c r="AF215" s="18" t="s">
        <v>71</v>
      </c>
      <c r="AG215" s="33"/>
      <c r="AH215" s="33"/>
    </row>
    <row r="216" spans="1:34" s="32" customFormat="1" x14ac:dyDescent="0.35">
      <c r="A216" s="20" t="str">
        <f>INDEX(A$19:A$130,MATCH(B216,B$19:B$130,0))</f>
        <v>Gross written premiums</v>
      </c>
      <c r="B216" s="22" t="s">
        <v>74</v>
      </c>
      <c r="C216" s="38"/>
      <c r="D216" s="39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65"/>
      <c r="AF216" s="65"/>
      <c r="AG216" s="33"/>
      <c r="AH216" s="33"/>
    </row>
    <row r="217" spans="1:34" s="32" customFormat="1" x14ac:dyDescent="0.35">
      <c r="A217" s="13" t="str">
        <f>INDEX(A$19:A$130,MATCH(B217,B$19:B$130,0))</f>
        <v xml:space="preserve">  Gross written premiums - insurance (direct)</v>
      </c>
      <c r="B217" s="22" t="s">
        <v>76</v>
      </c>
      <c r="C217" s="38"/>
      <c r="D217" s="39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1"/>
      <c r="AB217" s="41"/>
      <c r="AC217" s="41"/>
      <c r="AD217" s="41"/>
      <c r="AE217" s="65"/>
      <c r="AF217" s="41"/>
      <c r="AG217" s="33"/>
      <c r="AH217" s="33"/>
    </row>
    <row r="218" spans="1:34" s="32" customFormat="1" ht="12.75" customHeight="1" x14ac:dyDescent="0.35">
      <c r="A218" s="14" t="str">
        <f>INDEX(A$19:A$130,MATCH(B218,B$19:B$130,0))</f>
        <v xml:space="preserve">  Gross written premiums - insurance (direct) - new business</v>
      </c>
      <c r="B218" s="22" t="s">
        <v>78</v>
      </c>
      <c r="C218" s="38"/>
      <c r="D218" s="39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1"/>
      <c r="AB218" s="41"/>
      <c r="AC218" s="41"/>
      <c r="AD218" s="41"/>
      <c r="AE218" s="65"/>
      <c r="AF218" s="41"/>
      <c r="AG218" s="33"/>
      <c r="AH218" s="33"/>
    </row>
    <row r="219" spans="1:34" s="32" customFormat="1" x14ac:dyDescent="0.35">
      <c r="A219" s="20" t="s">
        <v>79</v>
      </c>
      <c r="B219" s="22" t="s">
        <v>80</v>
      </c>
      <c r="C219" s="38"/>
      <c r="D219" s="39"/>
      <c r="E219" s="40"/>
      <c r="F219" s="40"/>
      <c r="G219" s="40"/>
      <c r="H219" s="40"/>
      <c r="I219" s="73"/>
      <c r="J219" s="73"/>
      <c r="K219" s="40"/>
      <c r="L219" s="73"/>
      <c r="M219" s="73"/>
      <c r="N219" s="40"/>
      <c r="O219" s="40"/>
      <c r="P219" s="73"/>
      <c r="Q219" s="73"/>
      <c r="R219" s="40"/>
      <c r="S219" s="73"/>
      <c r="T219" s="73"/>
      <c r="U219" s="73"/>
      <c r="V219" s="73"/>
      <c r="W219" s="40"/>
      <c r="X219" s="40"/>
      <c r="Y219" s="40"/>
      <c r="Z219" s="40"/>
      <c r="AA219" s="40"/>
      <c r="AB219" s="40"/>
      <c r="AC219" s="40"/>
      <c r="AD219" s="40"/>
      <c r="AE219" s="41"/>
      <c r="AF219" s="40"/>
      <c r="AG219" s="33"/>
      <c r="AH219" s="33"/>
    </row>
    <row r="220" spans="1:34" s="32" customFormat="1" ht="12.75" customHeight="1" x14ac:dyDescent="0.35">
      <c r="A220" s="20" t="str">
        <f>INDEX(A$19:A$130,MATCH(B220,B$19:B$130,0))</f>
        <v>Net written premiums</v>
      </c>
      <c r="B220" s="22" t="s">
        <v>88</v>
      </c>
      <c r="C220" s="38"/>
      <c r="D220" s="39"/>
      <c r="E220" s="40"/>
      <c r="F220" s="40"/>
      <c r="G220" s="40"/>
      <c r="H220" s="40"/>
      <c r="I220" s="84"/>
      <c r="J220" s="84"/>
      <c r="K220" s="40"/>
      <c r="L220" s="84"/>
      <c r="M220" s="84"/>
      <c r="N220" s="40"/>
      <c r="O220" s="40"/>
      <c r="P220" s="84"/>
      <c r="Q220" s="84"/>
      <c r="R220" s="40"/>
      <c r="S220" s="84"/>
      <c r="T220" s="84"/>
      <c r="U220" s="84"/>
      <c r="V220" s="84"/>
      <c r="W220" s="40"/>
      <c r="X220" s="40"/>
      <c r="Y220" s="40"/>
      <c r="Z220" s="40"/>
      <c r="AA220" s="40"/>
      <c r="AB220" s="40"/>
      <c r="AC220" s="40"/>
      <c r="AD220" s="40"/>
      <c r="AE220" s="69"/>
      <c r="AF220" s="69"/>
      <c r="AG220" s="33"/>
      <c r="AH220" s="33"/>
    </row>
    <row r="221" spans="1:34" s="32" customFormat="1" ht="12.75" customHeight="1" x14ac:dyDescent="0.35">
      <c r="A221" s="23" t="s">
        <v>89</v>
      </c>
      <c r="B221" s="22"/>
      <c r="C221" s="18" t="s">
        <v>71</v>
      </c>
      <c r="D221" s="18" t="s">
        <v>71</v>
      </c>
      <c r="E221" s="18" t="s">
        <v>71</v>
      </c>
      <c r="F221" s="18" t="s">
        <v>71</v>
      </c>
      <c r="G221" s="18" t="s">
        <v>71</v>
      </c>
      <c r="H221" s="18"/>
      <c r="I221" s="18" t="s">
        <v>71</v>
      </c>
      <c r="J221" s="18" t="s">
        <v>71</v>
      </c>
      <c r="K221" s="18"/>
      <c r="L221" s="18" t="s">
        <v>71</v>
      </c>
      <c r="M221" s="18" t="s">
        <v>71</v>
      </c>
      <c r="N221" s="18" t="s">
        <v>71</v>
      </c>
      <c r="O221" s="18"/>
      <c r="P221" s="18" t="s">
        <v>71</v>
      </c>
      <c r="Q221" s="18" t="s">
        <v>71</v>
      </c>
      <c r="R221" s="18" t="s">
        <v>71</v>
      </c>
      <c r="S221" s="18"/>
      <c r="T221" s="18" t="s">
        <v>71</v>
      </c>
      <c r="U221" s="18" t="s">
        <v>71</v>
      </c>
      <c r="V221" s="18" t="s">
        <v>71</v>
      </c>
      <c r="W221" s="18" t="s">
        <v>71</v>
      </c>
      <c r="X221" s="18" t="s">
        <v>71</v>
      </c>
      <c r="Y221" s="18" t="s">
        <v>71</v>
      </c>
      <c r="Z221" s="18" t="s">
        <v>71</v>
      </c>
      <c r="AA221" s="18" t="s">
        <v>71</v>
      </c>
      <c r="AB221" s="18" t="s">
        <v>71</v>
      </c>
      <c r="AC221" s="18" t="s">
        <v>71</v>
      </c>
      <c r="AD221" s="18" t="s">
        <v>71</v>
      </c>
      <c r="AE221" s="18" t="s">
        <v>71</v>
      </c>
      <c r="AF221" s="18" t="s">
        <v>71</v>
      </c>
      <c r="AG221" s="33"/>
      <c r="AH221" s="33"/>
    </row>
    <row r="222" spans="1:34" s="32" customFormat="1" ht="12.75" customHeight="1" x14ac:dyDescent="0.35">
      <c r="A222" s="20" t="str">
        <f>INDEX(A$19:A$130,MATCH(B222,B$19:B$130,0))</f>
        <v>Gross earned premiums</v>
      </c>
      <c r="B222" s="22" t="s">
        <v>91</v>
      </c>
      <c r="C222" s="38"/>
      <c r="D222" s="39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1"/>
      <c r="AF222" s="41"/>
      <c r="AG222" s="33"/>
      <c r="AH222" s="33"/>
    </row>
    <row r="223" spans="1:34" s="32" customFormat="1" x14ac:dyDescent="0.35">
      <c r="A223" s="13" t="s">
        <v>92</v>
      </c>
      <c r="B223" s="22" t="s">
        <v>93</v>
      </c>
      <c r="C223" s="38"/>
      <c r="D223" s="39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73"/>
      <c r="AB223" s="73"/>
      <c r="AC223" s="73"/>
      <c r="AD223" s="73"/>
      <c r="AE223" s="85"/>
      <c r="AF223" s="41"/>
      <c r="AG223" s="33"/>
      <c r="AH223" s="33"/>
    </row>
    <row r="224" spans="1:34" s="32" customFormat="1" x14ac:dyDescent="0.35">
      <c r="A224" s="13" t="s">
        <v>94</v>
      </c>
      <c r="B224" s="22" t="s">
        <v>95</v>
      </c>
      <c r="C224" s="38"/>
      <c r="D224" s="39"/>
      <c r="E224" s="40"/>
      <c r="F224" s="40"/>
      <c r="G224" s="40"/>
      <c r="H224" s="40"/>
      <c r="I224" s="73"/>
      <c r="J224" s="73"/>
      <c r="K224" s="40"/>
      <c r="L224" s="73"/>
      <c r="M224" s="73"/>
      <c r="N224" s="40"/>
      <c r="O224" s="40"/>
      <c r="P224" s="73"/>
      <c r="Q224" s="73"/>
      <c r="R224" s="40"/>
      <c r="S224" s="73"/>
      <c r="T224" s="73"/>
      <c r="U224" s="73"/>
      <c r="V224" s="73"/>
      <c r="W224" s="40"/>
      <c r="X224" s="40"/>
      <c r="Y224" s="40"/>
      <c r="Z224" s="40"/>
      <c r="AA224" s="40"/>
      <c r="AB224" s="40"/>
      <c r="AC224" s="40"/>
      <c r="AD224" s="40"/>
      <c r="AE224" s="85"/>
      <c r="AF224" s="85"/>
      <c r="AG224" s="33"/>
      <c r="AH224" s="33"/>
    </row>
    <row r="225" spans="1:34" s="32" customFormat="1" x14ac:dyDescent="0.35">
      <c r="A225" s="100" t="s">
        <v>96</v>
      </c>
      <c r="B225" s="98" t="s">
        <v>97</v>
      </c>
      <c r="C225" s="38"/>
      <c r="D225" s="39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65"/>
      <c r="AF225" s="38"/>
      <c r="AG225" s="33"/>
      <c r="AH225" s="33"/>
    </row>
    <row r="226" spans="1:34" s="32" customFormat="1" x14ac:dyDescent="0.35">
      <c r="A226" s="97" t="s">
        <v>98</v>
      </c>
      <c r="B226" s="98" t="s">
        <v>99</v>
      </c>
      <c r="C226" s="38"/>
      <c r="D226" s="39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65"/>
      <c r="AF226" s="38"/>
      <c r="AG226" s="33"/>
      <c r="AH226" s="33"/>
    </row>
    <row r="227" spans="1:34" s="32" customFormat="1" x14ac:dyDescent="0.35">
      <c r="A227" s="20" t="s">
        <v>100</v>
      </c>
      <c r="B227" s="22" t="s">
        <v>101</v>
      </c>
      <c r="C227" s="38"/>
      <c r="D227" s="39"/>
      <c r="E227" s="40"/>
      <c r="F227" s="40"/>
      <c r="G227" s="40"/>
      <c r="H227" s="40"/>
      <c r="I227" s="73"/>
      <c r="J227" s="73"/>
      <c r="K227" s="40"/>
      <c r="L227" s="73"/>
      <c r="M227" s="73"/>
      <c r="N227" s="40"/>
      <c r="O227" s="40"/>
      <c r="P227" s="73"/>
      <c r="Q227" s="73"/>
      <c r="R227" s="40"/>
      <c r="S227" s="73"/>
      <c r="T227" s="73"/>
      <c r="U227" s="73"/>
      <c r="V227" s="73"/>
      <c r="W227" s="40"/>
      <c r="X227" s="40"/>
      <c r="Y227" s="40"/>
      <c r="Z227" s="40"/>
      <c r="AA227" s="40"/>
      <c r="AB227" s="40"/>
      <c r="AC227" s="40"/>
      <c r="AD227" s="40"/>
      <c r="AE227" s="84"/>
      <c r="AF227" s="84"/>
      <c r="AG227" s="33"/>
      <c r="AH227" s="33"/>
    </row>
    <row r="228" spans="1:34" s="32" customFormat="1" x14ac:dyDescent="0.35">
      <c r="A228" s="13" t="s">
        <v>102</v>
      </c>
      <c r="B228" s="22" t="s">
        <v>103</v>
      </c>
      <c r="C228" s="39"/>
      <c r="D228" s="39"/>
      <c r="E228" s="40"/>
      <c r="F228" s="40"/>
      <c r="G228" s="40"/>
      <c r="H228" s="40"/>
      <c r="I228" s="73"/>
      <c r="J228" s="73"/>
      <c r="K228" s="40"/>
      <c r="L228" s="73"/>
      <c r="M228" s="73"/>
      <c r="N228" s="40"/>
      <c r="O228" s="40"/>
      <c r="P228" s="73"/>
      <c r="Q228" s="73"/>
      <c r="R228" s="40"/>
      <c r="S228" s="73"/>
      <c r="T228" s="73"/>
      <c r="U228" s="73"/>
      <c r="V228" s="73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33"/>
      <c r="AH228" s="33"/>
    </row>
    <row r="229" spans="1:34" s="32" customFormat="1" ht="12.75" customHeight="1" x14ac:dyDescent="0.35">
      <c r="A229" s="23" t="s">
        <v>104</v>
      </c>
      <c r="B229" s="22"/>
      <c r="C229" s="18" t="s">
        <v>71</v>
      </c>
      <c r="D229" s="18" t="s">
        <v>71</v>
      </c>
      <c r="E229" s="18" t="s">
        <v>71</v>
      </c>
      <c r="F229" s="18" t="s">
        <v>71</v>
      </c>
      <c r="G229" s="18" t="s">
        <v>71</v>
      </c>
      <c r="H229" s="18"/>
      <c r="I229" s="18" t="s">
        <v>71</v>
      </c>
      <c r="J229" s="18" t="s">
        <v>71</v>
      </c>
      <c r="K229" s="18"/>
      <c r="L229" s="18" t="s">
        <v>71</v>
      </c>
      <c r="M229" s="18" t="s">
        <v>71</v>
      </c>
      <c r="N229" s="18" t="s">
        <v>71</v>
      </c>
      <c r="O229" s="18"/>
      <c r="P229" s="18" t="s">
        <v>71</v>
      </c>
      <c r="Q229" s="18" t="s">
        <v>71</v>
      </c>
      <c r="R229" s="18" t="s">
        <v>71</v>
      </c>
      <c r="S229" s="18"/>
      <c r="T229" s="18" t="s">
        <v>71</v>
      </c>
      <c r="U229" s="18" t="s">
        <v>71</v>
      </c>
      <c r="V229" s="18" t="s">
        <v>71</v>
      </c>
      <c r="W229" s="18" t="s">
        <v>71</v>
      </c>
      <c r="X229" s="18" t="s">
        <v>71</v>
      </c>
      <c r="Y229" s="18" t="s">
        <v>71</v>
      </c>
      <c r="Z229" s="18" t="s">
        <v>71</v>
      </c>
      <c r="AA229" s="18" t="s">
        <v>71</v>
      </c>
      <c r="AB229" s="18" t="s">
        <v>71</v>
      </c>
      <c r="AC229" s="18" t="s">
        <v>71</v>
      </c>
      <c r="AD229" s="18" t="s">
        <v>71</v>
      </c>
      <c r="AE229" s="18" t="s">
        <v>71</v>
      </c>
      <c r="AF229" s="18" t="s">
        <v>71</v>
      </c>
      <c r="AG229" s="33"/>
      <c r="AH229" s="33"/>
    </row>
    <row r="230" spans="1:34" s="32" customFormat="1" ht="12.75" customHeight="1" x14ac:dyDescent="0.35">
      <c r="A230" s="20" t="str">
        <f>INDEX(A$19:A$130,MATCH(B230,B$19:B$130,0))</f>
        <v>Investment income and investment gains / (losses)</v>
      </c>
      <c r="B230" s="22" t="s">
        <v>110</v>
      </c>
      <c r="C230" s="39"/>
      <c r="D230" s="38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33"/>
      <c r="AH230" s="33"/>
    </row>
    <row r="231" spans="1:34" s="32" customFormat="1" ht="12.75" customHeight="1" x14ac:dyDescent="0.35">
      <c r="A231" s="20" t="str">
        <f>INDEX(A$19:A$130,MATCH(B231,B$19:B$130,0))</f>
        <v>Other income</v>
      </c>
      <c r="B231" s="22" t="s">
        <v>112</v>
      </c>
      <c r="C231" s="39"/>
      <c r="D231" s="38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33"/>
      <c r="AH231" s="33"/>
    </row>
    <row r="232" spans="1:34" s="32" customFormat="1" ht="12.75" customHeight="1" x14ac:dyDescent="0.35">
      <c r="A232" s="25" t="str">
        <f>INDEX(A$19:A$130,MATCH(B232,B$19:B$130,0))</f>
        <v>Total income</v>
      </c>
      <c r="B232" s="22" t="s">
        <v>114</v>
      </c>
      <c r="C232" s="39"/>
      <c r="D232" s="38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33"/>
      <c r="AH232" s="33"/>
    </row>
    <row r="233" spans="1:34" s="32" customFormat="1" ht="12.75" customHeight="1" x14ac:dyDescent="0.35">
      <c r="A233" s="30" t="s">
        <v>115</v>
      </c>
      <c r="B233" s="22"/>
      <c r="C233" s="18" t="s">
        <v>71</v>
      </c>
      <c r="D233" s="18" t="s">
        <v>71</v>
      </c>
      <c r="E233" s="18" t="s">
        <v>71</v>
      </c>
      <c r="F233" s="18" t="s">
        <v>71</v>
      </c>
      <c r="G233" s="18" t="s">
        <v>71</v>
      </c>
      <c r="H233" s="18"/>
      <c r="I233" s="18" t="s">
        <v>71</v>
      </c>
      <c r="J233" s="18" t="s">
        <v>71</v>
      </c>
      <c r="K233" s="18"/>
      <c r="L233" s="18" t="s">
        <v>71</v>
      </c>
      <c r="M233" s="18" t="s">
        <v>71</v>
      </c>
      <c r="N233" s="18" t="s">
        <v>71</v>
      </c>
      <c r="O233" s="18"/>
      <c r="P233" s="18" t="s">
        <v>71</v>
      </c>
      <c r="Q233" s="18" t="s">
        <v>71</v>
      </c>
      <c r="R233" s="18" t="s">
        <v>71</v>
      </c>
      <c r="S233" s="18"/>
      <c r="T233" s="18" t="s">
        <v>71</v>
      </c>
      <c r="U233" s="18" t="s">
        <v>71</v>
      </c>
      <c r="V233" s="18" t="s">
        <v>71</v>
      </c>
      <c r="W233" s="18" t="s">
        <v>71</v>
      </c>
      <c r="X233" s="18" t="s">
        <v>71</v>
      </c>
      <c r="Y233" s="18" t="s">
        <v>71</v>
      </c>
      <c r="Z233" s="18" t="s">
        <v>71</v>
      </c>
      <c r="AA233" s="18" t="s">
        <v>71</v>
      </c>
      <c r="AB233" s="18" t="s">
        <v>71</v>
      </c>
      <c r="AC233" s="18" t="s">
        <v>71</v>
      </c>
      <c r="AD233" s="18" t="s">
        <v>71</v>
      </c>
      <c r="AE233" s="18" t="s">
        <v>71</v>
      </c>
      <c r="AF233" s="18" t="s">
        <v>71</v>
      </c>
      <c r="AG233" s="33"/>
      <c r="AH233" s="33"/>
    </row>
    <row r="234" spans="1:34" s="32" customFormat="1" ht="12.75" customHeight="1" x14ac:dyDescent="0.35">
      <c r="A234" s="23" t="s">
        <v>116</v>
      </c>
      <c r="B234" s="22"/>
      <c r="C234" s="18" t="s">
        <v>71</v>
      </c>
      <c r="D234" s="18" t="s">
        <v>71</v>
      </c>
      <c r="E234" s="18" t="s">
        <v>71</v>
      </c>
      <c r="F234" s="18" t="s">
        <v>71</v>
      </c>
      <c r="G234" s="18" t="s">
        <v>71</v>
      </c>
      <c r="H234" s="18"/>
      <c r="I234" s="18" t="s">
        <v>71</v>
      </c>
      <c r="J234" s="18" t="s">
        <v>71</v>
      </c>
      <c r="K234" s="18"/>
      <c r="L234" s="18" t="s">
        <v>71</v>
      </c>
      <c r="M234" s="18" t="s">
        <v>71</v>
      </c>
      <c r="N234" s="18" t="s">
        <v>71</v>
      </c>
      <c r="O234" s="18"/>
      <c r="P234" s="18" t="s">
        <v>71</v>
      </c>
      <c r="Q234" s="18" t="s">
        <v>71</v>
      </c>
      <c r="R234" s="18" t="s">
        <v>71</v>
      </c>
      <c r="S234" s="18"/>
      <c r="T234" s="18" t="s">
        <v>71</v>
      </c>
      <c r="U234" s="18" t="s">
        <v>71</v>
      </c>
      <c r="V234" s="18" t="s">
        <v>71</v>
      </c>
      <c r="W234" s="18" t="s">
        <v>71</v>
      </c>
      <c r="X234" s="18" t="s">
        <v>71</v>
      </c>
      <c r="Y234" s="18" t="s">
        <v>71</v>
      </c>
      <c r="Z234" s="18" t="s">
        <v>71</v>
      </c>
      <c r="AA234" s="18" t="s">
        <v>71</v>
      </c>
      <c r="AB234" s="18" t="s">
        <v>71</v>
      </c>
      <c r="AC234" s="18" t="s">
        <v>71</v>
      </c>
      <c r="AD234" s="18" t="s">
        <v>71</v>
      </c>
      <c r="AE234" s="18" t="s">
        <v>71</v>
      </c>
      <c r="AF234" s="18" t="s">
        <v>71</v>
      </c>
      <c r="AG234" s="33"/>
      <c r="AH234" s="33"/>
    </row>
    <row r="235" spans="1:34" s="32" customFormat="1" ht="12.75" customHeight="1" x14ac:dyDescent="0.35">
      <c r="A235" s="20" t="str">
        <f>INDEX(A$19:A$130,MATCH(B235,B$19:B$130,0))</f>
        <v>Gross (undiscounted) claims incurred</v>
      </c>
      <c r="B235" s="22" t="s">
        <v>118</v>
      </c>
      <c r="C235" s="38"/>
      <c r="D235" s="39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1"/>
      <c r="AF235" s="41"/>
      <c r="AG235" s="33"/>
      <c r="AH235" s="33"/>
    </row>
    <row r="236" spans="1:34" s="32" customFormat="1" x14ac:dyDescent="0.35">
      <c r="A236" s="21" t="s">
        <v>119</v>
      </c>
      <c r="B236" s="22" t="s">
        <v>120</v>
      </c>
      <c r="C236" s="38"/>
      <c r="D236" s="39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1"/>
      <c r="AB236" s="41"/>
      <c r="AC236" s="41"/>
      <c r="AD236" s="41"/>
      <c r="AE236" s="41"/>
      <c r="AF236" s="41"/>
      <c r="AG236" s="33"/>
      <c r="AH236" s="33"/>
    </row>
    <row r="237" spans="1:34" s="32" customFormat="1" x14ac:dyDescent="0.35">
      <c r="A237" s="21" t="s">
        <v>121</v>
      </c>
      <c r="B237" s="22" t="s">
        <v>122</v>
      </c>
      <c r="C237" s="38"/>
      <c r="D237" s="39"/>
      <c r="E237" s="40"/>
      <c r="F237" s="40"/>
      <c r="G237" s="40"/>
      <c r="H237" s="40"/>
      <c r="I237" s="73"/>
      <c r="J237" s="73"/>
      <c r="K237" s="40"/>
      <c r="L237" s="73"/>
      <c r="M237" s="73"/>
      <c r="N237" s="40"/>
      <c r="O237" s="40"/>
      <c r="P237" s="73"/>
      <c r="Q237" s="73"/>
      <c r="R237" s="40"/>
      <c r="S237" s="73"/>
      <c r="T237" s="73"/>
      <c r="U237" s="73"/>
      <c r="V237" s="73"/>
      <c r="W237" s="40"/>
      <c r="X237" s="40"/>
      <c r="Y237" s="40"/>
      <c r="Z237" s="40"/>
      <c r="AA237" s="40"/>
      <c r="AB237" s="40"/>
      <c r="AC237" s="40"/>
      <c r="AD237" s="40"/>
      <c r="AE237" s="41"/>
      <c r="AF237" s="41"/>
      <c r="AG237" s="33"/>
      <c r="AH237" s="33"/>
    </row>
    <row r="238" spans="1:34" s="32" customFormat="1" x14ac:dyDescent="0.35">
      <c r="A238" s="101" t="s">
        <v>131</v>
      </c>
      <c r="B238" s="98" t="s">
        <v>132</v>
      </c>
      <c r="C238" s="38"/>
      <c r="D238" s="39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73"/>
      <c r="AF238" s="73"/>
      <c r="AG238" s="33"/>
      <c r="AH238" s="33"/>
    </row>
    <row r="239" spans="1:34" s="32" customFormat="1" x14ac:dyDescent="0.35">
      <c r="A239" s="99" t="s">
        <v>133</v>
      </c>
      <c r="B239" s="98" t="s">
        <v>134</v>
      </c>
      <c r="C239" s="38"/>
      <c r="D239" s="39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73"/>
      <c r="AF239" s="73"/>
      <c r="AG239" s="33"/>
      <c r="AH239" s="33"/>
    </row>
    <row r="240" spans="1:34" s="32" customFormat="1" ht="12.75" customHeight="1" x14ac:dyDescent="0.35">
      <c r="A240" s="13" t="str">
        <f>INDEX(A$19:A$130,MATCH(B240,B$19:B$130,0))</f>
        <v xml:space="preserve">Gross (undiscounted) claims incurred - claim events that occurred prior to the period	</v>
      </c>
      <c r="B240" s="22" t="s">
        <v>144</v>
      </c>
      <c r="C240" s="38"/>
      <c r="D240" s="39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1"/>
      <c r="AF240" s="41"/>
      <c r="AG240" s="33"/>
      <c r="AH240" s="33"/>
    </row>
    <row r="241" spans="1:34" s="32" customFormat="1" x14ac:dyDescent="0.35">
      <c r="A241" s="14" t="s">
        <v>145</v>
      </c>
      <c r="B241" s="22" t="s">
        <v>146</v>
      </c>
      <c r="C241" s="38"/>
      <c r="D241" s="39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73"/>
      <c r="AB241" s="73"/>
      <c r="AC241" s="73"/>
      <c r="AD241" s="73"/>
      <c r="AE241" s="41"/>
      <c r="AF241" s="41"/>
      <c r="AG241" s="33"/>
      <c r="AH241" s="33"/>
    </row>
    <row r="242" spans="1:34" s="32" customFormat="1" x14ac:dyDescent="0.35">
      <c r="A242" s="14" t="s">
        <v>147</v>
      </c>
      <c r="B242" s="22" t="s">
        <v>148</v>
      </c>
      <c r="C242" s="38"/>
      <c r="D242" s="39"/>
      <c r="E242" s="40"/>
      <c r="F242" s="40"/>
      <c r="G242" s="40"/>
      <c r="H242" s="40"/>
      <c r="I242" s="73"/>
      <c r="J242" s="73"/>
      <c r="K242" s="40"/>
      <c r="L242" s="73"/>
      <c r="M242" s="73"/>
      <c r="N242" s="40"/>
      <c r="O242" s="40"/>
      <c r="P242" s="73"/>
      <c r="Q242" s="73"/>
      <c r="R242" s="40"/>
      <c r="S242" s="73"/>
      <c r="T242" s="73"/>
      <c r="U242" s="73"/>
      <c r="V242" s="73"/>
      <c r="W242" s="40"/>
      <c r="X242" s="40"/>
      <c r="Y242" s="40"/>
      <c r="Z242" s="40"/>
      <c r="AA242" s="40"/>
      <c r="AB242" s="40"/>
      <c r="AC242" s="40"/>
      <c r="AD242" s="40"/>
      <c r="AE242" s="41"/>
      <c r="AF242" s="41"/>
      <c r="AG242" s="33"/>
      <c r="AH242" s="33"/>
    </row>
    <row r="243" spans="1:34" s="32" customFormat="1" x14ac:dyDescent="0.35">
      <c r="A243" s="20" t="s">
        <v>161</v>
      </c>
      <c r="B243" s="22" t="s">
        <v>162</v>
      </c>
      <c r="C243" s="38"/>
      <c r="D243" s="39"/>
      <c r="E243" s="40"/>
      <c r="F243" s="40"/>
      <c r="G243" s="40"/>
      <c r="H243" s="40"/>
      <c r="I243" s="73"/>
      <c r="J243" s="73"/>
      <c r="K243" s="40"/>
      <c r="L243" s="73"/>
      <c r="M243" s="73"/>
      <c r="N243" s="40"/>
      <c r="O243" s="40"/>
      <c r="P243" s="73"/>
      <c r="Q243" s="73"/>
      <c r="R243" s="40"/>
      <c r="S243" s="73"/>
      <c r="T243" s="73"/>
      <c r="U243" s="73"/>
      <c r="V243" s="73"/>
      <c r="W243" s="40"/>
      <c r="X243" s="40"/>
      <c r="Y243" s="40"/>
      <c r="Z243" s="40"/>
      <c r="AA243" s="40"/>
      <c r="AB243" s="40"/>
      <c r="AC243" s="40"/>
      <c r="AD243" s="40"/>
      <c r="AE243" s="41"/>
      <c r="AF243" s="41"/>
      <c r="AG243" s="33"/>
      <c r="AH243" s="33"/>
    </row>
    <row r="244" spans="1:34" s="32" customFormat="1" x14ac:dyDescent="0.35">
      <c r="A244" s="13" t="s">
        <v>181</v>
      </c>
      <c r="B244" s="22" t="s">
        <v>182</v>
      </c>
      <c r="C244" s="38"/>
      <c r="D244" s="39"/>
      <c r="E244" s="40"/>
      <c r="F244" s="40"/>
      <c r="G244" s="40"/>
      <c r="H244" s="40"/>
      <c r="I244" s="73"/>
      <c r="J244" s="73"/>
      <c r="K244" s="40"/>
      <c r="L244" s="73"/>
      <c r="M244" s="73"/>
      <c r="N244" s="40"/>
      <c r="O244" s="40"/>
      <c r="P244" s="73"/>
      <c r="Q244" s="73"/>
      <c r="R244" s="40"/>
      <c r="S244" s="73"/>
      <c r="T244" s="73"/>
      <c r="U244" s="73"/>
      <c r="V244" s="73"/>
      <c r="W244" s="40"/>
      <c r="X244" s="40"/>
      <c r="Y244" s="40"/>
      <c r="Z244" s="40"/>
      <c r="AA244" s="40"/>
      <c r="AB244" s="40"/>
      <c r="AC244" s="40"/>
      <c r="AD244" s="40"/>
      <c r="AE244" s="41"/>
      <c r="AF244" s="41"/>
      <c r="AG244" s="33"/>
      <c r="AH244" s="33"/>
    </row>
    <row r="245" spans="1:34" s="32" customFormat="1" ht="12.75" customHeight="1" x14ac:dyDescent="0.35">
      <c r="A245" s="20" t="str">
        <f>INDEX(A$19:A$130,MATCH(B245,B$19:B$130,0))</f>
        <v>Net (discounted) claims incurred</v>
      </c>
      <c r="B245" s="22" t="s">
        <v>188</v>
      </c>
      <c r="C245" s="39"/>
      <c r="D245" s="39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0"/>
      <c r="AF245" s="40"/>
      <c r="AG245" s="33"/>
      <c r="AH245" s="33"/>
    </row>
    <row r="246" spans="1:34" s="32" customFormat="1" x14ac:dyDescent="0.35">
      <c r="A246" s="13" t="str">
        <f>INDEX(A$19:A$130,MATCH(B246,B$19:B$130,0))</f>
        <v>Net (discounted) claims incurred - business transfers-out</v>
      </c>
      <c r="B246" s="22" t="s">
        <v>190</v>
      </c>
      <c r="C246" s="39"/>
      <c r="D246" s="39"/>
      <c r="E246" s="40"/>
      <c r="F246" s="40"/>
      <c r="G246" s="40"/>
      <c r="H246" s="40"/>
      <c r="I246" s="84"/>
      <c r="J246" s="84"/>
      <c r="K246" s="40"/>
      <c r="L246" s="84"/>
      <c r="M246" s="84"/>
      <c r="N246" s="40"/>
      <c r="O246" s="40"/>
      <c r="P246" s="84"/>
      <c r="Q246" s="84"/>
      <c r="R246" s="40"/>
      <c r="S246" s="84"/>
      <c r="T246" s="84"/>
      <c r="U246" s="84"/>
      <c r="V246" s="84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33"/>
      <c r="AH246" s="33"/>
    </row>
    <row r="247" spans="1:34" s="32" customFormat="1" x14ac:dyDescent="0.35">
      <c r="A247" s="23" t="s">
        <v>199</v>
      </c>
      <c r="B247" s="22"/>
      <c r="C247" s="18" t="s">
        <v>71</v>
      </c>
      <c r="D247" s="18" t="s">
        <v>71</v>
      </c>
      <c r="E247" s="18" t="s">
        <v>71</v>
      </c>
      <c r="F247" s="18" t="s">
        <v>71</v>
      </c>
      <c r="G247" s="18" t="s">
        <v>71</v>
      </c>
      <c r="H247" s="18"/>
      <c r="I247" s="18" t="s">
        <v>71</v>
      </c>
      <c r="J247" s="18" t="s">
        <v>71</v>
      </c>
      <c r="K247" s="18"/>
      <c r="L247" s="18" t="s">
        <v>71</v>
      </c>
      <c r="M247" s="18" t="s">
        <v>71</v>
      </c>
      <c r="N247" s="18" t="s">
        <v>71</v>
      </c>
      <c r="O247" s="18"/>
      <c r="P247" s="18" t="s">
        <v>71</v>
      </c>
      <c r="Q247" s="18" t="s">
        <v>71</v>
      </c>
      <c r="R247" s="18" t="s">
        <v>71</v>
      </c>
      <c r="S247" s="18"/>
      <c r="T247" s="18" t="s">
        <v>71</v>
      </c>
      <c r="U247" s="18" t="s">
        <v>71</v>
      </c>
      <c r="V247" s="18" t="s">
        <v>71</v>
      </c>
      <c r="W247" s="18" t="s">
        <v>71</v>
      </c>
      <c r="X247" s="18" t="s">
        <v>71</v>
      </c>
      <c r="Y247" s="18" t="s">
        <v>71</v>
      </c>
      <c r="Z247" s="18" t="s">
        <v>71</v>
      </c>
      <c r="AA247" s="18" t="s">
        <v>71</v>
      </c>
      <c r="AB247" s="18" t="s">
        <v>71</v>
      </c>
      <c r="AC247" s="18" t="s">
        <v>71</v>
      </c>
      <c r="AD247" s="18" t="s">
        <v>71</v>
      </c>
      <c r="AE247" s="18" t="s">
        <v>71</v>
      </c>
      <c r="AF247" s="18" t="s">
        <v>71</v>
      </c>
      <c r="AG247" s="33"/>
      <c r="AH247" s="33"/>
    </row>
    <row r="248" spans="1:34" s="32" customFormat="1" x14ac:dyDescent="0.35">
      <c r="A248" s="20" t="str">
        <f>INDEX(A$19:A$130,MATCH(B248,B$19:B$130,0))</f>
        <v>Technical expenses incurred net of reinsurance ceded</v>
      </c>
      <c r="B248" s="22" t="s">
        <v>201</v>
      </c>
      <c r="C248" s="39"/>
      <c r="D248" s="38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33"/>
      <c r="AH248" s="33"/>
    </row>
    <row r="249" spans="1:34" s="32" customFormat="1" x14ac:dyDescent="0.35">
      <c r="A249" s="13" t="str">
        <f>INDEX(A$19:A$130,MATCH(B249,B$19:B$130,0))</f>
        <v>Acquisition costs - commission</v>
      </c>
      <c r="B249" s="22" t="s">
        <v>209</v>
      </c>
      <c r="C249" s="91"/>
      <c r="D249" s="39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65"/>
      <c r="AF249" s="65"/>
      <c r="AG249" s="33"/>
      <c r="AH249" s="33"/>
    </row>
    <row r="250" spans="1:34" s="32" customFormat="1" x14ac:dyDescent="0.35">
      <c r="A250" s="23" t="s">
        <v>218</v>
      </c>
      <c r="B250" s="22"/>
      <c r="C250" s="18" t="s">
        <v>71</v>
      </c>
      <c r="D250" s="18" t="s">
        <v>71</v>
      </c>
      <c r="E250" s="18" t="s">
        <v>71</v>
      </c>
      <c r="F250" s="18" t="s">
        <v>71</v>
      </c>
      <c r="G250" s="18" t="s">
        <v>71</v>
      </c>
      <c r="H250" s="18"/>
      <c r="I250" s="18" t="s">
        <v>71</v>
      </c>
      <c r="J250" s="18" t="s">
        <v>71</v>
      </c>
      <c r="K250" s="18"/>
      <c r="L250" s="18" t="s">
        <v>71</v>
      </c>
      <c r="M250" s="18" t="s">
        <v>71</v>
      </c>
      <c r="N250" s="18" t="s">
        <v>71</v>
      </c>
      <c r="O250" s="18"/>
      <c r="P250" s="18" t="s">
        <v>71</v>
      </c>
      <c r="Q250" s="18" t="s">
        <v>71</v>
      </c>
      <c r="R250" s="18" t="s">
        <v>71</v>
      </c>
      <c r="S250" s="18"/>
      <c r="T250" s="18" t="s">
        <v>71</v>
      </c>
      <c r="U250" s="18" t="s">
        <v>71</v>
      </c>
      <c r="V250" s="18" t="s">
        <v>71</v>
      </c>
      <c r="W250" s="18" t="s">
        <v>71</v>
      </c>
      <c r="X250" s="18" t="s">
        <v>71</v>
      </c>
      <c r="Y250" s="18" t="s">
        <v>71</v>
      </c>
      <c r="Z250" s="18" t="s">
        <v>71</v>
      </c>
      <c r="AA250" s="18" t="s">
        <v>71</v>
      </c>
      <c r="AB250" s="18" t="s">
        <v>71</v>
      </c>
      <c r="AC250" s="18" t="s">
        <v>71</v>
      </c>
      <c r="AD250" s="18" t="s">
        <v>71</v>
      </c>
      <c r="AE250" s="18" t="s">
        <v>71</v>
      </c>
      <c r="AF250" s="18" t="s">
        <v>71</v>
      </c>
      <c r="AG250" s="33"/>
      <c r="AH250" s="33"/>
    </row>
    <row r="251" spans="1:34" s="32" customFormat="1" x14ac:dyDescent="0.35">
      <c r="A251" s="20" t="str">
        <f>INDEX(A$19:A$130,MATCH(B251,B$19:B$130,0))</f>
        <v>Interest paid or payable</v>
      </c>
      <c r="B251" s="22" t="s">
        <v>222</v>
      </c>
      <c r="C251" s="39"/>
      <c r="D251" s="38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33"/>
      <c r="AH251" s="33"/>
    </row>
    <row r="252" spans="1:34" s="32" customFormat="1" x14ac:dyDescent="0.35">
      <c r="A252" s="26" t="str">
        <f>INDEX(A$19:A$130,MATCH(B252,B$19:B$130,0))</f>
        <v>Total expenditure</v>
      </c>
      <c r="B252" s="22" t="s">
        <v>228</v>
      </c>
      <c r="C252" s="39"/>
      <c r="D252" s="38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33"/>
      <c r="AH252" s="33"/>
    </row>
    <row r="253" spans="1:34" s="32" customFormat="1" x14ac:dyDescent="0.35">
      <c r="A253" s="23" t="s">
        <v>229</v>
      </c>
      <c r="B253" s="22"/>
      <c r="C253" s="18" t="s">
        <v>71</v>
      </c>
      <c r="D253" s="18" t="s">
        <v>71</v>
      </c>
      <c r="E253" s="18" t="s">
        <v>71</v>
      </c>
      <c r="F253" s="18" t="s">
        <v>71</v>
      </c>
      <c r="G253" s="18" t="s">
        <v>71</v>
      </c>
      <c r="H253" s="18"/>
      <c r="I253" s="18" t="s">
        <v>71</v>
      </c>
      <c r="J253" s="18" t="s">
        <v>71</v>
      </c>
      <c r="K253" s="18"/>
      <c r="L253" s="18" t="s">
        <v>71</v>
      </c>
      <c r="M253" s="18" t="s">
        <v>71</v>
      </c>
      <c r="N253" s="18" t="s">
        <v>71</v>
      </c>
      <c r="O253" s="18"/>
      <c r="P253" s="18" t="s">
        <v>71</v>
      </c>
      <c r="Q253" s="18" t="s">
        <v>71</v>
      </c>
      <c r="R253" s="18" t="s">
        <v>71</v>
      </c>
      <c r="S253" s="18"/>
      <c r="T253" s="18" t="s">
        <v>71</v>
      </c>
      <c r="U253" s="18" t="s">
        <v>71</v>
      </c>
      <c r="V253" s="18" t="s">
        <v>71</v>
      </c>
      <c r="W253" s="18" t="s">
        <v>71</v>
      </c>
      <c r="X253" s="18" t="s">
        <v>71</v>
      </c>
      <c r="Y253" s="18" t="s">
        <v>71</v>
      </c>
      <c r="Z253" s="18" t="s">
        <v>71</v>
      </c>
      <c r="AA253" s="18" t="s">
        <v>71</v>
      </c>
      <c r="AB253" s="18" t="s">
        <v>71</v>
      </c>
      <c r="AC253" s="18" t="s">
        <v>71</v>
      </c>
      <c r="AD253" s="18" t="s">
        <v>71</v>
      </c>
      <c r="AE253" s="18" t="s">
        <v>71</v>
      </c>
      <c r="AF253" s="18" t="s">
        <v>71</v>
      </c>
      <c r="AG253" s="33"/>
      <c r="AH253" s="33"/>
    </row>
    <row r="254" spans="1:34" s="32" customFormat="1" x14ac:dyDescent="0.35">
      <c r="A254" s="25" t="str">
        <f>INDEX(A$19:A$130,MATCH(B254,B$19:B$130,0))</f>
        <v>Total comprehensive income in the period</v>
      </c>
      <c r="B254" s="22" t="s">
        <v>233</v>
      </c>
      <c r="C254" s="39"/>
      <c r="D254" s="38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33"/>
      <c r="AH254" s="33"/>
    </row>
    <row r="255" spans="1:34" s="32" customFormat="1" x14ac:dyDescent="0.35">
      <c r="A255" s="25" t="s">
        <v>234</v>
      </c>
      <c r="B255" s="22" t="s">
        <v>235</v>
      </c>
      <c r="C255" s="39"/>
      <c r="D255" s="38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33"/>
      <c r="AH255" s="33"/>
    </row>
    <row r="256" spans="1:34" s="32" customFormat="1" x14ac:dyDescent="0.35">
      <c r="A256" s="30" t="s">
        <v>236</v>
      </c>
      <c r="B256" s="22"/>
      <c r="C256" s="18" t="s">
        <v>71</v>
      </c>
      <c r="D256" s="18" t="s">
        <v>71</v>
      </c>
      <c r="E256" s="18" t="s">
        <v>71</v>
      </c>
      <c r="F256" s="18" t="s">
        <v>71</v>
      </c>
      <c r="G256" s="18" t="s">
        <v>71</v>
      </c>
      <c r="H256" s="18"/>
      <c r="I256" s="18" t="s">
        <v>71</v>
      </c>
      <c r="J256" s="18" t="s">
        <v>71</v>
      </c>
      <c r="K256" s="18"/>
      <c r="L256" s="18" t="s">
        <v>71</v>
      </c>
      <c r="M256" s="18" t="s">
        <v>71</v>
      </c>
      <c r="N256" s="18" t="s">
        <v>71</v>
      </c>
      <c r="O256" s="18"/>
      <c r="P256" s="18" t="s">
        <v>71</v>
      </c>
      <c r="Q256" s="18" t="s">
        <v>71</v>
      </c>
      <c r="R256" s="18" t="s">
        <v>71</v>
      </c>
      <c r="S256" s="18"/>
      <c r="T256" s="18" t="s">
        <v>71</v>
      </c>
      <c r="U256" s="18" t="s">
        <v>71</v>
      </c>
      <c r="V256" s="18" t="s">
        <v>71</v>
      </c>
      <c r="W256" s="18" t="s">
        <v>71</v>
      </c>
      <c r="X256" s="18" t="s">
        <v>71</v>
      </c>
      <c r="Y256" s="18" t="s">
        <v>71</v>
      </c>
      <c r="Z256" s="18" t="s">
        <v>71</v>
      </c>
      <c r="AA256" s="18" t="s">
        <v>71</v>
      </c>
      <c r="AB256" s="18" t="s">
        <v>71</v>
      </c>
      <c r="AC256" s="18" t="s">
        <v>71</v>
      </c>
      <c r="AD256" s="18" t="s">
        <v>71</v>
      </c>
      <c r="AE256" s="18" t="s">
        <v>71</v>
      </c>
      <c r="AF256" s="18" t="s">
        <v>71</v>
      </c>
      <c r="AG256" s="33"/>
      <c r="AH256" s="33"/>
    </row>
    <row r="257" spans="1:34" s="32" customFormat="1" ht="12.75" customHeight="1" x14ac:dyDescent="0.35">
      <c r="A257" s="28" t="str">
        <f>INDEX(A$19:A$130,MATCH(B257,B$19:B$130,0))</f>
        <v>Number of risks written in the period - insurance (direct)</v>
      </c>
      <c r="B257" s="22" t="s">
        <v>238</v>
      </c>
      <c r="C257" s="38"/>
      <c r="D257" s="38"/>
      <c r="E257" s="40"/>
      <c r="F257" s="40"/>
      <c r="G257" s="42"/>
      <c r="H257" s="42"/>
      <c r="I257" s="42"/>
      <c r="J257" s="42"/>
      <c r="K257" s="42"/>
      <c r="L257" s="42"/>
      <c r="M257" s="42"/>
      <c r="N257" s="39"/>
      <c r="O257" s="39"/>
      <c r="P257" s="40"/>
      <c r="Q257" s="39"/>
      <c r="R257" s="39"/>
      <c r="S257" s="39"/>
      <c r="T257" s="39"/>
      <c r="U257" s="39"/>
      <c r="V257" s="39"/>
      <c r="W257" s="39"/>
      <c r="X257" s="40"/>
      <c r="Y257" s="40"/>
      <c r="Z257" s="40"/>
      <c r="AA257" s="41"/>
      <c r="AB257" s="41"/>
      <c r="AC257" s="41"/>
      <c r="AD257" s="41"/>
      <c r="AE257" s="41"/>
      <c r="AF257" s="41"/>
      <c r="AG257" s="33"/>
      <c r="AH257" s="33"/>
    </row>
    <row r="258" spans="1:34" s="32" customFormat="1" ht="12.75" customHeight="1" x14ac:dyDescent="0.35">
      <c r="A258" s="20" t="str">
        <f>INDEX(A$19:A$130,MATCH(B258,B$19:B$130,0))</f>
        <v>Number of risks written in the period - insurance (direct) - new business</v>
      </c>
      <c r="B258" s="22" t="s">
        <v>240</v>
      </c>
      <c r="C258" s="38"/>
      <c r="D258" s="38"/>
      <c r="E258" s="40"/>
      <c r="F258" s="40"/>
      <c r="G258" s="38"/>
      <c r="H258" s="38"/>
      <c r="I258" s="42"/>
      <c r="J258" s="38"/>
      <c r="K258" s="38"/>
      <c r="L258" s="42"/>
      <c r="M258" s="38"/>
      <c r="N258" s="41"/>
      <c r="O258" s="38"/>
      <c r="P258" s="40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33"/>
      <c r="AH258" s="33"/>
    </row>
    <row r="259" spans="1:34" s="32" customFormat="1" ht="12.75" customHeight="1" x14ac:dyDescent="0.35">
      <c r="A259" s="26" t="str">
        <f>INDEX(A$19:A$130,MATCH(B259,B$19:B$130,0))</f>
        <v>Sum insured in-force at end of the period - insurance (direct)</v>
      </c>
      <c r="B259" s="22" t="s">
        <v>242</v>
      </c>
      <c r="C259" s="38"/>
      <c r="D259" s="38"/>
      <c r="E259" s="39"/>
      <c r="F259" s="39"/>
      <c r="G259" s="39"/>
      <c r="H259" s="39"/>
      <c r="I259" s="39"/>
      <c r="J259" s="39"/>
      <c r="K259" s="39"/>
      <c r="L259" s="39"/>
      <c r="M259" s="39"/>
      <c r="N259" s="40"/>
      <c r="O259" s="40"/>
      <c r="P259" s="39"/>
      <c r="Q259" s="40"/>
      <c r="R259" s="40"/>
      <c r="S259" s="40"/>
      <c r="T259" s="40"/>
      <c r="U259" s="40"/>
      <c r="V259" s="40"/>
      <c r="W259" s="40"/>
      <c r="X259" s="39"/>
      <c r="Y259" s="39"/>
      <c r="Z259" s="39"/>
      <c r="AA259" s="41"/>
      <c r="AB259" s="41"/>
      <c r="AC259" s="41"/>
      <c r="AD259" s="41"/>
      <c r="AE259" s="41"/>
      <c r="AF259" s="41"/>
      <c r="AG259" s="33"/>
      <c r="AH259" s="33"/>
    </row>
    <row r="260" spans="1:34" s="32" customFormat="1" ht="12.75" customHeight="1" x14ac:dyDescent="0.35">
      <c r="A260" s="31" t="s">
        <v>243</v>
      </c>
      <c r="B260" s="22"/>
      <c r="C260" s="18" t="s">
        <v>71</v>
      </c>
      <c r="D260" s="18" t="s">
        <v>71</v>
      </c>
      <c r="E260" s="18" t="s">
        <v>71</v>
      </c>
      <c r="F260" s="18" t="s">
        <v>71</v>
      </c>
      <c r="G260" s="18" t="s">
        <v>71</v>
      </c>
      <c r="H260" s="18"/>
      <c r="I260" s="18" t="s">
        <v>71</v>
      </c>
      <c r="J260" s="18" t="s">
        <v>71</v>
      </c>
      <c r="K260" s="18"/>
      <c r="L260" s="18" t="s">
        <v>71</v>
      </c>
      <c r="M260" s="18" t="s">
        <v>71</v>
      </c>
      <c r="N260" s="18" t="s">
        <v>71</v>
      </c>
      <c r="O260" s="18"/>
      <c r="P260" s="18" t="s">
        <v>71</v>
      </c>
      <c r="Q260" s="18" t="s">
        <v>71</v>
      </c>
      <c r="R260" s="18" t="s">
        <v>71</v>
      </c>
      <c r="S260" s="18"/>
      <c r="T260" s="18" t="s">
        <v>71</v>
      </c>
      <c r="U260" s="18" t="s">
        <v>71</v>
      </c>
      <c r="V260" s="18" t="s">
        <v>71</v>
      </c>
      <c r="W260" s="18" t="s">
        <v>71</v>
      </c>
      <c r="X260" s="18" t="s">
        <v>71</v>
      </c>
      <c r="Y260" s="18" t="s">
        <v>71</v>
      </c>
      <c r="Z260" s="18" t="s">
        <v>71</v>
      </c>
      <c r="AA260" s="18" t="s">
        <v>71</v>
      </c>
      <c r="AB260" s="18" t="s">
        <v>71</v>
      </c>
      <c r="AC260" s="18" t="s">
        <v>71</v>
      </c>
      <c r="AD260" s="18" t="s">
        <v>71</v>
      </c>
      <c r="AE260" s="18" t="s">
        <v>71</v>
      </c>
      <c r="AF260" s="18" t="s">
        <v>71</v>
      </c>
      <c r="AG260" s="33"/>
      <c r="AH260" s="33"/>
    </row>
    <row r="261" spans="1:34" s="32" customFormat="1" ht="12.75" customHeight="1" x14ac:dyDescent="0.35">
      <c r="A261" s="20" t="str">
        <f t="shared" ref="A261:A268" si="2">INDEX(A$19:A$130,MATCH(B261,B$19:B$130,0))</f>
        <v>Assets - investments</v>
      </c>
      <c r="B261" s="22" t="s">
        <v>245</v>
      </c>
      <c r="C261" s="39"/>
      <c r="D261" s="38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33"/>
      <c r="AH261" s="33"/>
    </row>
    <row r="262" spans="1:34" s="32" customFormat="1" ht="12.75" customHeight="1" x14ac:dyDescent="0.35">
      <c r="A262" s="20" t="str">
        <f t="shared" si="2"/>
        <v>Assets - reinsurance recoverables</v>
      </c>
      <c r="B262" s="22" t="s">
        <v>247</v>
      </c>
      <c r="C262" s="39"/>
      <c r="D262" s="38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33"/>
      <c r="AH262" s="33"/>
    </row>
    <row r="263" spans="1:34" s="32" customFormat="1" ht="12.75" customHeight="1" x14ac:dyDescent="0.35">
      <c r="A263" s="20" t="str">
        <f t="shared" si="2"/>
        <v>Assets - total</v>
      </c>
      <c r="B263" s="22" t="s">
        <v>249</v>
      </c>
      <c r="C263" s="39"/>
      <c r="D263" s="38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33"/>
      <c r="AH263" s="33"/>
    </row>
    <row r="264" spans="1:34" s="32" customFormat="1" ht="12.75" customHeight="1" x14ac:dyDescent="0.35">
      <c r="A264" s="20" t="str">
        <f t="shared" si="2"/>
        <v>Best estimate – gross of reinsurance</v>
      </c>
      <c r="B264" s="22" t="s">
        <v>251</v>
      </c>
      <c r="C264" s="39"/>
      <c r="D264" s="38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33"/>
      <c r="AH264" s="33"/>
    </row>
    <row r="265" spans="1:34" s="32" customFormat="1" ht="12.75" customHeight="1" x14ac:dyDescent="0.35">
      <c r="A265" s="20" t="str">
        <f t="shared" si="2"/>
        <v>Best estimate claim provision - gross of reinsurance</v>
      </c>
      <c r="B265" s="22" t="s">
        <v>253</v>
      </c>
      <c r="C265" s="38"/>
      <c r="D265" s="39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33"/>
      <c r="AH265" s="33"/>
    </row>
    <row r="266" spans="1:34" s="32" customFormat="1" ht="12.75" customHeight="1" x14ac:dyDescent="0.35">
      <c r="A266" s="20" t="str">
        <f t="shared" si="2"/>
        <v>Best estimate premium provision - gross of reinsurance</v>
      </c>
      <c r="B266" s="22" t="s">
        <v>255</v>
      </c>
      <c r="C266" s="38"/>
      <c r="D266" s="39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33"/>
      <c r="AH266" s="33"/>
    </row>
    <row r="267" spans="1:34" s="32" customFormat="1" ht="12.75" customHeight="1" x14ac:dyDescent="0.35">
      <c r="A267" s="20" t="str">
        <f t="shared" si="2"/>
        <v>Risk margin</v>
      </c>
      <c r="B267" s="22" t="s">
        <v>257</v>
      </c>
      <c r="C267" s="39"/>
      <c r="D267" s="39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33"/>
      <c r="AH267" s="33"/>
    </row>
    <row r="268" spans="1:34" s="32" customFormat="1" ht="12.75" customHeight="1" x14ac:dyDescent="0.35">
      <c r="A268" s="20" t="str">
        <f t="shared" si="2"/>
        <v>Total liabilities</v>
      </c>
      <c r="B268" s="22" t="s">
        <v>259</v>
      </c>
      <c r="C268" s="39"/>
      <c r="D268" s="38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33"/>
      <c r="AH268" s="33"/>
    </row>
    <row r="269" spans="1:34" s="32" customFormat="1" ht="12.75" customHeight="1" x14ac:dyDescent="0.35">
      <c r="A269" s="30" t="s">
        <v>260</v>
      </c>
      <c r="B269" s="22"/>
      <c r="C269" s="18" t="s">
        <v>71</v>
      </c>
      <c r="D269" s="18" t="s">
        <v>71</v>
      </c>
      <c r="E269" s="18" t="s">
        <v>71</v>
      </c>
      <c r="F269" s="18" t="s">
        <v>71</v>
      </c>
      <c r="G269" s="18" t="s">
        <v>71</v>
      </c>
      <c r="H269" s="18"/>
      <c r="I269" s="18" t="s">
        <v>71</v>
      </c>
      <c r="J269" s="18" t="s">
        <v>71</v>
      </c>
      <c r="K269" s="18"/>
      <c r="L269" s="18" t="s">
        <v>71</v>
      </c>
      <c r="M269" s="18" t="s">
        <v>71</v>
      </c>
      <c r="N269" s="18" t="s">
        <v>71</v>
      </c>
      <c r="O269" s="18"/>
      <c r="P269" s="18" t="s">
        <v>71</v>
      </c>
      <c r="Q269" s="18" t="s">
        <v>71</v>
      </c>
      <c r="R269" s="18" t="s">
        <v>71</v>
      </c>
      <c r="S269" s="18"/>
      <c r="T269" s="18" t="s">
        <v>71</v>
      </c>
      <c r="U269" s="18" t="s">
        <v>71</v>
      </c>
      <c r="V269" s="18" t="s">
        <v>71</v>
      </c>
      <c r="W269" s="18" t="s">
        <v>71</v>
      </c>
      <c r="X269" s="18" t="s">
        <v>71</v>
      </c>
      <c r="Y269" s="18" t="s">
        <v>71</v>
      </c>
      <c r="Z269" s="18" t="s">
        <v>71</v>
      </c>
      <c r="AA269" s="18" t="s">
        <v>71</v>
      </c>
      <c r="AB269" s="18" t="s">
        <v>71</v>
      </c>
      <c r="AC269" s="18" t="s">
        <v>71</v>
      </c>
      <c r="AD269" s="18" t="s">
        <v>71</v>
      </c>
      <c r="AE269" s="18" t="s">
        <v>71</v>
      </c>
      <c r="AF269" s="18" t="s">
        <v>71</v>
      </c>
      <c r="AG269" s="33"/>
      <c r="AH269" s="33"/>
    </row>
    <row r="270" spans="1:34" s="32" customFormat="1" ht="12.75" customHeight="1" x14ac:dyDescent="0.35">
      <c r="A270" s="25" t="str">
        <f t="shared" ref="A270:A277" si="3">INDEX(A$19:A$130,MATCH(B270,B$19:B$130,0))</f>
        <v>Basic own funds at end of the period</v>
      </c>
      <c r="B270" s="22" t="s">
        <v>262</v>
      </c>
      <c r="C270" s="39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33"/>
      <c r="AH270" s="33"/>
    </row>
    <row r="271" spans="1:34" s="32" customFormat="1" ht="12.75" customHeight="1" x14ac:dyDescent="0.35">
      <c r="A271" s="20" t="str">
        <f t="shared" si="3"/>
        <v>Tier 1</v>
      </c>
      <c r="B271" s="22" t="s">
        <v>264</v>
      </c>
      <c r="C271" s="39"/>
      <c r="D271" s="38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33"/>
      <c r="AH271" s="33"/>
    </row>
    <row r="272" spans="1:34" s="32" customFormat="1" ht="12.75" customHeight="1" x14ac:dyDescent="0.35">
      <c r="A272" s="20" t="str">
        <f t="shared" si="3"/>
        <v>Tier 2</v>
      </c>
      <c r="B272" s="22" t="s">
        <v>268</v>
      </c>
      <c r="C272" s="39"/>
      <c r="D272" s="38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33"/>
      <c r="AH272" s="33"/>
    </row>
    <row r="273" spans="1:34" s="32" customFormat="1" ht="12.75" customHeight="1" x14ac:dyDescent="0.35">
      <c r="A273" s="20" t="str">
        <f t="shared" si="3"/>
        <v>Tier 3</v>
      </c>
      <c r="B273" s="22" t="s">
        <v>272</v>
      </c>
      <c r="C273" s="39"/>
      <c r="D273" s="38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33"/>
      <c r="AH273" s="33"/>
    </row>
    <row r="274" spans="1:34" s="32" customFormat="1" ht="12.75" customHeight="1" x14ac:dyDescent="0.35">
      <c r="A274" s="20" t="str">
        <f t="shared" si="3"/>
        <v>Other</v>
      </c>
      <c r="B274" s="22" t="s">
        <v>274</v>
      </c>
      <c r="C274" s="39"/>
      <c r="D274" s="38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33"/>
      <c r="AH274" s="33"/>
    </row>
    <row r="275" spans="1:34" s="32" customFormat="1" ht="12.75" customHeight="1" x14ac:dyDescent="0.35">
      <c r="A275" s="26" t="str">
        <f t="shared" si="3"/>
        <v>Ancillary own funds at end of the period</v>
      </c>
      <c r="B275" s="22" t="s">
        <v>276</v>
      </c>
      <c r="C275" s="39"/>
      <c r="D275" s="38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33"/>
      <c r="AH275" s="33"/>
    </row>
    <row r="276" spans="1:34" s="32" customFormat="1" ht="12.75" customHeight="1" x14ac:dyDescent="0.35">
      <c r="A276" s="26" t="str">
        <f t="shared" si="3"/>
        <v>Eligible own funds at end of the period</v>
      </c>
      <c r="B276" s="22" t="s">
        <v>278</v>
      </c>
      <c r="C276" s="39"/>
      <c r="D276" s="38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33"/>
      <c r="AH276" s="33"/>
    </row>
    <row r="277" spans="1:34" s="32" customFormat="1" x14ac:dyDescent="0.35">
      <c r="A277" s="26" t="str">
        <f t="shared" si="3"/>
        <v>SCR at end of the period</v>
      </c>
      <c r="B277" s="22" t="s">
        <v>280</v>
      </c>
      <c r="C277" s="39"/>
      <c r="D277" s="38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33"/>
      <c r="AH277" s="33"/>
    </row>
    <row r="278" spans="1:34" s="32" customFormat="1" ht="12.75" customHeight="1" x14ac:dyDescent="0.35">
      <c r="B278" s="32" t="s">
        <v>281</v>
      </c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</row>
    <row r="279" spans="1:34" s="32" customFormat="1" ht="12.75" customHeight="1" x14ac:dyDescent="0.35">
      <c r="B279" s="32" t="s">
        <v>281</v>
      </c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</row>
    <row r="280" spans="1:34" s="32" customFormat="1" ht="12.75" customHeight="1" x14ac:dyDescent="0.35">
      <c r="A280" s="43" t="s">
        <v>344</v>
      </c>
      <c r="B280" s="32" t="s">
        <v>281</v>
      </c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</row>
    <row r="281" spans="1:34" s="32" customFormat="1" ht="12.75" customHeight="1" x14ac:dyDescent="0.35">
      <c r="A281" s="8" t="str">
        <f>A6&amp;" : plan year 3"</f>
        <v>Non-life income, expenditure and business model analysis : plan year 3</v>
      </c>
      <c r="B281" s="32" t="s">
        <v>281</v>
      </c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</row>
    <row r="282" spans="1:34" s="32" customFormat="1" ht="12.75" customHeight="1" x14ac:dyDescent="0.35">
      <c r="B282" s="32" t="s">
        <v>281</v>
      </c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</row>
    <row r="283" spans="1:34" s="32" customFormat="1" ht="15" customHeight="1" x14ac:dyDescent="0.35">
      <c r="C283" s="114" t="s">
        <v>4</v>
      </c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6"/>
      <c r="AG283" s="33"/>
      <c r="AH283" s="33"/>
    </row>
    <row r="284" spans="1:34" s="32" customFormat="1" ht="15" customHeight="1" x14ac:dyDescent="0.35">
      <c r="C284" s="118"/>
      <c r="D284" s="114" t="s">
        <v>5</v>
      </c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6"/>
      <c r="AE284" s="117" t="s">
        <v>6</v>
      </c>
      <c r="AF284" s="117" t="s">
        <v>7</v>
      </c>
      <c r="AG284" s="33"/>
      <c r="AH284" s="33"/>
    </row>
    <row r="285" spans="1:34" s="32" customFormat="1" ht="15" customHeight="1" x14ac:dyDescent="0.35">
      <c r="C285" s="118"/>
      <c r="D285" s="118"/>
      <c r="E285" s="120" t="s">
        <v>8</v>
      </c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2"/>
      <c r="AA285" s="123" t="s">
        <v>9</v>
      </c>
      <c r="AB285" s="124"/>
      <c r="AC285" s="124"/>
      <c r="AD285" s="125"/>
      <c r="AE285" s="118"/>
      <c r="AF285" s="118"/>
      <c r="AG285" s="33"/>
      <c r="AH285" s="33"/>
    </row>
    <row r="286" spans="1:34" s="32" customFormat="1" ht="14.5" customHeight="1" x14ac:dyDescent="0.35">
      <c r="C286" s="118"/>
      <c r="D286" s="118"/>
      <c r="E286" s="106" t="s">
        <v>10</v>
      </c>
      <c r="F286" s="108" t="s">
        <v>11</v>
      </c>
      <c r="G286" s="108" t="s">
        <v>12</v>
      </c>
      <c r="H286" s="126" t="s">
        <v>13</v>
      </c>
      <c r="I286" s="127"/>
      <c r="J286" s="110"/>
      <c r="K286" s="126" t="s">
        <v>14</v>
      </c>
      <c r="L286" s="127"/>
      <c r="M286" s="110"/>
      <c r="N286" s="108" t="s">
        <v>15</v>
      </c>
      <c r="O286" s="126" t="s">
        <v>16</v>
      </c>
      <c r="P286" s="127"/>
      <c r="Q286" s="110"/>
      <c r="R286" s="128" t="s">
        <v>17</v>
      </c>
      <c r="S286" s="129"/>
      <c r="T286" s="129"/>
      <c r="U286" s="129"/>
      <c r="V286" s="130"/>
      <c r="W286" s="110" t="s">
        <v>18</v>
      </c>
      <c r="X286" s="112" t="s">
        <v>19</v>
      </c>
      <c r="Y286" s="108" t="s">
        <v>20</v>
      </c>
      <c r="Z286" s="108" t="s">
        <v>21</v>
      </c>
      <c r="AA286" s="108" t="s">
        <v>22</v>
      </c>
      <c r="AB286" s="108" t="s">
        <v>23</v>
      </c>
      <c r="AC286" s="108" t="s">
        <v>24</v>
      </c>
      <c r="AD286" s="131" t="s">
        <v>25</v>
      </c>
      <c r="AE286" s="118"/>
      <c r="AF286" s="118"/>
      <c r="AG286" s="33"/>
      <c r="AH286" s="33"/>
    </row>
    <row r="287" spans="1:34" s="32" customFormat="1" ht="70.150000000000006" customHeight="1" x14ac:dyDescent="0.35">
      <c r="C287" s="119"/>
      <c r="D287" s="133"/>
      <c r="E287" s="107"/>
      <c r="F287" s="109"/>
      <c r="G287" s="109"/>
      <c r="H287" s="70" t="s">
        <v>26</v>
      </c>
      <c r="I287" s="64" t="s">
        <v>27</v>
      </c>
      <c r="J287" s="70" t="s">
        <v>28</v>
      </c>
      <c r="K287" s="71" t="s">
        <v>29</v>
      </c>
      <c r="L287" s="64" t="s">
        <v>30</v>
      </c>
      <c r="M287" s="70" t="s">
        <v>31</v>
      </c>
      <c r="N287" s="109"/>
      <c r="O287" s="70" t="s">
        <v>32</v>
      </c>
      <c r="P287" s="64" t="s">
        <v>33</v>
      </c>
      <c r="Q287" s="64" t="s">
        <v>34</v>
      </c>
      <c r="R287" s="68" t="s">
        <v>35</v>
      </c>
      <c r="S287" s="63" t="s">
        <v>36</v>
      </c>
      <c r="T287" s="64" t="s">
        <v>37</v>
      </c>
      <c r="U287" s="64" t="s">
        <v>38</v>
      </c>
      <c r="V287" s="64" t="s">
        <v>39</v>
      </c>
      <c r="W287" s="111"/>
      <c r="X287" s="113"/>
      <c r="Y287" s="109"/>
      <c r="Z287" s="109"/>
      <c r="AA287" s="109"/>
      <c r="AB287" s="109"/>
      <c r="AC287" s="109"/>
      <c r="AD287" s="132"/>
      <c r="AE287" s="119"/>
      <c r="AF287" s="119"/>
      <c r="AG287" s="33"/>
      <c r="AH287" s="33"/>
    </row>
    <row r="288" spans="1:34" s="32" customFormat="1" x14ac:dyDescent="0.35">
      <c r="C288" s="34" t="s">
        <v>345</v>
      </c>
      <c r="D288" s="35" t="s">
        <v>346</v>
      </c>
      <c r="E288" s="35" t="s">
        <v>347</v>
      </c>
      <c r="F288" s="35" t="s">
        <v>348</v>
      </c>
      <c r="G288" s="35" t="s">
        <v>349</v>
      </c>
      <c r="H288" s="35" t="s">
        <v>350</v>
      </c>
      <c r="I288" s="35" t="s">
        <v>351</v>
      </c>
      <c r="J288" s="35" t="s">
        <v>352</v>
      </c>
      <c r="K288" s="35" t="s">
        <v>353</v>
      </c>
      <c r="L288" s="35" t="s">
        <v>354</v>
      </c>
      <c r="M288" s="35" t="s">
        <v>355</v>
      </c>
      <c r="N288" s="35" t="s">
        <v>356</v>
      </c>
      <c r="O288" s="35" t="s">
        <v>357</v>
      </c>
      <c r="P288" s="35" t="s">
        <v>358</v>
      </c>
      <c r="Q288" s="67" t="s">
        <v>359</v>
      </c>
      <c r="R288" s="37" t="s">
        <v>360</v>
      </c>
      <c r="S288" s="37" t="s">
        <v>361</v>
      </c>
      <c r="T288" s="35" t="s">
        <v>362</v>
      </c>
      <c r="U288" s="35" t="s">
        <v>363</v>
      </c>
      <c r="V288" s="35" t="s">
        <v>364</v>
      </c>
      <c r="W288" s="35" t="s">
        <v>365</v>
      </c>
      <c r="X288" s="35" t="s">
        <v>366</v>
      </c>
      <c r="Y288" s="35" t="s">
        <v>367</v>
      </c>
      <c r="Z288" s="36" t="s">
        <v>368</v>
      </c>
      <c r="AA288" s="37" t="s">
        <v>369</v>
      </c>
      <c r="AB288" s="35" t="s">
        <v>370</v>
      </c>
      <c r="AC288" s="36" t="s">
        <v>371</v>
      </c>
      <c r="AD288" s="22" t="s">
        <v>372</v>
      </c>
      <c r="AE288" s="34" t="s">
        <v>373</v>
      </c>
      <c r="AF288" s="34" t="s">
        <v>374</v>
      </c>
      <c r="AG288" s="33"/>
      <c r="AH288" s="33"/>
    </row>
    <row r="289" spans="1:34" s="32" customFormat="1" ht="12.75" customHeight="1" x14ac:dyDescent="0.35">
      <c r="A289" s="31" t="s">
        <v>70</v>
      </c>
      <c r="B289" s="44"/>
      <c r="C289" s="18" t="s">
        <v>71</v>
      </c>
      <c r="D289" s="18" t="s">
        <v>71</v>
      </c>
      <c r="E289" s="18" t="s">
        <v>71</v>
      </c>
      <c r="F289" s="18" t="s">
        <v>71</v>
      </c>
      <c r="G289" s="18" t="s">
        <v>71</v>
      </c>
      <c r="H289" s="18"/>
      <c r="I289" s="18" t="s">
        <v>71</v>
      </c>
      <c r="J289" s="18" t="s">
        <v>71</v>
      </c>
      <c r="K289" s="18"/>
      <c r="L289" s="18" t="s">
        <v>71</v>
      </c>
      <c r="M289" s="18" t="s">
        <v>71</v>
      </c>
      <c r="N289" s="18" t="s">
        <v>71</v>
      </c>
      <c r="O289" s="18"/>
      <c r="P289" s="18" t="s">
        <v>71</v>
      </c>
      <c r="Q289" s="18" t="s">
        <v>71</v>
      </c>
      <c r="R289" s="18" t="s">
        <v>71</v>
      </c>
      <c r="S289" s="18"/>
      <c r="T289" s="18" t="s">
        <v>71</v>
      </c>
      <c r="U289" s="18" t="s">
        <v>71</v>
      </c>
      <c r="V289" s="18" t="s">
        <v>71</v>
      </c>
      <c r="W289" s="18" t="s">
        <v>71</v>
      </c>
      <c r="X289" s="18" t="s">
        <v>71</v>
      </c>
      <c r="Y289" s="18" t="s">
        <v>71</v>
      </c>
      <c r="Z289" s="18" t="s">
        <v>71</v>
      </c>
      <c r="AA289" s="18" t="s">
        <v>71</v>
      </c>
      <c r="AB289" s="18" t="s">
        <v>71</v>
      </c>
      <c r="AC289" s="18" t="s">
        <v>71</v>
      </c>
      <c r="AD289" s="18" t="s">
        <v>71</v>
      </c>
      <c r="AE289" s="18" t="s">
        <v>71</v>
      </c>
      <c r="AF289" s="18" t="s">
        <v>71</v>
      </c>
      <c r="AG289" s="33"/>
      <c r="AH289" s="33"/>
    </row>
    <row r="290" spans="1:34" s="32" customFormat="1" ht="12.75" customHeight="1" x14ac:dyDescent="0.35">
      <c r="A290" s="23" t="s">
        <v>72</v>
      </c>
      <c r="B290" s="44"/>
      <c r="C290" s="18" t="s">
        <v>71</v>
      </c>
      <c r="D290" s="18" t="s">
        <v>71</v>
      </c>
      <c r="E290" s="18" t="s">
        <v>71</v>
      </c>
      <c r="F290" s="18" t="s">
        <v>71</v>
      </c>
      <c r="G290" s="18" t="s">
        <v>71</v>
      </c>
      <c r="H290" s="18"/>
      <c r="I290" s="18" t="s">
        <v>71</v>
      </c>
      <c r="J290" s="18" t="s">
        <v>71</v>
      </c>
      <c r="K290" s="18"/>
      <c r="L290" s="18" t="s">
        <v>71</v>
      </c>
      <c r="M290" s="18" t="s">
        <v>71</v>
      </c>
      <c r="N290" s="18" t="s">
        <v>71</v>
      </c>
      <c r="O290" s="18"/>
      <c r="P290" s="18" t="s">
        <v>71</v>
      </c>
      <c r="Q290" s="18" t="s">
        <v>71</v>
      </c>
      <c r="R290" s="18" t="s">
        <v>71</v>
      </c>
      <c r="S290" s="18"/>
      <c r="T290" s="18" t="s">
        <v>71</v>
      </c>
      <c r="U290" s="18" t="s">
        <v>71</v>
      </c>
      <c r="V290" s="18" t="s">
        <v>71</v>
      </c>
      <c r="W290" s="18" t="s">
        <v>71</v>
      </c>
      <c r="X290" s="18" t="s">
        <v>71</v>
      </c>
      <c r="Y290" s="18" t="s">
        <v>71</v>
      </c>
      <c r="Z290" s="18" t="s">
        <v>71</v>
      </c>
      <c r="AA290" s="18" t="s">
        <v>71</v>
      </c>
      <c r="AB290" s="18" t="s">
        <v>71</v>
      </c>
      <c r="AC290" s="18" t="s">
        <v>71</v>
      </c>
      <c r="AD290" s="18" t="s">
        <v>71</v>
      </c>
      <c r="AE290" s="18" t="s">
        <v>71</v>
      </c>
      <c r="AF290" s="18" t="s">
        <v>71</v>
      </c>
      <c r="AG290" s="33"/>
      <c r="AH290" s="33"/>
    </row>
    <row r="291" spans="1:34" s="32" customFormat="1" x14ac:dyDescent="0.35">
      <c r="A291" s="20" t="str">
        <f>INDEX(A$19:A$130,MATCH(B291,B$19:B$130,0))</f>
        <v>Gross written premiums</v>
      </c>
      <c r="B291" s="45" t="s">
        <v>74</v>
      </c>
      <c r="C291" s="38"/>
      <c r="D291" s="39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65"/>
      <c r="AF291" s="69"/>
      <c r="AG291" s="33"/>
      <c r="AH291" s="33"/>
    </row>
    <row r="292" spans="1:34" s="32" customFormat="1" x14ac:dyDescent="0.35">
      <c r="A292" s="13" t="str">
        <f>INDEX(A$19:A$130,MATCH(B292,B$19:B$130,0))</f>
        <v xml:space="preserve">  Gross written premiums - insurance (direct)</v>
      </c>
      <c r="B292" s="46" t="s">
        <v>76</v>
      </c>
      <c r="C292" s="38"/>
      <c r="D292" s="39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1"/>
      <c r="AB292" s="41"/>
      <c r="AC292" s="41"/>
      <c r="AD292" s="41"/>
      <c r="AE292" s="65"/>
      <c r="AF292" s="41"/>
      <c r="AG292" s="33"/>
      <c r="AH292" s="33"/>
    </row>
    <row r="293" spans="1:34" s="32" customFormat="1" ht="12.75" customHeight="1" x14ac:dyDescent="0.35">
      <c r="A293" s="14" t="str">
        <f>INDEX(A$19:A$130,MATCH(B293,B$19:B$130,0))</f>
        <v xml:space="preserve">  Gross written premiums - insurance (direct) - new business</v>
      </c>
      <c r="B293" s="46" t="s">
        <v>78</v>
      </c>
      <c r="C293" s="38"/>
      <c r="D293" s="39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1"/>
      <c r="AB293" s="41"/>
      <c r="AC293" s="41"/>
      <c r="AD293" s="41"/>
      <c r="AE293" s="65"/>
      <c r="AF293" s="41"/>
      <c r="AG293" s="33"/>
      <c r="AH293" s="33"/>
    </row>
    <row r="294" spans="1:34" s="32" customFormat="1" x14ac:dyDescent="0.35">
      <c r="A294" s="20" t="s">
        <v>79</v>
      </c>
      <c r="B294" s="22" t="s">
        <v>80</v>
      </c>
      <c r="C294" s="38"/>
      <c r="D294" s="39"/>
      <c r="E294" s="40"/>
      <c r="F294" s="40"/>
      <c r="G294" s="40"/>
      <c r="H294" s="40"/>
      <c r="I294" s="73"/>
      <c r="J294" s="73"/>
      <c r="K294" s="40"/>
      <c r="L294" s="73"/>
      <c r="M294" s="73"/>
      <c r="N294" s="40"/>
      <c r="O294" s="40"/>
      <c r="P294" s="73"/>
      <c r="Q294" s="73"/>
      <c r="R294" s="40"/>
      <c r="S294" s="73"/>
      <c r="T294" s="73"/>
      <c r="U294" s="73"/>
      <c r="V294" s="73"/>
      <c r="W294" s="40"/>
      <c r="X294" s="40"/>
      <c r="Y294" s="40"/>
      <c r="Z294" s="40"/>
      <c r="AA294" s="40"/>
      <c r="AB294" s="40"/>
      <c r="AC294" s="40"/>
      <c r="AD294" s="40"/>
      <c r="AE294" s="41"/>
      <c r="AF294" s="40"/>
      <c r="AG294" s="33"/>
      <c r="AH294" s="33"/>
    </row>
    <row r="295" spans="1:34" s="32" customFormat="1" ht="12.75" customHeight="1" x14ac:dyDescent="0.35">
      <c r="A295" s="20" t="str">
        <f>INDEX(A$19:A$130,MATCH(B295,B$19:B$130,0))</f>
        <v>Net written premiums</v>
      </c>
      <c r="B295" s="47" t="s">
        <v>88</v>
      </c>
      <c r="C295" s="38"/>
      <c r="D295" s="39"/>
      <c r="E295" s="40"/>
      <c r="F295" s="40"/>
      <c r="G295" s="40"/>
      <c r="H295" s="40"/>
      <c r="I295" s="84"/>
      <c r="J295" s="84"/>
      <c r="K295" s="40"/>
      <c r="L295" s="84"/>
      <c r="M295" s="84"/>
      <c r="N295" s="40"/>
      <c r="O295" s="40"/>
      <c r="P295" s="84"/>
      <c r="Q295" s="84"/>
      <c r="R295" s="40"/>
      <c r="S295" s="84"/>
      <c r="T295" s="84"/>
      <c r="U295" s="84"/>
      <c r="V295" s="84"/>
      <c r="W295" s="40"/>
      <c r="X295" s="40"/>
      <c r="Y295" s="40"/>
      <c r="Z295" s="40"/>
      <c r="AA295" s="40"/>
      <c r="AB295" s="40"/>
      <c r="AC295" s="40"/>
      <c r="AD295" s="40"/>
      <c r="AE295" s="69"/>
      <c r="AF295" s="69"/>
      <c r="AG295" s="33"/>
      <c r="AH295" s="33"/>
    </row>
    <row r="296" spans="1:34" s="32" customFormat="1" ht="12.75" customHeight="1" x14ac:dyDescent="0.35">
      <c r="A296" s="23" t="s">
        <v>89</v>
      </c>
      <c r="B296" s="44"/>
      <c r="C296" s="18" t="s">
        <v>71</v>
      </c>
      <c r="D296" s="18" t="s">
        <v>71</v>
      </c>
      <c r="E296" s="18" t="s">
        <v>71</v>
      </c>
      <c r="F296" s="18" t="s">
        <v>71</v>
      </c>
      <c r="G296" s="18" t="s">
        <v>71</v>
      </c>
      <c r="H296" s="18"/>
      <c r="I296" s="18" t="s">
        <v>71</v>
      </c>
      <c r="J296" s="18" t="s">
        <v>71</v>
      </c>
      <c r="K296" s="18"/>
      <c r="L296" s="18" t="s">
        <v>71</v>
      </c>
      <c r="M296" s="18" t="s">
        <v>71</v>
      </c>
      <c r="N296" s="18" t="s">
        <v>71</v>
      </c>
      <c r="O296" s="18"/>
      <c r="P296" s="18" t="s">
        <v>71</v>
      </c>
      <c r="Q296" s="18" t="s">
        <v>71</v>
      </c>
      <c r="R296" s="18" t="s">
        <v>71</v>
      </c>
      <c r="S296" s="18"/>
      <c r="T296" s="18" t="s">
        <v>71</v>
      </c>
      <c r="U296" s="18" t="s">
        <v>71</v>
      </c>
      <c r="V296" s="18" t="s">
        <v>71</v>
      </c>
      <c r="W296" s="18" t="s">
        <v>71</v>
      </c>
      <c r="X296" s="18" t="s">
        <v>71</v>
      </c>
      <c r="Y296" s="18" t="s">
        <v>71</v>
      </c>
      <c r="Z296" s="18" t="s">
        <v>71</v>
      </c>
      <c r="AA296" s="18" t="s">
        <v>71</v>
      </c>
      <c r="AB296" s="18" t="s">
        <v>71</v>
      </c>
      <c r="AC296" s="18" t="s">
        <v>71</v>
      </c>
      <c r="AD296" s="18" t="s">
        <v>71</v>
      </c>
      <c r="AE296" s="18" t="s">
        <v>71</v>
      </c>
      <c r="AF296" s="18" t="s">
        <v>71</v>
      </c>
      <c r="AG296" s="33"/>
      <c r="AH296" s="33"/>
    </row>
    <row r="297" spans="1:34" s="32" customFormat="1" ht="12.75" customHeight="1" x14ac:dyDescent="0.35">
      <c r="A297" s="20" t="str">
        <f>INDEX(A$19:A$130,MATCH(B297,B$19:B$130,0))</f>
        <v>Gross earned premiums</v>
      </c>
      <c r="B297" s="47" t="s">
        <v>91</v>
      </c>
      <c r="C297" s="38"/>
      <c r="D297" s="39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1"/>
      <c r="AF297" s="41"/>
      <c r="AG297" s="33"/>
      <c r="AH297" s="33"/>
    </row>
    <row r="298" spans="1:34" s="32" customFormat="1" x14ac:dyDescent="0.35">
      <c r="A298" s="13" t="s">
        <v>92</v>
      </c>
      <c r="B298" s="22" t="s">
        <v>93</v>
      </c>
      <c r="C298" s="38"/>
      <c r="D298" s="39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73"/>
      <c r="AB298" s="73"/>
      <c r="AC298" s="73"/>
      <c r="AD298" s="73"/>
      <c r="AE298" s="85"/>
      <c r="AF298" s="41"/>
      <c r="AG298" s="33"/>
      <c r="AH298" s="33"/>
    </row>
    <row r="299" spans="1:34" s="32" customFormat="1" x14ac:dyDescent="0.35">
      <c r="A299" s="13" t="s">
        <v>94</v>
      </c>
      <c r="B299" s="22" t="s">
        <v>95</v>
      </c>
      <c r="C299" s="38"/>
      <c r="D299" s="39"/>
      <c r="E299" s="40"/>
      <c r="F299" s="40"/>
      <c r="G299" s="40"/>
      <c r="H299" s="40"/>
      <c r="I299" s="73"/>
      <c r="J299" s="73"/>
      <c r="K299" s="40"/>
      <c r="L299" s="73"/>
      <c r="M299" s="73"/>
      <c r="N299" s="40"/>
      <c r="O299" s="40"/>
      <c r="P299" s="73"/>
      <c r="Q299" s="73"/>
      <c r="R299" s="40"/>
      <c r="S299" s="73"/>
      <c r="T299" s="73"/>
      <c r="U299" s="73"/>
      <c r="V299" s="73"/>
      <c r="W299" s="40"/>
      <c r="X299" s="40"/>
      <c r="Y299" s="40"/>
      <c r="Z299" s="40"/>
      <c r="AA299" s="40"/>
      <c r="AB299" s="40"/>
      <c r="AC299" s="40"/>
      <c r="AD299" s="40"/>
      <c r="AE299" s="85"/>
      <c r="AF299" s="85"/>
      <c r="AG299" s="33"/>
      <c r="AH299" s="33"/>
    </row>
    <row r="300" spans="1:34" s="32" customFormat="1" x14ac:dyDescent="0.35">
      <c r="A300" s="100" t="s">
        <v>96</v>
      </c>
      <c r="B300" s="98" t="s">
        <v>97</v>
      </c>
      <c r="C300" s="38"/>
      <c r="D300" s="39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65"/>
      <c r="AF300" s="38"/>
      <c r="AG300" s="33"/>
      <c r="AH300" s="33"/>
    </row>
    <row r="301" spans="1:34" s="32" customFormat="1" x14ac:dyDescent="0.35">
      <c r="A301" s="97" t="s">
        <v>98</v>
      </c>
      <c r="B301" s="98" t="s">
        <v>99</v>
      </c>
      <c r="C301" s="38"/>
      <c r="D301" s="39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65"/>
      <c r="AF301" s="38"/>
      <c r="AG301" s="33"/>
      <c r="AH301" s="33"/>
    </row>
    <row r="302" spans="1:34" s="32" customFormat="1" x14ac:dyDescent="0.35">
      <c r="A302" s="20" t="s">
        <v>100</v>
      </c>
      <c r="B302" s="22" t="s">
        <v>101</v>
      </c>
      <c r="C302" s="38"/>
      <c r="D302" s="39"/>
      <c r="E302" s="40"/>
      <c r="F302" s="40"/>
      <c r="G302" s="40"/>
      <c r="H302" s="40"/>
      <c r="I302" s="73"/>
      <c r="J302" s="73"/>
      <c r="K302" s="40"/>
      <c r="L302" s="73"/>
      <c r="M302" s="73"/>
      <c r="N302" s="40"/>
      <c r="O302" s="40"/>
      <c r="P302" s="73"/>
      <c r="Q302" s="73"/>
      <c r="R302" s="40"/>
      <c r="S302" s="73"/>
      <c r="T302" s="73"/>
      <c r="U302" s="73"/>
      <c r="V302" s="73"/>
      <c r="W302" s="40"/>
      <c r="X302" s="40"/>
      <c r="Y302" s="40"/>
      <c r="Z302" s="40"/>
      <c r="AA302" s="40"/>
      <c r="AB302" s="40"/>
      <c r="AC302" s="40"/>
      <c r="AD302" s="40"/>
      <c r="AE302" s="84"/>
      <c r="AF302" s="84"/>
      <c r="AG302" s="33"/>
      <c r="AH302" s="33"/>
    </row>
    <row r="303" spans="1:34" s="32" customFormat="1" x14ac:dyDescent="0.35">
      <c r="A303" s="13" t="s">
        <v>102</v>
      </c>
      <c r="B303" s="22" t="s">
        <v>103</v>
      </c>
      <c r="C303" s="39"/>
      <c r="D303" s="39"/>
      <c r="E303" s="40"/>
      <c r="F303" s="40"/>
      <c r="G303" s="40"/>
      <c r="H303" s="40"/>
      <c r="I303" s="73"/>
      <c r="J303" s="73"/>
      <c r="K303" s="40"/>
      <c r="L303" s="73"/>
      <c r="M303" s="73"/>
      <c r="N303" s="40"/>
      <c r="O303" s="40"/>
      <c r="P303" s="73"/>
      <c r="Q303" s="73"/>
      <c r="R303" s="40"/>
      <c r="S303" s="73"/>
      <c r="T303" s="73"/>
      <c r="U303" s="73"/>
      <c r="V303" s="73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33"/>
      <c r="AH303" s="33"/>
    </row>
    <row r="304" spans="1:34" s="32" customFormat="1" ht="12.75" customHeight="1" x14ac:dyDescent="0.35">
      <c r="A304" s="23" t="s">
        <v>104</v>
      </c>
      <c r="B304" s="44"/>
      <c r="C304" s="18" t="s">
        <v>71</v>
      </c>
      <c r="D304" s="18" t="s">
        <v>71</v>
      </c>
      <c r="E304" s="18" t="s">
        <v>71</v>
      </c>
      <c r="F304" s="18" t="s">
        <v>71</v>
      </c>
      <c r="G304" s="18" t="s">
        <v>71</v>
      </c>
      <c r="H304" s="18"/>
      <c r="I304" s="18" t="s">
        <v>71</v>
      </c>
      <c r="J304" s="18" t="s">
        <v>71</v>
      </c>
      <c r="K304" s="18"/>
      <c r="L304" s="18" t="s">
        <v>71</v>
      </c>
      <c r="M304" s="18" t="s">
        <v>71</v>
      </c>
      <c r="N304" s="18" t="s">
        <v>71</v>
      </c>
      <c r="O304" s="18"/>
      <c r="P304" s="18" t="s">
        <v>71</v>
      </c>
      <c r="Q304" s="18" t="s">
        <v>71</v>
      </c>
      <c r="R304" s="18" t="s">
        <v>71</v>
      </c>
      <c r="S304" s="18"/>
      <c r="T304" s="18" t="s">
        <v>71</v>
      </c>
      <c r="U304" s="18" t="s">
        <v>71</v>
      </c>
      <c r="V304" s="18" t="s">
        <v>71</v>
      </c>
      <c r="W304" s="18" t="s">
        <v>71</v>
      </c>
      <c r="X304" s="18" t="s">
        <v>71</v>
      </c>
      <c r="Y304" s="18" t="s">
        <v>71</v>
      </c>
      <c r="Z304" s="18" t="s">
        <v>71</v>
      </c>
      <c r="AA304" s="18" t="s">
        <v>71</v>
      </c>
      <c r="AB304" s="18" t="s">
        <v>71</v>
      </c>
      <c r="AC304" s="18" t="s">
        <v>71</v>
      </c>
      <c r="AD304" s="18" t="s">
        <v>71</v>
      </c>
      <c r="AE304" s="18" t="s">
        <v>71</v>
      </c>
      <c r="AF304" s="18" t="s">
        <v>71</v>
      </c>
      <c r="AG304" s="33"/>
      <c r="AH304" s="33"/>
    </row>
    <row r="305" spans="1:34" s="32" customFormat="1" ht="12.75" customHeight="1" x14ac:dyDescent="0.35">
      <c r="A305" s="20" t="str">
        <f>INDEX(A$19:A$130,MATCH(B305,B$19:B$130,0))</f>
        <v>Investment income and investment gains / (losses)</v>
      </c>
      <c r="B305" s="47" t="s">
        <v>110</v>
      </c>
      <c r="C305" s="39"/>
      <c r="D305" s="38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33"/>
      <c r="AH305" s="33"/>
    </row>
    <row r="306" spans="1:34" s="32" customFormat="1" ht="12.75" customHeight="1" x14ac:dyDescent="0.35">
      <c r="A306" s="20" t="str">
        <f>INDEX(A$19:A$130,MATCH(B306,B$19:B$130,0))</f>
        <v>Other income</v>
      </c>
      <c r="B306" s="47" t="s">
        <v>112</v>
      </c>
      <c r="C306" s="39"/>
      <c r="D306" s="38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33"/>
      <c r="AH306" s="33"/>
    </row>
    <row r="307" spans="1:34" s="32" customFormat="1" ht="12.75" customHeight="1" x14ac:dyDescent="0.35">
      <c r="A307" s="25" t="str">
        <f>INDEX(A$19:A$130,MATCH(B307,B$19:B$130,0))</f>
        <v>Total income</v>
      </c>
      <c r="B307" s="47" t="s">
        <v>114</v>
      </c>
      <c r="C307" s="39"/>
      <c r="D307" s="38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33"/>
      <c r="AH307" s="33"/>
    </row>
    <row r="308" spans="1:34" s="32" customFormat="1" ht="12.75" customHeight="1" x14ac:dyDescent="0.35">
      <c r="A308" s="30" t="s">
        <v>115</v>
      </c>
      <c r="B308" s="47"/>
      <c r="C308" s="18" t="s">
        <v>71</v>
      </c>
      <c r="D308" s="18" t="s">
        <v>71</v>
      </c>
      <c r="E308" s="18" t="s">
        <v>71</v>
      </c>
      <c r="F308" s="18" t="s">
        <v>71</v>
      </c>
      <c r="G308" s="18" t="s">
        <v>71</v>
      </c>
      <c r="H308" s="18"/>
      <c r="I308" s="18" t="s">
        <v>71</v>
      </c>
      <c r="J308" s="18" t="s">
        <v>71</v>
      </c>
      <c r="K308" s="18"/>
      <c r="L308" s="18" t="s">
        <v>71</v>
      </c>
      <c r="M308" s="18" t="s">
        <v>71</v>
      </c>
      <c r="N308" s="18" t="s">
        <v>71</v>
      </c>
      <c r="O308" s="18"/>
      <c r="P308" s="18" t="s">
        <v>71</v>
      </c>
      <c r="Q308" s="18" t="s">
        <v>71</v>
      </c>
      <c r="R308" s="18" t="s">
        <v>71</v>
      </c>
      <c r="S308" s="18"/>
      <c r="T308" s="18" t="s">
        <v>71</v>
      </c>
      <c r="U308" s="18" t="s">
        <v>71</v>
      </c>
      <c r="V308" s="18" t="s">
        <v>71</v>
      </c>
      <c r="W308" s="18" t="s">
        <v>71</v>
      </c>
      <c r="X308" s="18" t="s">
        <v>71</v>
      </c>
      <c r="Y308" s="18" t="s">
        <v>71</v>
      </c>
      <c r="Z308" s="18" t="s">
        <v>71</v>
      </c>
      <c r="AA308" s="18" t="s">
        <v>71</v>
      </c>
      <c r="AB308" s="18" t="s">
        <v>71</v>
      </c>
      <c r="AC308" s="18" t="s">
        <v>71</v>
      </c>
      <c r="AD308" s="18" t="s">
        <v>71</v>
      </c>
      <c r="AE308" s="18" t="s">
        <v>71</v>
      </c>
      <c r="AF308" s="18" t="s">
        <v>71</v>
      </c>
      <c r="AG308" s="33"/>
      <c r="AH308" s="33"/>
    </row>
    <row r="309" spans="1:34" s="32" customFormat="1" ht="12.75" customHeight="1" x14ac:dyDescent="0.35">
      <c r="A309" s="23" t="s">
        <v>116</v>
      </c>
      <c r="B309" s="44"/>
      <c r="C309" s="18" t="s">
        <v>71</v>
      </c>
      <c r="D309" s="18" t="s">
        <v>71</v>
      </c>
      <c r="E309" s="18" t="s">
        <v>71</v>
      </c>
      <c r="F309" s="18" t="s">
        <v>71</v>
      </c>
      <c r="G309" s="18" t="s">
        <v>71</v>
      </c>
      <c r="H309" s="18"/>
      <c r="I309" s="18" t="s">
        <v>71</v>
      </c>
      <c r="J309" s="18" t="s">
        <v>71</v>
      </c>
      <c r="K309" s="18"/>
      <c r="L309" s="18" t="s">
        <v>71</v>
      </c>
      <c r="M309" s="18" t="s">
        <v>71</v>
      </c>
      <c r="N309" s="18" t="s">
        <v>71</v>
      </c>
      <c r="O309" s="18"/>
      <c r="P309" s="18" t="s">
        <v>71</v>
      </c>
      <c r="Q309" s="18" t="s">
        <v>71</v>
      </c>
      <c r="R309" s="18" t="s">
        <v>71</v>
      </c>
      <c r="S309" s="18"/>
      <c r="T309" s="18" t="s">
        <v>71</v>
      </c>
      <c r="U309" s="18" t="s">
        <v>71</v>
      </c>
      <c r="V309" s="18" t="s">
        <v>71</v>
      </c>
      <c r="W309" s="18" t="s">
        <v>71</v>
      </c>
      <c r="X309" s="18" t="s">
        <v>71</v>
      </c>
      <c r="Y309" s="18" t="s">
        <v>71</v>
      </c>
      <c r="Z309" s="18" t="s">
        <v>71</v>
      </c>
      <c r="AA309" s="18" t="s">
        <v>71</v>
      </c>
      <c r="AB309" s="18" t="s">
        <v>71</v>
      </c>
      <c r="AC309" s="18" t="s">
        <v>71</v>
      </c>
      <c r="AD309" s="18" t="s">
        <v>71</v>
      </c>
      <c r="AE309" s="18" t="s">
        <v>71</v>
      </c>
      <c r="AF309" s="18" t="s">
        <v>71</v>
      </c>
      <c r="AG309" s="33"/>
      <c r="AH309" s="33"/>
    </row>
    <row r="310" spans="1:34" s="32" customFormat="1" ht="12.75" customHeight="1" x14ac:dyDescent="0.35">
      <c r="A310" s="20" t="str">
        <f>INDEX(A$19:A$130,MATCH(B310,B$19:B$130,0))</f>
        <v>Gross (undiscounted) claims incurred</v>
      </c>
      <c r="B310" s="47" t="s">
        <v>118</v>
      </c>
      <c r="C310" s="38"/>
      <c r="D310" s="39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1"/>
      <c r="AF310" s="41"/>
      <c r="AG310" s="33"/>
      <c r="AH310" s="33"/>
    </row>
    <row r="311" spans="1:34" s="32" customFormat="1" x14ac:dyDescent="0.35">
      <c r="A311" s="21" t="s">
        <v>119</v>
      </c>
      <c r="B311" s="22" t="s">
        <v>120</v>
      </c>
      <c r="C311" s="38"/>
      <c r="D311" s="39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1"/>
      <c r="AB311" s="41"/>
      <c r="AC311" s="41"/>
      <c r="AD311" s="41"/>
      <c r="AE311" s="41"/>
      <c r="AF311" s="41"/>
      <c r="AG311" s="33"/>
      <c r="AH311" s="33"/>
    </row>
    <row r="312" spans="1:34" s="32" customFormat="1" x14ac:dyDescent="0.35">
      <c r="A312" s="21" t="s">
        <v>121</v>
      </c>
      <c r="B312" s="22" t="s">
        <v>122</v>
      </c>
      <c r="C312" s="38"/>
      <c r="D312" s="39"/>
      <c r="E312" s="40"/>
      <c r="F312" s="40"/>
      <c r="G312" s="40"/>
      <c r="H312" s="40"/>
      <c r="I312" s="73"/>
      <c r="J312" s="73"/>
      <c r="K312" s="40"/>
      <c r="L312" s="73"/>
      <c r="M312" s="73"/>
      <c r="N312" s="40"/>
      <c r="O312" s="40"/>
      <c r="P312" s="73"/>
      <c r="Q312" s="73"/>
      <c r="R312" s="40"/>
      <c r="S312" s="73"/>
      <c r="T312" s="73"/>
      <c r="U312" s="73"/>
      <c r="V312" s="73"/>
      <c r="W312" s="40"/>
      <c r="X312" s="40"/>
      <c r="Y312" s="40"/>
      <c r="Z312" s="40"/>
      <c r="AA312" s="40"/>
      <c r="AB312" s="40"/>
      <c r="AC312" s="40"/>
      <c r="AD312" s="40"/>
      <c r="AE312" s="41"/>
      <c r="AF312" s="41"/>
      <c r="AG312" s="33"/>
      <c r="AH312" s="33"/>
    </row>
    <row r="313" spans="1:34" s="32" customFormat="1" x14ac:dyDescent="0.35">
      <c r="A313" s="101" t="s">
        <v>131</v>
      </c>
      <c r="B313" s="98" t="s">
        <v>132</v>
      </c>
      <c r="C313" s="38"/>
      <c r="D313" s="39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73"/>
      <c r="AF313" s="73"/>
      <c r="AG313" s="33"/>
      <c r="AH313" s="33"/>
    </row>
    <row r="314" spans="1:34" s="32" customFormat="1" x14ac:dyDescent="0.35">
      <c r="A314" s="99" t="s">
        <v>133</v>
      </c>
      <c r="B314" s="98" t="s">
        <v>134</v>
      </c>
      <c r="C314" s="38"/>
      <c r="D314" s="39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73"/>
      <c r="AF314" s="73"/>
      <c r="AG314" s="33"/>
      <c r="AH314" s="33"/>
    </row>
    <row r="315" spans="1:34" s="32" customFormat="1" ht="12.75" customHeight="1" x14ac:dyDescent="0.35">
      <c r="A315" s="13" t="str">
        <f>INDEX(A$19:A$130,MATCH(B315,B$19:B$130,0))</f>
        <v xml:space="preserve">Gross (undiscounted) claims incurred - claim events that occurred prior to the period	</v>
      </c>
      <c r="B315" s="47" t="s">
        <v>144</v>
      </c>
      <c r="C315" s="38"/>
      <c r="D315" s="39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1"/>
      <c r="AF315" s="41"/>
      <c r="AG315" s="33"/>
      <c r="AH315" s="33"/>
    </row>
    <row r="316" spans="1:34" s="32" customFormat="1" x14ac:dyDescent="0.35">
      <c r="A316" s="14" t="s">
        <v>145</v>
      </c>
      <c r="B316" s="22" t="s">
        <v>146</v>
      </c>
      <c r="C316" s="38"/>
      <c r="D316" s="39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73"/>
      <c r="AB316" s="73"/>
      <c r="AC316" s="73"/>
      <c r="AD316" s="73"/>
      <c r="AE316" s="41"/>
      <c r="AF316" s="41"/>
      <c r="AG316" s="33"/>
      <c r="AH316" s="33"/>
    </row>
    <row r="317" spans="1:34" s="32" customFormat="1" x14ac:dyDescent="0.35">
      <c r="A317" s="14" t="s">
        <v>147</v>
      </c>
      <c r="B317" s="22" t="s">
        <v>148</v>
      </c>
      <c r="C317" s="38"/>
      <c r="D317" s="39"/>
      <c r="E317" s="40"/>
      <c r="F317" s="40"/>
      <c r="G317" s="40"/>
      <c r="H317" s="40"/>
      <c r="I317" s="73"/>
      <c r="J317" s="73"/>
      <c r="K317" s="40"/>
      <c r="L317" s="73"/>
      <c r="M317" s="73"/>
      <c r="N317" s="40"/>
      <c r="O317" s="40"/>
      <c r="P317" s="73"/>
      <c r="Q317" s="73"/>
      <c r="R317" s="40"/>
      <c r="S317" s="73"/>
      <c r="T317" s="73"/>
      <c r="U317" s="73"/>
      <c r="V317" s="73"/>
      <c r="W317" s="40"/>
      <c r="X317" s="40"/>
      <c r="Y317" s="40"/>
      <c r="Z317" s="40"/>
      <c r="AA317" s="40"/>
      <c r="AB317" s="40"/>
      <c r="AC317" s="40"/>
      <c r="AD317" s="40"/>
      <c r="AE317" s="41"/>
      <c r="AF317" s="41"/>
      <c r="AG317" s="33"/>
      <c r="AH317" s="33"/>
    </row>
    <row r="318" spans="1:34" s="32" customFormat="1" x14ac:dyDescent="0.35">
      <c r="A318" s="20" t="s">
        <v>161</v>
      </c>
      <c r="B318" s="22" t="s">
        <v>162</v>
      </c>
      <c r="C318" s="38"/>
      <c r="D318" s="39"/>
      <c r="E318" s="40"/>
      <c r="F318" s="40"/>
      <c r="G318" s="40"/>
      <c r="H318" s="40"/>
      <c r="I318" s="73"/>
      <c r="J318" s="73"/>
      <c r="K318" s="40"/>
      <c r="L318" s="73"/>
      <c r="M318" s="73"/>
      <c r="N318" s="40"/>
      <c r="O318" s="40"/>
      <c r="P318" s="73"/>
      <c r="Q318" s="73"/>
      <c r="R318" s="40"/>
      <c r="S318" s="73"/>
      <c r="T318" s="73"/>
      <c r="U318" s="73"/>
      <c r="V318" s="73"/>
      <c r="W318" s="40"/>
      <c r="X318" s="40"/>
      <c r="Y318" s="40"/>
      <c r="Z318" s="40"/>
      <c r="AA318" s="40"/>
      <c r="AB318" s="40"/>
      <c r="AC318" s="40"/>
      <c r="AD318" s="40"/>
      <c r="AE318" s="41"/>
      <c r="AF318" s="41"/>
      <c r="AG318" s="33"/>
      <c r="AH318" s="33"/>
    </row>
    <row r="319" spans="1:34" s="32" customFormat="1" x14ac:dyDescent="0.35">
      <c r="A319" s="13" t="s">
        <v>181</v>
      </c>
      <c r="B319" s="22" t="s">
        <v>182</v>
      </c>
      <c r="C319" s="38"/>
      <c r="D319" s="39"/>
      <c r="E319" s="40"/>
      <c r="F319" s="40"/>
      <c r="G319" s="40"/>
      <c r="H319" s="40"/>
      <c r="I319" s="73"/>
      <c r="J319" s="73"/>
      <c r="K319" s="40"/>
      <c r="L319" s="73"/>
      <c r="M319" s="73"/>
      <c r="N319" s="40"/>
      <c r="O319" s="40"/>
      <c r="P319" s="73"/>
      <c r="Q319" s="73"/>
      <c r="R319" s="40"/>
      <c r="S319" s="73"/>
      <c r="T319" s="73"/>
      <c r="U319" s="73"/>
      <c r="V319" s="73"/>
      <c r="W319" s="40"/>
      <c r="X319" s="40"/>
      <c r="Y319" s="40"/>
      <c r="Z319" s="40"/>
      <c r="AA319" s="40"/>
      <c r="AB319" s="40"/>
      <c r="AC319" s="40"/>
      <c r="AD319" s="40"/>
      <c r="AE319" s="41"/>
      <c r="AF319" s="41"/>
      <c r="AG319" s="33"/>
      <c r="AH319" s="33"/>
    </row>
    <row r="320" spans="1:34" s="32" customFormat="1" ht="12.75" customHeight="1" x14ac:dyDescent="0.35">
      <c r="A320" s="20" t="str">
        <f>INDEX(A$19:A$130,MATCH(B320,B$19:B$130,0))</f>
        <v>Net (discounted) claims incurred</v>
      </c>
      <c r="B320" s="47" t="s">
        <v>188</v>
      </c>
      <c r="C320" s="39"/>
      <c r="D320" s="39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0"/>
      <c r="AF320" s="40"/>
      <c r="AG320" s="33"/>
      <c r="AH320" s="33"/>
    </row>
    <row r="321" spans="1:34" s="32" customFormat="1" ht="12.75" customHeight="1" x14ac:dyDescent="0.35">
      <c r="A321" s="13" t="str">
        <f>INDEX(A$19:A$130,MATCH(B321,B$19:B$130,0))</f>
        <v>Net (discounted) claims incurred - business transfers-out</v>
      </c>
      <c r="B321" s="47" t="s">
        <v>190</v>
      </c>
      <c r="C321" s="39"/>
      <c r="D321" s="39"/>
      <c r="E321" s="40"/>
      <c r="F321" s="40"/>
      <c r="G321" s="40"/>
      <c r="H321" s="40"/>
      <c r="I321" s="84"/>
      <c r="J321" s="84"/>
      <c r="K321" s="40"/>
      <c r="L321" s="84"/>
      <c r="M321" s="84"/>
      <c r="N321" s="40"/>
      <c r="O321" s="40"/>
      <c r="P321" s="84"/>
      <c r="Q321" s="84"/>
      <c r="R321" s="40"/>
      <c r="S321" s="84"/>
      <c r="T321" s="84"/>
      <c r="U321" s="84"/>
      <c r="V321" s="84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33"/>
      <c r="AH321" s="33"/>
    </row>
    <row r="322" spans="1:34" s="32" customFormat="1" ht="12.75" customHeight="1" x14ac:dyDescent="0.35">
      <c r="A322" s="23" t="s">
        <v>199</v>
      </c>
      <c r="B322" s="44"/>
      <c r="C322" s="18" t="s">
        <v>71</v>
      </c>
      <c r="D322" s="18" t="s">
        <v>71</v>
      </c>
      <c r="E322" s="18" t="s">
        <v>71</v>
      </c>
      <c r="F322" s="18" t="s">
        <v>71</v>
      </c>
      <c r="G322" s="18" t="s">
        <v>71</v>
      </c>
      <c r="H322" s="18"/>
      <c r="I322" s="18" t="s">
        <v>71</v>
      </c>
      <c r="J322" s="18" t="s">
        <v>71</v>
      </c>
      <c r="K322" s="18"/>
      <c r="L322" s="18" t="s">
        <v>71</v>
      </c>
      <c r="M322" s="18" t="s">
        <v>71</v>
      </c>
      <c r="N322" s="18" t="s">
        <v>71</v>
      </c>
      <c r="O322" s="18"/>
      <c r="P322" s="18" t="s">
        <v>71</v>
      </c>
      <c r="Q322" s="18" t="s">
        <v>71</v>
      </c>
      <c r="R322" s="18" t="s">
        <v>71</v>
      </c>
      <c r="S322" s="18"/>
      <c r="T322" s="18" t="s">
        <v>71</v>
      </c>
      <c r="U322" s="18" t="s">
        <v>71</v>
      </c>
      <c r="V322" s="18" t="s">
        <v>71</v>
      </c>
      <c r="W322" s="18" t="s">
        <v>71</v>
      </c>
      <c r="X322" s="18" t="s">
        <v>71</v>
      </c>
      <c r="Y322" s="18" t="s">
        <v>71</v>
      </c>
      <c r="Z322" s="18" t="s">
        <v>71</v>
      </c>
      <c r="AA322" s="18" t="s">
        <v>71</v>
      </c>
      <c r="AB322" s="18" t="s">
        <v>71</v>
      </c>
      <c r="AC322" s="18" t="s">
        <v>71</v>
      </c>
      <c r="AD322" s="18" t="s">
        <v>71</v>
      </c>
      <c r="AE322" s="18" t="s">
        <v>71</v>
      </c>
      <c r="AF322" s="18" t="s">
        <v>71</v>
      </c>
      <c r="AG322" s="33"/>
      <c r="AH322" s="33"/>
    </row>
    <row r="323" spans="1:34" s="32" customFormat="1" x14ac:dyDescent="0.35">
      <c r="A323" s="20" t="str">
        <f>INDEX(A$19:A$130,MATCH(B323,B$19:B$130,0))</f>
        <v>Technical expenses incurred net of reinsurance ceded</v>
      </c>
      <c r="B323" s="47" t="s">
        <v>201</v>
      </c>
      <c r="C323" s="39"/>
      <c r="D323" s="38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33"/>
      <c r="AH323" s="33"/>
    </row>
    <row r="324" spans="1:34" s="32" customFormat="1" ht="12.75" customHeight="1" x14ac:dyDescent="0.35">
      <c r="A324" s="13" t="str">
        <f>INDEX(A$19:A$130,MATCH(B324,B$19:B$130,0))</f>
        <v>Acquisition costs - commission</v>
      </c>
      <c r="B324" s="47" t="s">
        <v>209</v>
      </c>
      <c r="C324" s="92"/>
      <c r="D324" s="39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65"/>
      <c r="AF324" s="65"/>
      <c r="AG324" s="33"/>
      <c r="AH324" s="33"/>
    </row>
    <row r="325" spans="1:34" s="32" customFormat="1" ht="12.75" customHeight="1" x14ac:dyDescent="0.35">
      <c r="A325" s="23" t="s">
        <v>218</v>
      </c>
      <c r="B325" s="44"/>
      <c r="C325" s="18" t="s">
        <v>71</v>
      </c>
      <c r="D325" s="18" t="s">
        <v>71</v>
      </c>
      <c r="E325" s="18" t="s">
        <v>71</v>
      </c>
      <c r="F325" s="18" t="s">
        <v>71</v>
      </c>
      <c r="G325" s="18" t="s">
        <v>71</v>
      </c>
      <c r="H325" s="18"/>
      <c r="I325" s="18" t="s">
        <v>71</v>
      </c>
      <c r="J325" s="18" t="s">
        <v>71</v>
      </c>
      <c r="K325" s="18"/>
      <c r="L325" s="18" t="s">
        <v>71</v>
      </c>
      <c r="M325" s="18" t="s">
        <v>71</v>
      </c>
      <c r="N325" s="18" t="s">
        <v>71</v>
      </c>
      <c r="O325" s="18"/>
      <c r="P325" s="18" t="s">
        <v>71</v>
      </c>
      <c r="Q325" s="18" t="s">
        <v>71</v>
      </c>
      <c r="R325" s="18" t="s">
        <v>71</v>
      </c>
      <c r="S325" s="18"/>
      <c r="T325" s="18" t="s">
        <v>71</v>
      </c>
      <c r="U325" s="18" t="s">
        <v>71</v>
      </c>
      <c r="V325" s="18" t="s">
        <v>71</v>
      </c>
      <c r="W325" s="18" t="s">
        <v>71</v>
      </c>
      <c r="X325" s="18" t="s">
        <v>71</v>
      </c>
      <c r="Y325" s="18" t="s">
        <v>71</v>
      </c>
      <c r="Z325" s="18" t="s">
        <v>71</v>
      </c>
      <c r="AA325" s="18" t="s">
        <v>71</v>
      </c>
      <c r="AB325" s="18" t="s">
        <v>71</v>
      </c>
      <c r="AC325" s="18" t="s">
        <v>71</v>
      </c>
      <c r="AD325" s="18" t="s">
        <v>71</v>
      </c>
      <c r="AE325" s="18" t="s">
        <v>71</v>
      </c>
      <c r="AF325" s="18" t="s">
        <v>71</v>
      </c>
      <c r="AG325" s="33"/>
      <c r="AH325" s="33"/>
    </row>
    <row r="326" spans="1:34" s="32" customFormat="1" ht="12.75" customHeight="1" x14ac:dyDescent="0.35">
      <c r="A326" s="20" t="str">
        <f>INDEX(A$19:A$130,MATCH(B326,B$19:B$130,0))</f>
        <v>Interest paid or payable</v>
      </c>
      <c r="B326" s="47" t="s">
        <v>222</v>
      </c>
      <c r="C326" s="39"/>
      <c r="D326" s="38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33"/>
      <c r="AH326" s="33"/>
    </row>
    <row r="327" spans="1:34" s="32" customFormat="1" x14ac:dyDescent="0.35">
      <c r="A327" s="26" t="str">
        <f>INDEX(A$19:A$130,MATCH(B327,B$19:B$130,0))</f>
        <v>Total expenditure</v>
      </c>
      <c r="B327" s="47" t="s">
        <v>228</v>
      </c>
      <c r="C327" s="39"/>
      <c r="D327" s="38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33"/>
      <c r="AH327" s="33"/>
    </row>
    <row r="328" spans="1:34" s="32" customFormat="1" ht="12.75" customHeight="1" x14ac:dyDescent="0.35">
      <c r="A328" s="23" t="s">
        <v>229</v>
      </c>
      <c r="B328" s="44"/>
      <c r="C328" s="18" t="s">
        <v>71</v>
      </c>
      <c r="D328" s="18" t="s">
        <v>71</v>
      </c>
      <c r="E328" s="18" t="s">
        <v>71</v>
      </c>
      <c r="F328" s="18" t="s">
        <v>71</v>
      </c>
      <c r="G328" s="18" t="s">
        <v>71</v>
      </c>
      <c r="H328" s="18"/>
      <c r="I328" s="18" t="s">
        <v>71</v>
      </c>
      <c r="J328" s="18" t="s">
        <v>71</v>
      </c>
      <c r="K328" s="18"/>
      <c r="L328" s="18" t="s">
        <v>71</v>
      </c>
      <c r="M328" s="18" t="s">
        <v>71</v>
      </c>
      <c r="N328" s="18" t="s">
        <v>71</v>
      </c>
      <c r="O328" s="18"/>
      <c r="P328" s="18" t="s">
        <v>71</v>
      </c>
      <c r="Q328" s="18" t="s">
        <v>71</v>
      </c>
      <c r="R328" s="18" t="s">
        <v>71</v>
      </c>
      <c r="S328" s="18"/>
      <c r="T328" s="18" t="s">
        <v>71</v>
      </c>
      <c r="U328" s="18" t="s">
        <v>71</v>
      </c>
      <c r="V328" s="18" t="s">
        <v>71</v>
      </c>
      <c r="W328" s="18" t="s">
        <v>71</v>
      </c>
      <c r="X328" s="18" t="s">
        <v>71</v>
      </c>
      <c r="Y328" s="18" t="s">
        <v>71</v>
      </c>
      <c r="Z328" s="18" t="s">
        <v>71</v>
      </c>
      <c r="AA328" s="18" t="s">
        <v>71</v>
      </c>
      <c r="AB328" s="18" t="s">
        <v>71</v>
      </c>
      <c r="AC328" s="18" t="s">
        <v>71</v>
      </c>
      <c r="AD328" s="18" t="s">
        <v>71</v>
      </c>
      <c r="AE328" s="18" t="s">
        <v>71</v>
      </c>
      <c r="AF328" s="18" t="s">
        <v>71</v>
      </c>
      <c r="AG328" s="33"/>
      <c r="AH328" s="33"/>
    </row>
    <row r="329" spans="1:34" s="32" customFormat="1" x14ac:dyDescent="0.35">
      <c r="A329" s="25" t="str">
        <f>INDEX(A$19:A$130,MATCH(B329,B$19:B$130,0))</f>
        <v>Total comprehensive income in the period</v>
      </c>
      <c r="B329" s="47" t="s">
        <v>233</v>
      </c>
      <c r="C329" s="39"/>
      <c r="D329" s="38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33"/>
      <c r="AH329" s="33"/>
    </row>
    <row r="330" spans="1:34" s="32" customFormat="1" ht="12.75" customHeight="1" x14ac:dyDescent="0.35">
      <c r="A330" s="25" t="s">
        <v>234</v>
      </c>
      <c r="B330" s="47" t="s">
        <v>235</v>
      </c>
      <c r="C330" s="39"/>
      <c r="D330" s="38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33"/>
      <c r="AH330" s="33"/>
    </row>
    <row r="331" spans="1:34" s="32" customFormat="1" x14ac:dyDescent="0.35">
      <c r="A331" s="30" t="s">
        <v>236</v>
      </c>
      <c r="B331" s="47"/>
      <c r="C331" s="18" t="s">
        <v>71</v>
      </c>
      <c r="D331" s="18" t="s">
        <v>71</v>
      </c>
      <c r="E331" s="18" t="s">
        <v>71</v>
      </c>
      <c r="F331" s="18" t="s">
        <v>71</v>
      </c>
      <c r="G331" s="18" t="s">
        <v>71</v>
      </c>
      <c r="H331" s="18"/>
      <c r="I331" s="18" t="s">
        <v>71</v>
      </c>
      <c r="J331" s="18" t="s">
        <v>71</v>
      </c>
      <c r="K331" s="18"/>
      <c r="L331" s="18" t="s">
        <v>71</v>
      </c>
      <c r="M331" s="18" t="s">
        <v>71</v>
      </c>
      <c r="N331" s="18" t="s">
        <v>71</v>
      </c>
      <c r="O331" s="18"/>
      <c r="P331" s="18" t="s">
        <v>71</v>
      </c>
      <c r="Q331" s="18" t="s">
        <v>71</v>
      </c>
      <c r="R331" s="18" t="s">
        <v>71</v>
      </c>
      <c r="S331" s="18"/>
      <c r="T331" s="18" t="s">
        <v>71</v>
      </c>
      <c r="U331" s="18" t="s">
        <v>71</v>
      </c>
      <c r="V331" s="18" t="s">
        <v>71</v>
      </c>
      <c r="W331" s="18" t="s">
        <v>71</v>
      </c>
      <c r="X331" s="18" t="s">
        <v>71</v>
      </c>
      <c r="Y331" s="18" t="s">
        <v>71</v>
      </c>
      <c r="Z331" s="18" t="s">
        <v>71</v>
      </c>
      <c r="AA331" s="18" t="s">
        <v>71</v>
      </c>
      <c r="AB331" s="18" t="s">
        <v>71</v>
      </c>
      <c r="AC331" s="18" t="s">
        <v>71</v>
      </c>
      <c r="AD331" s="18" t="s">
        <v>71</v>
      </c>
      <c r="AE331" s="18" t="s">
        <v>71</v>
      </c>
      <c r="AF331" s="18" t="s">
        <v>71</v>
      </c>
      <c r="AG331" s="33"/>
      <c r="AH331" s="33"/>
    </row>
    <row r="332" spans="1:34" s="32" customFormat="1" ht="12.75" customHeight="1" x14ac:dyDescent="0.35">
      <c r="A332" s="28" t="str">
        <f>INDEX(A$19:A$130,MATCH(B332,B$19:B$130,0))</f>
        <v>Number of risks written in the period - insurance (direct)</v>
      </c>
      <c r="B332" s="47" t="s">
        <v>238</v>
      </c>
      <c r="C332" s="38"/>
      <c r="D332" s="38"/>
      <c r="E332" s="40"/>
      <c r="F332" s="40"/>
      <c r="G332" s="42"/>
      <c r="H332" s="42"/>
      <c r="I332" s="42"/>
      <c r="J332" s="42"/>
      <c r="K332" s="42"/>
      <c r="L332" s="42"/>
      <c r="M332" s="42"/>
      <c r="N332" s="39"/>
      <c r="O332" s="39"/>
      <c r="P332" s="40"/>
      <c r="Q332" s="39"/>
      <c r="R332" s="39"/>
      <c r="S332" s="39"/>
      <c r="T332" s="39"/>
      <c r="U332" s="39"/>
      <c r="V332" s="39"/>
      <c r="W332" s="39"/>
      <c r="X332" s="40"/>
      <c r="Y332" s="40"/>
      <c r="Z332" s="40"/>
      <c r="AA332" s="41"/>
      <c r="AB332" s="41"/>
      <c r="AC332" s="41"/>
      <c r="AD332" s="41"/>
      <c r="AE332" s="41"/>
      <c r="AF332" s="41"/>
      <c r="AG332" s="33"/>
      <c r="AH332" s="33"/>
    </row>
    <row r="333" spans="1:34" s="32" customFormat="1" ht="12.75" customHeight="1" x14ac:dyDescent="0.35">
      <c r="A333" s="20" t="str">
        <f>INDEX(A$19:A$130,MATCH(B333,B$19:B$130,0))</f>
        <v>Number of risks written in the period - insurance (direct) - new business</v>
      </c>
      <c r="B333" s="47" t="s">
        <v>240</v>
      </c>
      <c r="C333" s="38"/>
      <c r="D333" s="38"/>
      <c r="E333" s="40"/>
      <c r="F333" s="40"/>
      <c r="G333" s="38"/>
      <c r="H333" s="38"/>
      <c r="I333" s="42"/>
      <c r="J333" s="38"/>
      <c r="K333" s="38"/>
      <c r="L333" s="42"/>
      <c r="M333" s="38"/>
      <c r="N333" s="41"/>
      <c r="O333" s="38"/>
      <c r="P333" s="40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33"/>
      <c r="AH333" s="33"/>
    </row>
    <row r="334" spans="1:34" s="32" customFormat="1" ht="12.75" customHeight="1" x14ac:dyDescent="0.35">
      <c r="A334" s="26" t="str">
        <f>INDEX(A$19:A$130,MATCH(B334,B$19:B$130,0))</f>
        <v>Sum insured in-force at end of the period - insurance (direct)</v>
      </c>
      <c r="B334" s="47" t="s">
        <v>242</v>
      </c>
      <c r="C334" s="38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40"/>
      <c r="O334" s="40"/>
      <c r="P334" s="39"/>
      <c r="Q334" s="40"/>
      <c r="R334" s="40"/>
      <c r="S334" s="40"/>
      <c r="T334" s="40"/>
      <c r="U334" s="40"/>
      <c r="V334" s="40"/>
      <c r="W334" s="40"/>
      <c r="X334" s="39"/>
      <c r="Y334" s="39"/>
      <c r="Z334" s="39"/>
      <c r="AA334" s="41"/>
      <c r="AB334" s="41"/>
      <c r="AC334" s="41"/>
      <c r="AD334" s="41"/>
      <c r="AE334" s="41"/>
      <c r="AF334" s="41"/>
      <c r="AG334" s="33"/>
      <c r="AH334" s="33"/>
    </row>
    <row r="335" spans="1:34" s="32" customFormat="1" ht="12.75" customHeight="1" x14ac:dyDescent="0.35">
      <c r="A335" s="31" t="s">
        <v>243</v>
      </c>
      <c r="B335" s="47"/>
      <c r="C335" s="18" t="s">
        <v>71</v>
      </c>
      <c r="D335" s="18" t="s">
        <v>71</v>
      </c>
      <c r="E335" s="18" t="s">
        <v>71</v>
      </c>
      <c r="F335" s="18" t="s">
        <v>71</v>
      </c>
      <c r="G335" s="18" t="s">
        <v>71</v>
      </c>
      <c r="H335" s="18"/>
      <c r="I335" s="18" t="s">
        <v>71</v>
      </c>
      <c r="J335" s="18" t="s">
        <v>71</v>
      </c>
      <c r="K335" s="18"/>
      <c r="L335" s="18" t="s">
        <v>71</v>
      </c>
      <c r="M335" s="18" t="s">
        <v>71</v>
      </c>
      <c r="N335" s="18" t="s">
        <v>71</v>
      </c>
      <c r="O335" s="18"/>
      <c r="P335" s="18" t="s">
        <v>71</v>
      </c>
      <c r="Q335" s="18" t="s">
        <v>71</v>
      </c>
      <c r="R335" s="18" t="s">
        <v>71</v>
      </c>
      <c r="S335" s="18"/>
      <c r="T335" s="18" t="s">
        <v>71</v>
      </c>
      <c r="U335" s="18" t="s">
        <v>71</v>
      </c>
      <c r="V335" s="18" t="s">
        <v>71</v>
      </c>
      <c r="W335" s="18" t="s">
        <v>71</v>
      </c>
      <c r="X335" s="18" t="s">
        <v>71</v>
      </c>
      <c r="Y335" s="18" t="s">
        <v>71</v>
      </c>
      <c r="Z335" s="18" t="s">
        <v>71</v>
      </c>
      <c r="AA335" s="18" t="s">
        <v>71</v>
      </c>
      <c r="AB335" s="18" t="s">
        <v>71</v>
      </c>
      <c r="AC335" s="18" t="s">
        <v>71</v>
      </c>
      <c r="AD335" s="18" t="s">
        <v>71</v>
      </c>
      <c r="AE335" s="18" t="s">
        <v>71</v>
      </c>
      <c r="AF335" s="18" t="s">
        <v>71</v>
      </c>
      <c r="AG335" s="33"/>
      <c r="AH335" s="33"/>
    </row>
    <row r="336" spans="1:34" s="32" customFormat="1" ht="12.75" customHeight="1" x14ac:dyDescent="0.35">
      <c r="A336" s="20" t="str">
        <f t="shared" ref="A336:A343" si="4">INDEX(A$19:A$130,MATCH(B336,B$19:B$130,0))</f>
        <v>Assets - investments</v>
      </c>
      <c r="B336" s="47" t="s">
        <v>245</v>
      </c>
      <c r="C336" s="39"/>
      <c r="D336" s="38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33"/>
      <c r="AH336" s="33"/>
    </row>
    <row r="337" spans="1:34" s="32" customFormat="1" ht="12.75" customHeight="1" x14ac:dyDescent="0.35">
      <c r="A337" s="20" t="str">
        <f t="shared" si="4"/>
        <v>Assets - reinsurance recoverables</v>
      </c>
      <c r="B337" s="47" t="s">
        <v>247</v>
      </c>
      <c r="C337" s="39"/>
      <c r="D337" s="38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33"/>
      <c r="AH337" s="33"/>
    </row>
    <row r="338" spans="1:34" s="32" customFormat="1" ht="12.75" customHeight="1" x14ac:dyDescent="0.35">
      <c r="A338" s="20" t="str">
        <f t="shared" si="4"/>
        <v>Assets - total</v>
      </c>
      <c r="B338" s="47" t="s">
        <v>249</v>
      </c>
      <c r="C338" s="39"/>
      <c r="D338" s="38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33"/>
      <c r="AH338" s="33"/>
    </row>
    <row r="339" spans="1:34" s="32" customFormat="1" ht="12.75" customHeight="1" x14ac:dyDescent="0.35">
      <c r="A339" s="20" t="str">
        <f t="shared" si="4"/>
        <v>Best estimate – gross of reinsurance</v>
      </c>
      <c r="B339" s="47" t="s">
        <v>251</v>
      </c>
      <c r="C339" s="39"/>
      <c r="D339" s="38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33"/>
      <c r="AH339" s="33"/>
    </row>
    <row r="340" spans="1:34" s="32" customFormat="1" ht="12.75" customHeight="1" x14ac:dyDescent="0.35">
      <c r="A340" s="20" t="str">
        <f t="shared" si="4"/>
        <v>Best estimate claim provision - gross of reinsurance</v>
      </c>
      <c r="B340" s="47" t="s">
        <v>253</v>
      </c>
      <c r="C340" s="38"/>
      <c r="D340" s="39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33"/>
      <c r="AH340" s="33"/>
    </row>
    <row r="341" spans="1:34" s="32" customFormat="1" ht="12.75" customHeight="1" x14ac:dyDescent="0.35">
      <c r="A341" s="20" t="str">
        <f t="shared" si="4"/>
        <v>Best estimate premium provision - gross of reinsurance</v>
      </c>
      <c r="B341" s="47" t="s">
        <v>255</v>
      </c>
      <c r="C341" s="38"/>
      <c r="D341" s="39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33"/>
      <c r="AH341" s="33"/>
    </row>
    <row r="342" spans="1:34" s="32" customFormat="1" ht="12.75" customHeight="1" x14ac:dyDescent="0.35">
      <c r="A342" s="20" t="str">
        <f t="shared" si="4"/>
        <v>Risk margin</v>
      </c>
      <c r="B342" s="47" t="s">
        <v>257</v>
      </c>
      <c r="C342" s="39"/>
      <c r="D342" s="39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33"/>
      <c r="AH342" s="33"/>
    </row>
    <row r="343" spans="1:34" s="32" customFormat="1" ht="12.75" customHeight="1" x14ac:dyDescent="0.35">
      <c r="A343" s="20" t="str">
        <f t="shared" si="4"/>
        <v>Total liabilities</v>
      </c>
      <c r="B343" s="47" t="s">
        <v>259</v>
      </c>
      <c r="C343" s="39"/>
      <c r="D343" s="38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33"/>
      <c r="AH343" s="33"/>
    </row>
    <row r="344" spans="1:34" s="32" customFormat="1" ht="12.75" customHeight="1" x14ac:dyDescent="0.35">
      <c r="A344" s="30" t="s">
        <v>260</v>
      </c>
      <c r="B344" s="47"/>
      <c r="C344" s="18" t="s">
        <v>71</v>
      </c>
      <c r="D344" s="18" t="s">
        <v>71</v>
      </c>
      <c r="E344" s="18" t="s">
        <v>71</v>
      </c>
      <c r="F344" s="18" t="s">
        <v>71</v>
      </c>
      <c r="G344" s="18" t="s">
        <v>71</v>
      </c>
      <c r="H344" s="18"/>
      <c r="I344" s="18" t="s">
        <v>71</v>
      </c>
      <c r="J344" s="18" t="s">
        <v>71</v>
      </c>
      <c r="K344" s="18"/>
      <c r="L344" s="18" t="s">
        <v>71</v>
      </c>
      <c r="M344" s="18" t="s">
        <v>71</v>
      </c>
      <c r="N344" s="18" t="s">
        <v>71</v>
      </c>
      <c r="O344" s="18"/>
      <c r="P344" s="18" t="s">
        <v>71</v>
      </c>
      <c r="Q344" s="18" t="s">
        <v>71</v>
      </c>
      <c r="R344" s="18" t="s">
        <v>71</v>
      </c>
      <c r="S344" s="18"/>
      <c r="T344" s="18" t="s">
        <v>71</v>
      </c>
      <c r="U344" s="18" t="s">
        <v>71</v>
      </c>
      <c r="V344" s="18" t="s">
        <v>71</v>
      </c>
      <c r="W344" s="18" t="s">
        <v>71</v>
      </c>
      <c r="X344" s="18" t="s">
        <v>71</v>
      </c>
      <c r="Y344" s="18" t="s">
        <v>71</v>
      </c>
      <c r="Z344" s="18" t="s">
        <v>71</v>
      </c>
      <c r="AA344" s="18" t="s">
        <v>71</v>
      </c>
      <c r="AB344" s="18" t="s">
        <v>71</v>
      </c>
      <c r="AC344" s="18" t="s">
        <v>71</v>
      </c>
      <c r="AD344" s="18" t="s">
        <v>71</v>
      </c>
      <c r="AE344" s="18" t="s">
        <v>71</v>
      </c>
      <c r="AF344" s="18" t="s">
        <v>71</v>
      </c>
      <c r="AG344" s="33"/>
      <c r="AH344" s="33"/>
    </row>
    <row r="345" spans="1:34" s="32" customFormat="1" ht="12.75" customHeight="1" x14ac:dyDescent="0.35">
      <c r="A345" s="25" t="str">
        <f t="shared" ref="A345:A352" si="5">INDEX(A$19:A$130,MATCH(B345,B$19:B$130,0))</f>
        <v>Basic own funds at end of the period</v>
      </c>
      <c r="B345" s="47" t="s">
        <v>262</v>
      </c>
      <c r="C345" s="39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33"/>
      <c r="AH345" s="33"/>
    </row>
    <row r="346" spans="1:34" s="32" customFormat="1" ht="12.75" customHeight="1" x14ac:dyDescent="0.35">
      <c r="A346" s="20" t="str">
        <f t="shared" si="5"/>
        <v>Tier 1</v>
      </c>
      <c r="B346" s="47" t="s">
        <v>264</v>
      </c>
      <c r="C346" s="39"/>
      <c r="D346" s="38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33"/>
      <c r="AH346" s="33"/>
    </row>
    <row r="347" spans="1:34" s="32" customFormat="1" ht="12.75" customHeight="1" x14ac:dyDescent="0.35">
      <c r="A347" s="20" t="str">
        <f t="shared" si="5"/>
        <v>Tier 2</v>
      </c>
      <c r="B347" s="47" t="s">
        <v>268</v>
      </c>
      <c r="C347" s="39"/>
      <c r="D347" s="38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33"/>
      <c r="AH347" s="33"/>
    </row>
    <row r="348" spans="1:34" s="32" customFormat="1" ht="12.75" customHeight="1" x14ac:dyDescent="0.35">
      <c r="A348" s="20" t="str">
        <f t="shared" si="5"/>
        <v>Tier 3</v>
      </c>
      <c r="B348" s="47" t="s">
        <v>272</v>
      </c>
      <c r="C348" s="39"/>
      <c r="D348" s="38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33"/>
      <c r="AH348" s="33"/>
    </row>
    <row r="349" spans="1:34" s="32" customFormat="1" ht="12.75" customHeight="1" x14ac:dyDescent="0.35">
      <c r="A349" s="20" t="str">
        <f t="shared" si="5"/>
        <v>Other</v>
      </c>
      <c r="B349" s="47" t="s">
        <v>274</v>
      </c>
      <c r="C349" s="39"/>
      <c r="D349" s="38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33"/>
      <c r="AH349" s="33"/>
    </row>
    <row r="350" spans="1:34" s="32" customFormat="1" ht="12.75" customHeight="1" x14ac:dyDescent="0.35">
      <c r="A350" s="26" t="str">
        <f t="shared" si="5"/>
        <v>Ancillary own funds at end of the period</v>
      </c>
      <c r="B350" s="47" t="s">
        <v>276</v>
      </c>
      <c r="C350" s="39"/>
      <c r="D350" s="38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33"/>
      <c r="AH350" s="33"/>
    </row>
    <row r="351" spans="1:34" s="32" customFormat="1" ht="12.75" customHeight="1" x14ac:dyDescent="0.35">
      <c r="A351" s="26" t="str">
        <f t="shared" si="5"/>
        <v>Eligible own funds at end of the period</v>
      </c>
      <c r="B351" s="47" t="s">
        <v>278</v>
      </c>
      <c r="C351" s="39"/>
      <c r="D351" s="38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33"/>
      <c r="AH351" s="33"/>
    </row>
    <row r="352" spans="1:34" s="32" customFormat="1" ht="12.75" customHeight="1" x14ac:dyDescent="0.35">
      <c r="A352" s="26" t="str">
        <f t="shared" si="5"/>
        <v>SCR at end of the period</v>
      </c>
      <c r="B352" s="47" t="s">
        <v>280</v>
      </c>
      <c r="C352" s="39"/>
      <c r="D352" s="38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33"/>
      <c r="AH352" s="33"/>
    </row>
    <row r="353" spans="1:35" s="32" customFormat="1" x14ac:dyDescent="0.35"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</row>
    <row r="354" spans="1:35" s="32" customFormat="1" x14ac:dyDescent="0.35"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</row>
    <row r="355" spans="1:35" s="32" customFormat="1" x14ac:dyDescent="0.35">
      <c r="A355" s="43" t="s">
        <v>375</v>
      </c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</row>
    <row r="356" spans="1:35" s="32" customFormat="1" x14ac:dyDescent="0.35">
      <c r="A356" s="8" t="str">
        <f>A$6&amp;" : distribution channel split : reporting period"</f>
        <v>Non-life income, expenditure and business model analysis : distribution channel split : reporting period</v>
      </c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</row>
    <row r="357" spans="1:35" s="32" customFormat="1" x14ac:dyDescent="0.35">
      <c r="C357" s="33"/>
      <c r="D357" s="33"/>
      <c r="E357" s="33"/>
      <c r="F357" s="33"/>
      <c r="G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</row>
    <row r="358" spans="1:35" s="32" customFormat="1" ht="14.65" customHeight="1" x14ac:dyDescent="0.35">
      <c r="C358" s="123" t="s">
        <v>376</v>
      </c>
      <c r="D358" s="124"/>
      <c r="E358" s="124"/>
      <c r="F358" s="124"/>
      <c r="G358" s="125"/>
      <c r="H358" s="123" t="s">
        <v>377</v>
      </c>
      <c r="I358" s="124"/>
      <c r="J358" s="124"/>
      <c r="K358" s="124"/>
      <c r="L358" s="125"/>
      <c r="M358" s="137" t="s">
        <v>378</v>
      </c>
      <c r="N358" s="138"/>
      <c r="O358" s="138"/>
      <c r="P358" s="138"/>
      <c r="Q358" s="139"/>
      <c r="R358" s="120" t="s">
        <v>379</v>
      </c>
      <c r="S358" s="121"/>
      <c r="T358" s="121"/>
      <c r="U358" s="121"/>
      <c r="V358" s="121"/>
      <c r="W358" s="121"/>
      <c r="X358" s="121"/>
      <c r="Y358" s="122"/>
    </row>
    <row r="359" spans="1:35" s="32" customFormat="1" ht="14.65" customHeight="1" x14ac:dyDescent="0.35">
      <c r="C359" s="136" t="s">
        <v>380</v>
      </c>
      <c r="D359" s="123" t="s">
        <v>381</v>
      </c>
      <c r="E359" s="124"/>
      <c r="F359" s="124"/>
      <c r="G359" s="125"/>
      <c r="H359" s="136" t="s">
        <v>380</v>
      </c>
      <c r="I359" s="123" t="s">
        <v>381</v>
      </c>
      <c r="J359" s="124"/>
      <c r="K359" s="124"/>
      <c r="L359" s="125"/>
      <c r="M359" s="136" t="s">
        <v>380</v>
      </c>
      <c r="N359" s="123" t="s">
        <v>381</v>
      </c>
      <c r="O359" s="124"/>
      <c r="P359" s="124"/>
      <c r="Q359" s="125"/>
      <c r="R359" s="120" t="s">
        <v>380</v>
      </c>
      <c r="S359" s="121"/>
      <c r="T359" s="121"/>
      <c r="U359" s="122"/>
      <c r="V359" s="120" t="s">
        <v>381</v>
      </c>
      <c r="W359" s="121"/>
      <c r="X359" s="121"/>
      <c r="Y359" s="122"/>
    </row>
    <row r="360" spans="1:35" s="32" customFormat="1" ht="29" x14ac:dyDescent="0.35">
      <c r="C360" s="136"/>
      <c r="D360" s="52" t="s">
        <v>382</v>
      </c>
      <c r="E360" s="52" t="s">
        <v>383</v>
      </c>
      <c r="F360" s="52" t="s">
        <v>384</v>
      </c>
      <c r="G360" s="52" t="s">
        <v>273</v>
      </c>
      <c r="H360" s="136"/>
      <c r="I360" s="52" t="s">
        <v>382</v>
      </c>
      <c r="J360" s="52" t="s">
        <v>383</v>
      </c>
      <c r="K360" s="52" t="s">
        <v>384</v>
      </c>
      <c r="L360" s="52" t="s">
        <v>273</v>
      </c>
      <c r="M360" s="136"/>
      <c r="N360" s="52" t="s">
        <v>382</v>
      </c>
      <c r="O360" s="52" t="s">
        <v>383</v>
      </c>
      <c r="P360" s="52" t="s">
        <v>384</v>
      </c>
      <c r="Q360" s="52" t="s">
        <v>273</v>
      </c>
      <c r="R360" s="52" t="s">
        <v>385</v>
      </c>
      <c r="S360" s="52" t="s">
        <v>386</v>
      </c>
      <c r="T360" s="52" t="s">
        <v>387</v>
      </c>
      <c r="U360" s="52" t="s">
        <v>273</v>
      </c>
      <c r="V360" s="52" t="s">
        <v>388</v>
      </c>
      <c r="W360" s="52" t="s">
        <v>383</v>
      </c>
      <c r="X360" s="52" t="s">
        <v>389</v>
      </c>
      <c r="Y360" s="52" t="s">
        <v>273</v>
      </c>
    </row>
    <row r="361" spans="1:35" s="32" customFormat="1" x14ac:dyDescent="0.35">
      <c r="C361" s="53" t="s">
        <v>390</v>
      </c>
      <c r="D361" s="53" t="s">
        <v>391</v>
      </c>
      <c r="E361" s="53" t="s">
        <v>392</v>
      </c>
      <c r="F361" s="53" t="s">
        <v>393</v>
      </c>
      <c r="G361" s="53" t="s">
        <v>394</v>
      </c>
      <c r="H361" s="53" t="s">
        <v>395</v>
      </c>
      <c r="I361" s="53" t="s">
        <v>396</v>
      </c>
      <c r="J361" s="53" t="s">
        <v>397</v>
      </c>
      <c r="K361" s="53" t="s">
        <v>398</v>
      </c>
      <c r="L361" s="53" t="s">
        <v>399</v>
      </c>
      <c r="M361" s="53" t="s">
        <v>400</v>
      </c>
      <c r="N361" s="53" t="s">
        <v>401</v>
      </c>
      <c r="O361" s="53" t="s">
        <v>402</v>
      </c>
      <c r="P361" s="53" t="s">
        <v>403</v>
      </c>
      <c r="Q361" s="53" t="s">
        <v>404</v>
      </c>
      <c r="R361" s="53" t="s">
        <v>405</v>
      </c>
      <c r="S361" s="53" t="s">
        <v>406</v>
      </c>
      <c r="T361" s="53" t="s">
        <v>407</v>
      </c>
      <c r="U361" s="53" t="s">
        <v>408</v>
      </c>
      <c r="V361" s="53" t="s">
        <v>409</v>
      </c>
      <c r="W361" s="53" t="s">
        <v>410</v>
      </c>
      <c r="X361" s="53" t="s">
        <v>411</v>
      </c>
      <c r="Y361" s="53" t="s">
        <v>412</v>
      </c>
    </row>
    <row r="362" spans="1:35" s="32" customFormat="1" x14ac:dyDescent="0.35">
      <c r="A362" s="31" t="s">
        <v>70</v>
      </c>
      <c r="B362" s="48"/>
      <c r="C362" s="54" t="s">
        <v>71</v>
      </c>
      <c r="D362" s="54" t="s">
        <v>71</v>
      </c>
      <c r="E362" s="54" t="s">
        <v>71</v>
      </c>
      <c r="F362" s="54" t="s">
        <v>71</v>
      </c>
      <c r="G362" s="54" t="s">
        <v>71</v>
      </c>
      <c r="H362" s="54" t="s">
        <v>71</v>
      </c>
      <c r="I362" s="54" t="s">
        <v>71</v>
      </c>
      <c r="J362" s="54" t="s">
        <v>71</v>
      </c>
      <c r="K362" s="54" t="s">
        <v>71</v>
      </c>
      <c r="L362" s="54" t="s">
        <v>71</v>
      </c>
      <c r="M362" s="54" t="s">
        <v>71</v>
      </c>
      <c r="N362" s="54" t="s">
        <v>71</v>
      </c>
      <c r="O362" s="54" t="s">
        <v>71</v>
      </c>
      <c r="P362" s="54" t="s">
        <v>71</v>
      </c>
      <c r="Q362" s="54" t="s">
        <v>71</v>
      </c>
      <c r="R362" s="54" t="s">
        <v>71</v>
      </c>
      <c r="S362" s="54" t="s">
        <v>71</v>
      </c>
      <c r="T362" s="54" t="s">
        <v>71</v>
      </c>
      <c r="U362" s="54" t="s">
        <v>71</v>
      </c>
      <c r="V362" s="54" t="s">
        <v>71</v>
      </c>
      <c r="W362" s="54" t="s">
        <v>71</v>
      </c>
      <c r="X362" s="54" t="s">
        <v>71</v>
      </c>
      <c r="Y362" s="54" t="s">
        <v>71</v>
      </c>
    </row>
    <row r="363" spans="1:35" s="32" customFormat="1" ht="12.75" customHeight="1" x14ac:dyDescent="0.35">
      <c r="A363" s="23" t="s">
        <v>72</v>
      </c>
      <c r="B363" s="44"/>
      <c r="C363" s="18" t="s">
        <v>71</v>
      </c>
      <c r="D363" s="18" t="s">
        <v>71</v>
      </c>
      <c r="E363" s="18" t="s">
        <v>71</v>
      </c>
      <c r="F363" s="18" t="s">
        <v>71</v>
      </c>
      <c r="G363" s="18" t="s">
        <v>71</v>
      </c>
      <c r="H363" s="18" t="s">
        <v>71</v>
      </c>
      <c r="I363" s="18" t="s">
        <v>71</v>
      </c>
      <c r="J363" s="18" t="s">
        <v>71</v>
      </c>
      <c r="K363" s="18" t="s">
        <v>71</v>
      </c>
      <c r="L363" s="18" t="s">
        <v>71</v>
      </c>
      <c r="M363" s="18" t="s">
        <v>71</v>
      </c>
      <c r="N363" s="18" t="s">
        <v>71</v>
      </c>
      <c r="O363" s="18" t="s">
        <v>71</v>
      </c>
      <c r="P363" s="18" t="s">
        <v>71</v>
      </c>
      <c r="Q363" s="18" t="s">
        <v>71</v>
      </c>
      <c r="R363" s="18" t="s">
        <v>71</v>
      </c>
      <c r="S363" s="18" t="s">
        <v>71</v>
      </c>
      <c r="T363" s="18" t="s">
        <v>71</v>
      </c>
      <c r="U363" s="18" t="s">
        <v>71</v>
      </c>
      <c r="V363" s="18" t="s">
        <v>71</v>
      </c>
      <c r="W363" s="18" t="s">
        <v>71</v>
      </c>
      <c r="X363" s="18" t="s">
        <v>71</v>
      </c>
      <c r="Y363" s="18" t="s">
        <v>71</v>
      </c>
    </row>
    <row r="364" spans="1:35" s="32" customFormat="1" x14ac:dyDescent="0.35">
      <c r="A364" s="20" t="str">
        <f>INDEX(A$19:A$130,MATCH(B364,B$19:B$130,0))</f>
        <v>Gross written premiums</v>
      </c>
      <c r="B364" s="46" t="s">
        <v>74</v>
      </c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1"/>
      <c r="S364" s="55"/>
      <c r="T364" s="55"/>
      <c r="U364" s="55"/>
      <c r="V364" s="55"/>
      <c r="W364" s="55"/>
      <c r="X364" s="55"/>
      <c r="Y364" s="55"/>
    </row>
    <row r="365" spans="1:35" s="32" customFormat="1" x14ac:dyDescent="0.35">
      <c r="A365" s="13" t="str">
        <f>INDEX(A$19:A$130,MATCH(B365,B$19:B$130,0))</f>
        <v xml:space="preserve">  Gross written premiums - insurance (direct)</v>
      </c>
      <c r="B365" s="46" t="s">
        <v>76</v>
      </c>
      <c r="C365" s="55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</row>
    <row r="366" spans="1:35" s="32" customFormat="1" x14ac:dyDescent="0.35">
      <c r="A366" s="14" t="str">
        <f>INDEX(A$19:A$130,MATCH(B366,B$19:B$130,0))</f>
        <v xml:space="preserve">  Gross written premiums - insurance (direct) - new business</v>
      </c>
      <c r="B366" s="46" t="s">
        <v>78</v>
      </c>
      <c r="C366" s="55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</row>
    <row r="367" spans="1:35" s="32" customFormat="1" x14ac:dyDescent="0.35">
      <c r="A367" s="13" t="str">
        <f>INDEX(A$19:A$130,MATCH(B367,B$19:B$130,0))</f>
        <v xml:space="preserve">  Gross written premiums - accepted reinsurance</v>
      </c>
      <c r="B367" s="46" t="s">
        <v>80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51"/>
      <c r="S367" s="51"/>
      <c r="T367" s="51"/>
      <c r="U367" s="51"/>
      <c r="V367" s="51"/>
      <c r="W367" s="51"/>
      <c r="X367" s="51"/>
      <c r="Y367" s="51"/>
    </row>
    <row r="368" spans="1:35" s="32" customFormat="1" ht="12.75" customHeight="1" x14ac:dyDescent="0.35">
      <c r="A368" s="23" t="s">
        <v>89</v>
      </c>
      <c r="B368" s="44"/>
      <c r="C368" s="18" t="s">
        <v>71</v>
      </c>
      <c r="D368" s="18" t="s">
        <v>71</v>
      </c>
      <c r="E368" s="18" t="s">
        <v>71</v>
      </c>
      <c r="F368" s="18" t="s">
        <v>71</v>
      </c>
      <c r="G368" s="18" t="s">
        <v>71</v>
      </c>
      <c r="H368" s="18" t="s">
        <v>71</v>
      </c>
      <c r="I368" s="18" t="s">
        <v>71</v>
      </c>
      <c r="J368" s="18" t="s">
        <v>71</v>
      </c>
      <c r="K368" s="18" t="s">
        <v>71</v>
      </c>
      <c r="L368" s="18" t="s">
        <v>71</v>
      </c>
      <c r="M368" s="18" t="s">
        <v>71</v>
      </c>
      <c r="N368" s="18" t="s">
        <v>71</v>
      </c>
      <c r="O368" s="18" t="s">
        <v>71</v>
      </c>
      <c r="P368" s="18" t="s">
        <v>71</v>
      </c>
      <c r="Q368" s="18" t="s">
        <v>71</v>
      </c>
      <c r="R368" s="18" t="s">
        <v>71</v>
      </c>
      <c r="S368" s="18" t="s">
        <v>71</v>
      </c>
      <c r="T368" s="18" t="s">
        <v>71</v>
      </c>
      <c r="U368" s="18" t="s">
        <v>71</v>
      </c>
      <c r="V368" s="18" t="s">
        <v>71</v>
      </c>
      <c r="W368" s="18" t="s">
        <v>71</v>
      </c>
      <c r="X368" s="18" t="s">
        <v>71</v>
      </c>
      <c r="Y368" s="18" t="s">
        <v>71</v>
      </c>
    </row>
    <row r="369" spans="1:29" s="32" customFormat="1" x14ac:dyDescent="0.35">
      <c r="A369" s="20" t="str">
        <f>INDEX(A$19:A$130,MATCH(B369,B$19:B$130,0))</f>
        <v>Gross earned premiums</v>
      </c>
      <c r="B369" s="48" t="s">
        <v>91</v>
      </c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</row>
    <row r="370" spans="1:29" s="32" customFormat="1" x14ac:dyDescent="0.35">
      <c r="A370" s="30" t="s">
        <v>115</v>
      </c>
      <c r="B370" s="48"/>
      <c r="C370" s="54" t="s">
        <v>71</v>
      </c>
      <c r="D370" s="54" t="s">
        <v>71</v>
      </c>
      <c r="E370" s="54" t="s">
        <v>71</v>
      </c>
      <c r="F370" s="54" t="s">
        <v>71</v>
      </c>
      <c r="G370" s="54" t="s">
        <v>71</v>
      </c>
      <c r="H370" s="54" t="s">
        <v>71</v>
      </c>
      <c r="I370" s="54" t="s">
        <v>71</v>
      </c>
      <c r="J370" s="54" t="s">
        <v>71</v>
      </c>
      <c r="K370" s="54" t="s">
        <v>71</v>
      </c>
      <c r="L370" s="54" t="s">
        <v>71</v>
      </c>
      <c r="M370" s="54" t="s">
        <v>71</v>
      </c>
      <c r="N370" s="54" t="s">
        <v>71</v>
      </c>
      <c r="O370" s="54" t="s">
        <v>71</v>
      </c>
      <c r="P370" s="54" t="s">
        <v>71</v>
      </c>
      <c r="Q370" s="54" t="s">
        <v>71</v>
      </c>
      <c r="R370" s="54" t="s">
        <v>71</v>
      </c>
      <c r="S370" s="54" t="s">
        <v>71</v>
      </c>
      <c r="T370" s="54" t="s">
        <v>71</v>
      </c>
      <c r="U370" s="54" t="s">
        <v>71</v>
      </c>
      <c r="V370" s="54" t="s">
        <v>71</v>
      </c>
      <c r="W370" s="54" t="s">
        <v>71</v>
      </c>
      <c r="X370" s="54" t="s">
        <v>71</v>
      </c>
      <c r="Y370" s="54" t="s">
        <v>71</v>
      </c>
    </row>
    <row r="371" spans="1:29" s="32" customFormat="1" ht="12.75" customHeight="1" x14ac:dyDescent="0.35">
      <c r="A371" s="23" t="s">
        <v>116</v>
      </c>
      <c r="B371" s="44"/>
      <c r="C371" s="18" t="s">
        <v>71</v>
      </c>
      <c r="D371" s="18" t="s">
        <v>71</v>
      </c>
      <c r="E371" s="18" t="s">
        <v>71</v>
      </c>
      <c r="F371" s="18" t="s">
        <v>71</v>
      </c>
      <c r="G371" s="18" t="s">
        <v>71</v>
      </c>
      <c r="H371" s="18" t="s">
        <v>71</v>
      </c>
      <c r="I371" s="18" t="s">
        <v>71</v>
      </c>
      <c r="J371" s="18" t="s">
        <v>71</v>
      </c>
      <c r="K371" s="18" t="s">
        <v>71</v>
      </c>
      <c r="L371" s="18" t="s">
        <v>71</v>
      </c>
      <c r="M371" s="18" t="s">
        <v>71</v>
      </c>
      <c r="N371" s="18" t="s">
        <v>71</v>
      </c>
      <c r="O371" s="18" t="s">
        <v>71</v>
      </c>
      <c r="P371" s="18" t="s">
        <v>71</v>
      </c>
      <c r="Q371" s="18" t="s">
        <v>71</v>
      </c>
      <c r="R371" s="18" t="s">
        <v>71</v>
      </c>
      <c r="S371" s="18" t="s">
        <v>71</v>
      </c>
      <c r="T371" s="18" t="s">
        <v>71</v>
      </c>
      <c r="U371" s="18" t="s">
        <v>71</v>
      </c>
      <c r="V371" s="18" t="s">
        <v>71</v>
      </c>
      <c r="W371" s="18" t="s">
        <v>71</v>
      </c>
      <c r="X371" s="18" t="s">
        <v>71</v>
      </c>
      <c r="Y371" s="18" t="s">
        <v>71</v>
      </c>
    </row>
    <row r="372" spans="1:29" s="32" customFormat="1" x14ac:dyDescent="0.35">
      <c r="A372" s="20" t="str">
        <f>INDEX(A$19:A$130,MATCH(B372,B$19:B$130,0))</f>
        <v>Gross (undiscounted) claims incurred</v>
      </c>
      <c r="B372" s="48" t="s">
        <v>118</v>
      </c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</row>
    <row r="373" spans="1:29" s="32" customFormat="1" ht="12.75" customHeight="1" x14ac:dyDescent="0.35">
      <c r="A373" s="23" t="s">
        <v>199</v>
      </c>
      <c r="B373" s="44"/>
      <c r="C373" s="18" t="s">
        <v>71</v>
      </c>
      <c r="D373" s="18" t="s">
        <v>71</v>
      </c>
      <c r="E373" s="18" t="s">
        <v>71</v>
      </c>
      <c r="F373" s="18" t="s">
        <v>71</v>
      </c>
      <c r="G373" s="18" t="s">
        <v>71</v>
      </c>
      <c r="H373" s="18" t="s">
        <v>71</v>
      </c>
      <c r="I373" s="18" t="s">
        <v>71</v>
      </c>
      <c r="J373" s="18" t="s">
        <v>71</v>
      </c>
      <c r="K373" s="18" t="s">
        <v>71</v>
      </c>
      <c r="L373" s="18" t="s">
        <v>71</v>
      </c>
      <c r="M373" s="18" t="s">
        <v>71</v>
      </c>
      <c r="N373" s="18" t="s">
        <v>71</v>
      </c>
      <c r="O373" s="18" t="s">
        <v>71</v>
      </c>
      <c r="P373" s="18" t="s">
        <v>71</v>
      </c>
      <c r="Q373" s="18" t="s">
        <v>71</v>
      </c>
      <c r="R373" s="18" t="s">
        <v>71</v>
      </c>
      <c r="S373" s="18" t="s">
        <v>71</v>
      </c>
      <c r="T373" s="18" t="s">
        <v>71</v>
      </c>
      <c r="U373" s="18" t="s">
        <v>71</v>
      </c>
      <c r="V373" s="18" t="s">
        <v>71</v>
      </c>
      <c r="W373" s="18" t="s">
        <v>71</v>
      </c>
      <c r="X373" s="18" t="s">
        <v>71</v>
      </c>
      <c r="Y373" s="18" t="s">
        <v>71</v>
      </c>
    </row>
    <row r="374" spans="1:29" s="32" customFormat="1" x14ac:dyDescent="0.35">
      <c r="A374" s="20" t="str">
        <f>INDEX(A$19:A$130,MATCH(B374,B$19:B$130,0))</f>
        <v>Acquisition costs - commission</v>
      </c>
      <c r="B374" s="48" t="s">
        <v>209</v>
      </c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</row>
    <row r="375" spans="1:29" s="32" customFormat="1" x14ac:dyDescent="0.35">
      <c r="B375" s="32" t="s">
        <v>281</v>
      </c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49"/>
      <c r="AA375" s="33"/>
      <c r="AB375" s="33"/>
      <c r="AC375" s="33"/>
    </row>
    <row r="376" spans="1:29" s="32" customFormat="1" x14ac:dyDescent="0.35">
      <c r="B376" s="32" t="s">
        <v>281</v>
      </c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49"/>
      <c r="AA376" s="33"/>
      <c r="AB376" s="33"/>
      <c r="AC376" s="33"/>
    </row>
    <row r="377" spans="1:29" s="32" customFormat="1" x14ac:dyDescent="0.35">
      <c r="A377" s="43" t="s">
        <v>413</v>
      </c>
      <c r="B377" s="32" t="s">
        <v>281</v>
      </c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49"/>
      <c r="AA377" s="33"/>
      <c r="AB377" s="33"/>
      <c r="AC377" s="33"/>
    </row>
    <row r="378" spans="1:29" s="32" customFormat="1" x14ac:dyDescent="0.35">
      <c r="A378" s="8" t="str">
        <f>A$6&amp;" : distribution channel split : plan year 1"</f>
        <v>Non-life income, expenditure and business model analysis : distribution channel split : plan year 1</v>
      </c>
      <c r="B378" s="32" t="s">
        <v>281</v>
      </c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49"/>
      <c r="AA378" s="33"/>
      <c r="AB378" s="33"/>
      <c r="AC378" s="33"/>
    </row>
    <row r="379" spans="1:29" s="32" customFormat="1" x14ac:dyDescent="0.35">
      <c r="B379" s="32" t="s">
        <v>281</v>
      </c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49"/>
      <c r="AA379" s="33"/>
      <c r="AB379" s="33"/>
      <c r="AC379" s="33"/>
    </row>
    <row r="380" spans="1:29" s="32" customFormat="1" ht="14.65" customHeight="1" x14ac:dyDescent="0.35">
      <c r="C380" s="123" t="s">
        <v>376</v>
      </c>
      <c r="D380" s="124"/>
      <c r="E380" s="124"/>
      <c r="F380" s="124"/>
      <c r="G380" s="125"/>
      <c r="H380" s="123" t="s">
        <v>377</v>
      </c>
      <c r="I380" s="124"/>
      <c r="J380" s="124"/>
      <c r="K380" s="124"/>
      <c r="L380" s="125"/>
      <c r="M380" s="137" t="s">
        <v>378</v>
      </c>
      <c r="N380" s="138"/>
      <c r="O380" s="138"/>
      <c r="P380" s="138"/>
      <c r="Q380" s="139"/>
      <c r="R380" s="120" t="s">
        <v>379</v>
      </c>
      <c r="S380" s="121"/>
      <c r="T380" s="121"/>
      <c r="U380" s="121"/>
      <c r="V380" s="121"/>
      <c r="W380" s="121"/>
      <c r="X380" s="121"/>
      <c r="Y380" s="122"/>
    </row>
    <row r="381" spans="1:29" s="32" customFormat="1" ht="14.65" customHeight="1" x14ac:dyDescent="0.35">
      <c r="C381" s="136" t="s">
        <v>380</v>
      </c>
      <c r="D381" s="123" t="s">
        <v>381</v>
      </c>
      <c r="E381" s="124"/>
      <c r="F381" s="124"/>
      <c r="G381" s="125"/>
      <c r="H381" s="136" t="s">
        <v>380</v>
      </c>
      <c r="I381" s="123" t="s">
        <v>381</v>
      </c>
      <c r="J381" s="124"/>
      <c r="K381" s="124"/>
      <c r="L381" s="125"/>
      <c r="M381" s="136" t="s">
        <v>380</v>
      </c>
      <c r="N381" s="123" t="s">
        <v>381</v>
      </c>
      <c r="O381" s="124"/>
      <c r="P381" s="124"/>
      <c r="Q381" s="125"/>
      <c r="R381" s="120" t="s">
        <v>380</v>
      </c>
      <c r="S381" s="121"/>
      <c r="T381" s="121"/>
      <c r="U381" s="122"/>
      <c r="V381" s="120" t="s">
        <v>381</v>
      </c>
      <c r="W381" s="121"/>
      <c r="X381" s="121"/>
      <c r="Y381" s="122"/>
    </row>
    <row r="382" spans="1:29" s="32" customFormat="1" ht="29" x14ac:dyDescent="0.35">
      <c r="C382" s="136"/>
      <c r="D382" s="52" t="s">
        <v>382</v>
      </c>
      <c r="E382" s="52" t="s">
        <v>383</v>
      </c>
      <c r="F382" s="52" t="s">
        <v>384</v>
      </c>
      <c r="G382" s="52" t="s">
        <v>273</v>
      </c>
      <c r="H382" s="136"/>
      <c r="I382" s="52" t="s">
        <v>382</v>
      </c>
      <c r="J382" s="52" t="s">
        <v>383</v>
      </c>
      <c r="K382" s="52" t="s">
        <v>384</v>
      </c>
      <c r="L382" s="52" t="s">
        <v>273</v>
      </c>
      <c r="M382" s="136"/>
      <c r="N382" s="52" t="s">
        <v>382</v>
      </c>
      <c r="O382" s="52" t="s">
        <v>383</v>
      </c>
      <c r="P382" s="52" t="s">
        <v>384</v>
      </c>
      <c r="Q382" s="52" t="s">
        <v>273</v>
      </c>
      <c r="R382" s="52" t="s">
        <v>385</v>
      </c>
      <c r="S382" s="52" t="s">
        <v>386</v>
      </c>
      <c r="T382" s="52" t="s">
        <v>387</v>
      </c>
      <c r="U382" s="52" t="s">
        <v>273</v>
      </c>
      <c r="V382" s="52" t="s">
        <v>388</v>
      </c>
      <c r="W382" s="52" t="s">
        <v>383</v>
      </c>
      <c r="X382" s="52" t="s">
        <v>389</v>
      </c>
      <c r="Y382" s="52" t="s">
        <v>273</v>
      </c>
    </row>
    <row r="383" spans="1:29" s="32" customFormat="1" x14ac:dyDescent="0.35">
      <c r="C383" s="57" t="s">
        <v>414</v>
      </c>
      <c r="D383" s="57" t="s">
        <v>415</v>
      </c>
      <c r="E383" s="57" t="s">
        <v>416</v>
      </c>
      <c r="F383" s="57" t="s">
        <v>417</v>
      </c>
      <c r="G383" s="57" t="s">
        <v>418</v>
      </c>
      <c r="H383" s="57" t="s">
        <v>419</v>
      </c>
      <c r="I383" s="57" t="s">
        <v>420</v>
      </c>
      <c r="J383" s="57" t="s">
        <v>421</v>
      </c>
      <c r="K383" s="57" t="s">
        <v>422</v>
      </c>
      <c r="L383" s="57" t="s">
        <v>423</v>
      </c>
      <c r="M383" s="57" t="s">
        <v>424</v>
      </c>
      <c r="N383" s="57" t="s">
        <v>425</v>
      </c>
      <c r="O383" s="57" t="s">
        <v>426</v>
      </c>
      <c r="P383" s="57" t="s">
        <v>427</v>
      </c>
      <c r="Q383" s="57" t="s">
        <v>428</v>
      </c>
      <c r="R383" s="57" t="s">
        <v>429</v>
      </c>
      <c r="S383" s="57" t="s">
        <v>430</v>
      </c>
      <c r="T383" s="57" t="s">
        <v>431</v>
      </c>
      <c r="U383" s="57" t="s">
        <v>432</v>
      </c>
      <c r="V383" s="57" t="s">
        <v>433</v>
      </c>
      <c r="W383" s="57" t="s">
        <v>434</v>
      </c>
      <c r="X383" s="57" t="s">
        <v>435</v>
      </c>
      <c r="Y383" s="57" t="s">
        <v>436</v>
      </c>
    </row>
    <row r="384" spans="1:29" s="32" customFormat="1" x14ac:dyDescent="0.35">
      <c r="A384" s="50" t="s">
        <v>70</v>
      </c>
      <c r="B384" s="58"/>
      <c r="C384" s="54" t="s">
        <v>71</v>
      </c>
      <c r="D384" s="54" t="s">
        <v>71</v>
      </c>
      <c r="E384" s="54" t="s">
        <v>71</v>
      </c>
      <c r="F384" s="54" t="s">
        <v>71</v>
      </c>
      <c r="G384" s="54" t="s">
        <v>71</v>
      </c>
      <c r="H384" s="54" t="s">
        <v>71</v>
      </c>
      <c r="I384" s="54" t="s">
        <v>71</v>
      </c>
      <c r="J384" s="54" t="s">
        <v>71</v>
      </c>
      <c r="K384" s="54" t="s">
        <v>71</v>
      </c>
      <c r="L384" s="54" t="s">
        <v>71</v>
      </c>
      <c r="M384" s="54" t="s">
        <v>71</v>
      </c>
      <c r="N384" s="54" t="s">
        <v>71</v>
      </c>
      <c r="O384" s="54" t="s">
        <v>71</v>
      </c>
      <c r="P384" s="54" t="s">
        <v>71</v>
      </c>
      <c r="Q384" s="54" t="s">
        <v>71</v>
      </c>
      <c r="R384" s="54" t="s">
        <v>71</v>
      </c>
      <c r="S384" s="54" t="s">
        <v>71</v>
      </c>
      <c r="T384" s="54" t="s">
        <v>71</v>
      </c>
      <c r="U384" s="54" t="s">
        <v>71</v>
      </c>
      <c r="V384" s="54" t="s">
        <v>71</v>
      </c>
      <c r="W384" s="54" t="s">
        <v>71</v>
      </c>
      <c r="X384" s="54" t="s">
        <v>71</v>
      </c>
      <c r="Y384" s="54" t="s">
        <v>71</v>
      </c>
    </row>
    <row r="385" spans="1:30" s="32" customFormat="1" ht="12.75" customHeight="1" x14ac:dyDescent="0.35">
      <c r="A385" s="23" t="s">
        <v>72</v>
      </c>
      <c r="B385" s="44"/>
      <c r="C385" s="18" t="s">
        <v>71</v>
      </c>
      <c r="D385" s="18" t="s">
        <v>71</v>
      </c>
      <c r="E385" s="18" t="s">
        <v>71</v>
      </c>
      <c r="F385" s="18" t="s">
        <v>71</v>
      </c>
      <c r="G385" s="18" t="s">
        <v>71</v>
      </c>
      <c r="H385" s="18" t="s">
        <v>71</v>
      </c>
      <c r="I385" s="18" t="s">
        <v>71</v>
      </c>
      <c r="J385" s="18" t="s">
        <v>71</v>
      </c>
      <c r="K385" s="18" t="s">
        <v>71</v>
      </c>
      <c r="L385" s="18" t="s">
        <v>71</v>
      </c>
      <c r="M385" s="18" t="s">
        <v>71</v>
      </c>
      <c r="N385" s="18" t="s">
        <v>71</v>
      </c>
      <c r="O385" s="18" t="s">
        <v>71</v>
      </c>
      <c r="P385" s="18" t="s">
        <v>71</v>
      </c>
      <c r="Q385" s="18" t="s">
        <v>71</v>
      </c>
      <c r="R385" s="18" t="s">
        <v>71</v>
      </c>
      <c r="S385" s="18" t="s">
        <v>71</v>
      </c>
      <c r="T385" s="18" t="s">
        <v>71</v>
      </c>
      <c r="U385" s="18" t="s">
        <v>71</v>
      </c>
      <c r="V385" s="18" t="s">
        <v>71</v>
      </c>
      <c r="W385" s="18" t="s">
        <v>71</v>
      </c>
      <c r="X385" s="18" t="s">
        <v>71</v>
      </c>
      <c r="Y385" s="18" t="s">
        <v>71</v>
      </c>
    </row>
    <row r="386" spans="1:30" s="32" customFormat="1" x14ac:dyDescent="0.35">
      <c r="A386" s="20" t="str">
        <f>INDEX(A$19:A$130,MATCH(B386,B$19:B$130,0))</f>
        <v>Gross written premiums</v>
      </c>
      <c r="B386" s="46" t="s">
        <v>74</v>
      </c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1"/>
      <c r="S386" s="55"/>
      <c r="T386" s="55"/>
      <c r="U386" s="55"/>
      <c r="V386" s="55"/>
      <c r="W386" s="55"/>
      <c r="X386" s="55"/>
      <c r="Y386" s="55"/>
    </row>
    <row r="387" spans="1:30" s="32" customFormat="1" x14ac:dyDescent="0.35">
      <c r="A387" s="13" t="str">
        <f>INDEX(A$19:A$130,MATCH(B387,B$19:B$130,0))</f>
        <v xml:space="preserve">  Gross written premiums - insurance (direct)</v>
      </c>
      <c r="B387" s="46" t="s">
        <v>76</v>
      </c>
      <c r="C387" s="55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</row>
    <row r="388" spans="1:30" s="32" customFormat="1" x14ac:dyDescent="0.35">
      <c r="A388" s="13" t="str">
        <f>INDEX(A$19:A$130,MATCH(B388,B$19:B$130,0))</f>
        <v xml:space="preserve">  Gross written premiums - accepted reinsurance</v>
      </c>
      <c r="B388" s="46" t="s">
        <v>80</v>
      </c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51"/>
      <c r="S388" s="51"/>
      <c r="T388" s="51"/>
      <c r="U388" s="51"/>
      <c r="V388" s="51"/>
      <c r="W388" s="51"/>
      <c r="X388" s="51"/>
      <c r="Y388" s="51"/>
    </row>
    <row r="389" spans="1:30" s="32" customFormat="1" x14ac:dyDescent="0.35">
      <c r="B389" s="32" t="s">
        <v>281</v>
      </c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49"/>
      <c r="AB389" s="33"/>
      <c r="AC389" s="33"/>
      <c r="AD389" s="33"/>
    </row>
    <row r="390" spans="1:30" s="32" customFormat="1" x14ac:dyDescent="0.35">
      <c r="B390" s="32" t="s">
        <v>281</v>
      </c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49"/>
      <c r="AB390" s="33"/>
      <c r="AC390" s="33"/>
      <c r="AD390" s="33"/>
    </row>
    <row r="391" spans="1:30" s="32" customFormat="1" x14ac:dyDescent="0.35">
      <c r="A391" s="43" t="s">
        <v>437</v>
      </c>
      <c r="B391" s="32" t="s">
        <v>281</v>
      </c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49"/>
      <c r="AB391" s="33"/>
      <c r="AC391" s="33"/>
      <c r="AD391" s="33"/>
    </row>
    <row r="392" spans="1:30" s="32" customFormat="1" x14ac:dyDescent="0.35">
      <c r="A392" s="8" t="str">
        <f>A$6&amp;" : distribution channel split : plan year 2"</f>
        <v>Non-life income, expenditure and business model analysis : distribution channel split : plan year 2</v>
      </c>
      <c r="B392" s="32" t="s">
        <v>281</v>
      </c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49"/>
      <c r="AB392" s="33"/>
      <c r="AC392" s="33"/>
      <c r="AD392" s="33"/>
    </row>
    <row r="393" spans="1:30" s="32" customFormat="1" x14ac:dyDescent="0.35">
      <c r="B393" s="32" t="s">
        <v>281</v>
      </c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49"/>
      <c r="AB393" s="33"/>
      <c r="AC393" s="33"/>
      <c r="AD393" s="33"/>
    </row>
    <row r="394" spans="1:30" s="32" customFormat="1" ht="14.65" customHeight="1" x14ac:dyDescent="0.35">
      <c r="C394" s="123" t="s">
        <v>376</v>
      </c>
      <c r="D394" s="124"/>
      <c r="E394" s="124"/>
      <c r="F394" s="124"/>
      <c r="G394" s="125"/>
      <c r="H394" s="123" t="s">
        <v>377</v>
      </c>
      <c r="I394" s="124"/>
      <c r="J394" s="124"/>
      <c r="K394" s="124"/>
      <c r="L394" s="125"/>
      <c r="M394" s="137" t="s">
        <v>378</v>
      </c>
      <c r="N394" s="138"/>
      <c r="O394" s="138"/>
      <c r="P394" s="138"/>
      <c r="Q394" s="139"/>
      <c r="R394" s="120" t="s">
        <v>379</v>
      </c>
      <c r="S394" s="121"/>
      <c r="T394" s="121"/>
      <c r="U394" s="121"/>
      <c r="V394" s="121"/>
      <c r="W394" s="121"/>
      <c r="X394" s="121"/>
      <c r="Y394" s="122"/>
    </row>
    <row r="395" spans="1:30" s="32" customFormat="1" ht="14.65" customHeight="1" x14ac:dyDescent="0.35">
      <c r="C395" s="136" t="s">
        <v>380</v>
      </c>
      <c r="D395" s="123" t="s">
        <v>381</v>
      </c>
      <c r="E395" s="124"/>
      <c r="F395" s="124"/>
      <c r="G395" s="125"/>
      <c r="H395" s="136" t="s">
        <v>380</v>
      </c>
      <c r="I395" s="123" t="s">
        <v>381</v>
      </c>
      <c r="J395" s="124"/>
      <c r="K395" s="124"/>
      <c r="L395" s="125"/>
      <c r="M395" s="136" t="s">
        <v>380</v>
      </c>
      <c r="N395" s="123" t="s">
        <v>381</v>
      </c>
      <c r="O395" s="124"/>
      <c r="P395" s="124"/>
      <c r="Q395" s="125"/>
      <c r="R395" s="120" t="s">
        <v>380</v>
      </c>
      <c r="S395" s="121"/>
      <c r="T395" s="121"/>
      <c r="U395" s="122"/>
      <c r="V395" s="120" t="s">
        <v>381</v>
      </c>
      <c r="W395" s="121"/>
      <c r="X395" s="121"/>
      <c r="Y395" s="122"/>
    </row>
    <row r="396" spans="1:30" s="32" customFormat="1" ht="29" x14ac:dyDescent="0.35">
      <c r="C396" s="136"/>
      <c r="D396" s="52" t="s">
        <v>382</v>
      </c>
      <c r="E396" s="52" t="s">
        <v>383</v>
      </c>
      <c r="F396" s="52" t="s">
        <v>384</v>
      </c>
      <c r="G396" s="52" t="s">
        <v>273</v>
      </c>
      <c r="H396" s="136"/>
      <c r="I396" s="52" t="s">
        <v>382</v>
      </c>
      <c r="J396" s="52" t="s">
        <v>383</v>
      </c>
      <c r="K396" s="52" t="s">
        <v>384</v>
      </c>
      <c r="L396" s="52" t="s">
        <v>273</v>
      </c>
      <c r="M396" s="136"/>
      <c r="N396" s="52" t="s">
        <v>382</v>
      </c>
      <c r="O396" s="52" t="s">
        <v>383</v>
      </c>
      <c r="P396" s="52" t="s">
        <v>384</v>
      </c>
      <c r="Q396" s="52" t="s">
        <v>273</v>
      </c>
      <c r="R396" s="52" t="s">
        <v>385</v>
      </c>
      <c r="S396" s="52" t="s">
        <v>386</v>
      </c>
      <c r="T396" s="52" t="s">
        <v>387</v>
      </c>
      <c r="U396" s="52" t="s">
        <v>273</v>
      </c>
      <c r="V396" s="52" t="s">
        <v>388</v>
      </c>
      <c r="W396" s="52" t="s">
        <v>383</v>
      </c>
      <c r="X396" s="52" t="s">
        <v>389</v>
      </c>
      <c r="Y396" s="52" t="s">
        <v>273</v>
      </c>
    </row>
    <row r="397" spans="1:30" s="32" customFormat="1" x14ac:dyDescent="0.35">
      <c r="C397" s="57" t="s">
        <v>438</v>
      </c>
      <c r="D397" s="57" t="s">
        <v>439</v>
      </c>
      <c r="E397" s="57" t="s">
        <v>440</v>
      </c>
      <c r="F397" s="57" t="s">
        <v>441</v>
      </c>
      <c r="G397" s="57" t="s">
        <v>442</v>
      </c>
      <c r="H397" s="57" t="s">
        <v>443</v>
      </c>
      <c r="I397" s="57" t="s">
        <v>444</v>
      </c>
      <c r="J397" s="57" t="s">
        <v>445</v>
      </c>
      <c r="K397" s="57" t="s">
        <v>446</v>
      </c>
      <c r="L397" s="57" t="s">
        <v>447</v>
      </c>
      <c r="M397" s="57" t="s">
        <v>448</v>
      </c>
      <c r="N397" s="57" t="s">
        <v>449</v>
      </c>
      <c r="O397" s="57" t="s">
        <v>450</v>
      </c>
      <c r="P397" s="57" t="s">
        <v>451</v>
      </c>
      <c r="Q397" s="57" t="s">
        <v>452</v>
      </c>
      <c r="R397" s="57" t="s">
        <v>453</v>
      </c>
      <c r="S397" s="57" t="s">
        <v>454</v>
      </c>
      <c r="T397" s="57" t="s">
        <v>455</v>
      </c>
      <c r="U397" s="57" t="s">
        <v>456</v>
      </c>
      <c r="V397" s="57" t="s">
        <v>457</v>
      </c>
      <c r="W397" s="57" t="s">
        <v>458</v>
      </c>
      <c r="X397" s="57" t="s">
        <v>459</v>
      </c>
      <c r="Y397" s="57" t="s">
        <v>460</v>
      </c>
    </row>
    <row r="398" spans="1:30" s="32" customFormat="1" x14ac:dyDescent="0.35">
      <c r="A398" s="50" t="s">
        <v>70</v>
      </c>
      <c r="B398" s="58"/>
      <c r="C398" s="54" t="s">
        <v>71</v>
      </c>
      <c r="D398" s="54" t="s">
        <v>71</v>
      </c>
      <c r="E398" s="54" t="s">
        <v>71</v>
      </c>
      <c r="F398" s="54" t="s">
        <v>71</v>
      </c>
      <c r="G398" s="54" t="s">
        <v>71</v>
      </c>
      <c r="H398" s="54" t="s">
        <v>71</v>
      </c>
      <c r="I398" s="54" t="s">
        <v>71</v>
      </c>
      <c r="J398" s="54" t="s">
        <v>71</v>
      </c>
      <c r="K398" s="54" t="s">
        <v>71</v>
      </c>
      <c r="L398" s="54" t="s">
        <v>71</v>
      </c>
      <c r="M398" s="54" t="s">
        <v>71</v>
      </c>
      <c r="N398" s="54" t="s">
        <v>71</v>
      </c>
      <c r="O398" s="54" t="s">
        <v>71</v>
      </c>
      <c r="P398" s="54" t="s">
        <v>71</v>
      </c>
      <c r="Q398" s="54" t="s">
        <v>71</v>
      </c>
      <c r="R398" s="54" t="s">
        <v>71</v>
      </c>
      <c r="S398" s="54" t="s">
        <v>71</v>
      </c>
      <c r="T398" s="54" t="s">
        <v>71</v>
      </c>
      <c r="U398" s="54" t="s">
        <v>71</v>
      </c>
      <c r="V398" s="54" t="s">
        <v>71</v>
      </c>
      <c r="W398" s="54" t="s">
        <v>71</v>
      </c>
      <c r="X398" s="54" t="s">
        <v>71</v>
      </c>
      <c r="Y398" s="54" t="s">
        <v>71</v>
      </c>
    </row>
    <row r="399" spans="1:30" s="32" customFormat="1" ht="12.75" customHeight="1" x14ac:dyDescent="0.35">
      <c r="A399" s="23" t="s">
        <v>72</v>
      </c>
      <c r="B399" s="44"/>
      <c r="C399" s="18" t="s">
        <v>71</v>
      </c>
      <c r="D399" s="18" t="s">
        <v>71</v>
      </c>
      <c r="E399" s="18" t="s">
        <v>71</v>
      </c>
      <c r="F399" s="18" t="s">
        <v>71</v>
      </c>
      <c r="G399" s="18" t="s">
        <v>71</v>
      </c>
      <c r="H399" s="18" t="s">
        <v>71</v>
      </c>
      <c r="I399" s="18" t="s">
        <v>71</v>
      </c>
      <c r="J399" s="18" t="s">
        <v>71</v>
      </c>
      <c r="K399" s="18" t="s">
        <v>71</v>
      </c>
      <c r="L399" s="18" t="s">
        <v>71</v>
      </c>
      <c r="M399" s="18" t="s">
        <v>71</v>
      </c>
      <c r="N399" s="18" t="s">
        <v>71</v>
      </c>
      <c r="O399" s="18" t="s">
        <v>71</v>
      </c>
      <c r="P399" s="18" t="s">
        <v>71</v>
      </c>
      <c r="Q399" s="18" t="s">
        <v>71</v>
      </c>
      <c r="R399" s="18" t="s">
        <v>71</v>
      </c>
      <c r="S399" s="18" t="s">
        <v>71</v>
      </c>
      <c r="T399" s="18" t="s">
        <v>71</v>
      </c>
      <c r="U399" s="18" t="s">
        <v>71</v>
      </c>
      <c r="V399" s="18" t="s">
        <v>71</v>
      </c>
      <c r="W399" s="18" t="s">
        <v>71</v>
      </c>
      <c r="X399" s="18" t="s">
        <v>71</v>
      </c>
      <c r="Y399" s="18" t="s">
        <v>71</v>
      </c>
    </row>
    <row r="400" spans="1:30" s="32" customFormat="1" x14ac:dyDescent="0.35">
      <c r="A400" s="20" t="str">
        <f>INDEX(A$19:A$130,MATCH(B400,B$19:B$130,0))</f>
        <v>Gross written premiums</v>
      </c>
      <c r="B400" s="46" t="s">
        <v>74</v>
      </c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1"/>
      <c r="S400" s="55"/>
      <c r="T400" s="55"/>
      <c r="U400" s="55"/>
      <c r="V400" s="55"/>
      <c r="W400" s="55"/>
      <c r="X400" s="55"/>
      <c r="Y400" s="55"/>
    </row>
    <row r="401" spans="1:29" s="32" customFormat="1" x14ac:dyDescent="0.35">
      <c r="A401" s="13" t="str">
        <f>INDEX(A$19:A$130,MATCH(B401,B$19:B$130,0))</f>
        <v xml:space="preserve">  Gross written premiums - insurance (direct)</v>
      </c>
      <c r="B401" s="46" t="s">
        <v>76</v>
      </c>
      <c r="C401" s="55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</row>
    <row r="402" spans="1:29" s="32" customFormat="1" x14ac:dyDescent="0.35">
      <c r="A402" s="13" t="str">
        <f>INDEX(A$19:A$130,MATCH(B402,B$19:B$130,0))</f>
        <v xml:space="preserve">  Gross written premiums - accepted reinsurance</v>
      </c>
      <c r="B402" s="46" t="s">
        <v>80</v>
      </c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51"/>
      <c r="S402" s="51"/>
      <c r="T402" s="51"/>
      <c r="U402" s="51"/>
      <c r="V402" s="51"/>
      <c r="W402" s="51"/>
      <c r="X402" s="51"/>
      <c r="Y402" s="51"/>
    </row>
    <row r="403" spans="1:29" s="32" customFormat="1" x14ac:dyDescent="0.35">
      <c r="B403" s="32" t="s">
        <v>281</v>
      </c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49"/>
      <c r="AA403" s="33"/>
      <c r="AB403" s="33"/>
      <c r="AC403" s="33"/>
    </row>
    <row r="404" spans="1:29" s="32" customFormat="1" x14ac:dyDescent="0.35">
      <c r="B404" s="32" t="s">
        <v>281</v>
      </c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49"/>
      <c r="AA404" s="33"/>
      <c r="AB404" s="33"/>
      <c r="AC404" s="33"/>
    </row>
    <row r="405" spans="1:29" s="32" customFormat="1" x14ac:dyDescent="0.35">
      <c r="A405" s="43" t="s">
        <v>461</v>
      </c>
      <c r="B405" s="32" t="s">
        <v>281</v>
      </c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49"/>
      <c r="AA405" s="33"/>
      <c r="AB405" s="33"/>
      <c r="AC405" s="33"/>
    </row>
    <row r="406" spans="1:29" s="32" customFormat="1" x14ac:dyDescent="0.35">
      <c r="A406" s="8" t="str">
        <f>A$6&amp;" : distribution channel split : plan year 3"</f>
        <v>Non-life income, expenditure and business model analysis : distribution channel split : plan year 3</v>
      </c>
      <c r="B406" s="32" t="s">
        <v>281</v>
      </c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49"/>
      <c r="AA406" s="33"/>
      <c r="AB406" s="33"/>
      <c r="AC406" s="33"/>
    </row>
    <row r="407" spans="1:29" s="32" customFormat="1" x14ac:dyDescent="0.35">
      <c r="B407" s="32" t="s">
        <v>281</v>
      </c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49"/>
      <c r="AA407" s="33"/>
      <c r="AB407" s="33"/>
      <c r="AC407" s="33"/>
    </row>
    <row r="408" spans="1:29" s="32" customFormat="1" ht="14.65" customHeight="1" x14ac:dyDescent="0.35">
      <c r="C408" s="123" t="s">
        <v>376</v>
      </c>
      <c r="D408" s="124"/>
      <c r="E408" s="124"/>
      <c r="F408" s="124"/>
      <c r="G408" s="125"/>
      <c r="H408" s="123" t="s">
        <v>377</v>
      </c>
      <c r="I408" s="124"/>
      <c r="J408" s="124"/>
      <c r="K408" s="124"/>
      <c r="L408" s="125"/>
      <c r="M408" s="137" t="s">
        <v>378</v>
      </c>
      <c r="N408" s="138"/>
      <c r="O408" s="138"/>
      <c r="P408" s="138"/>
      <c r="Q408" s="139"/>
      <c r="R408" s="120" t="s">
        <v>379</v>
      </c>
      <c r="S408" s="121"/>
      <c r="T408" s="121"/>
      <c r="U408" s="121"/>
      <c r="V408" s="121"/>
      <c r="W408" s="121"/>
      <c r="X408" s="121"/>
      <c r="Y408" s="122"/>
    </row>
    <row r="409" spans="1:29" s="32" customFormat="1" ht="14.65" customHeight="1" x14ac:dyDescent="0.35">
      <c r="C409" s="134" t="s">
        <v>380</v>
      </c>
      <c r="D409" s="123" t="s">
        <v>381</v>
      </c>
      <c r="E409" s="124"/>
      <c r="F409" s="124"/>
      <c r="G409" s="125"/>
      <c r="H409" s="134" t="s">
        <v>380</v>
      </c>
      <c r="I409" s="123" t="s">
        <v>381</v>
      </c>
      <c r="J409" s="124"/>
      <c r="K409" s="124"/>
      <c r="L409" s="125"/>
      <c r="M409" s="134" t="s">
        <v>380</v>
      </c>
      <c r="N409" s="123" t="s">
        <v>381</v>
      </c>
      <c r="O409" s="124"/>
      <c r="P409" s="124"/>
      <c r="Q409" s="125"/>
      <c r="R409" s="120" t="s">
        <v>380</v>
      </c>
      <c r="S409" s="121"/>
      <c r="T409" s="121"/>
      <c r="U409" s="122"/>
      <c r="V409" s="120" t="s">
        <v>381</v>
      </c>
      <c r="W409" s="121"/>
      <c r="X409" s="121"/>
      <c r="Y409" s="122"/>
    </row>
    <row r="410" spans="1:29" s="32" customFormat="1" ht="29" x14ac:dyDescent="0.35">
      <c r="C410" s="135"/>
      <c r="D410" s="52" t="s">
        <v>382</v>
      </c>
      <c r="E410" s="52" t="s">
        <v>383</v>
      </c>
      <c r="F410" s="52" t="s">
        <v>384</v>
      </c>
      <c r="G410" s="52" t="s">
        <v>273</v>
      </c>
      <c r="H410" s="135"/>
      <c r="I410" s="52" t="s">
        <v>382</v>
      </c>
      <c r="J410" s="52" t="s">
        <v>383</v>
      </c>
      <c r="K410" s="52" t="s">
        <v>384</v>
      </c>
      <c r="L410" s="52" t="s">
        <v>273</v>
      </c>
      <c r="M410" s="135"/>
      <c r="N410" s="52" t="s">
        <v>382</v>
      </c>
      <c r="O410" s="52" t="s">
        <v>383</v>
      </c>
      <c r="P410" s="52" t="s">
        <v>384</v>
      </c>
      <c r="Q410" s="52" t="s">
        <v>273</v>
      </c>
      <c r="R410" s="52" t="s">
        <v>385</v>
      </c>
      <c r="S410" s="52" t="s">
        <v>386</v>
      </c>
      <c r="T410" s="52" t="s">
        <v>387</v>
      </c>
      <c r="U410" s="52" t="s">
        <v>273</v>
      </c>
      <c r="V410" s="52" t="s">
        <v>388</v>
      </c>
      <c r="W410" s="52" t="s">
        <v>383</v>
      </c>
      <c r="X410" s="52" t="s">
        <v>389</v>
      </c>
      <c r="Y410" s="52" t="s">
        <v>273</v>
      </c>
    </row>
    <row r="411" spans="1:29" s="32" customFormat="1" x14ac:dyDescent="0.35">
      <c r="C411" s="57" t="s">
        <v>462</v>
      </c>
      <c r="D411" s="57" t="s">
        <v>463</v>
      </c>
      <c r="E411" s="57" t="s">
        <v>464</v>
      </c>
      <c r="F411" s="57" t="s">
        <v>465</v>
      </c>
      <c r="G411" s="57" t="s">
        <v>466</v>
      </c>
      <c r="H411" s="57" t="s">
        <v>467</v>
      </c>
      <c r="I411" s="57" t="s">
        <v>468</v>
      </c>
      <c r="J411" s="57" t="s">
        <v>469</v>
      </c>
      <c r="K411" s="57" t="s">
        <v>470</v>
      </c>
      <c r="L411" s="57" t="s">
        <v>471</v>
      </c>
      <c r="M411" s="57" t="s">
        <v>472</v>
      </c>
      <c r="N411" s="57" t="s">
        <v>473</v>
      </c>
      <c r="O411" s="57" t="s">
        <v>474</v>
      </c>
      <c r="P411" s="57" t="s">
        <v>475</v>
      </c>
      <c r="Q411" s="57" t="s">
        <v>476</v>
      </c>
      <c r="R411" s="57" t="s">
        <v>477</v>
      </c>
      <c r="S411" s="57" t="s">
        <v>478</v>
      </c>
      <c r="T411" s="57" t="s">
        <v>479</v>
      </c>
      <c r="U411" s="57" t="s">
        <v>480</v>
      </c>
      <c r="V411" s="57" t="s">
        <v>481</v>
      </c>
      <c r="W411" s="57" t="s">
        <v>482</v>
      </c>
      <c r="X411" s="57" t="s">
        <v>483</v>
      </c>
      <c r="Y411" s="57" t="s">
        <v>484</v>
      </c>
    </row>
    <row r="412" spans="1:29" s="32" customFormat="1" x14ac:dyDescent="0.35">
      <c r="A412" s="50" t="s">
        <v>70</v>
      </c>
      <c r="B412" s="48"/>
      <c r="C412" s="54" t="s">
        <v>71</v>
      </c>
      <c r="D412" s="54" t="s">
        <v>71</v>
      </c>
      <c r="E412" s="54" t="s">
        <v>71</v>
      </c>
      <c r="F412" s="54" t="s">
        <v>71</v>
      </c>
      <c r="G412" s="54" t="s">
        <v>71</v>
      </c>
      <c r="H412" s="54" t="s">
        <v>71</v>
      </c>
      <c r="I412" s="54" t="s">
        <v>71</v>
      </c>
      <c r="J412" s="54" t="s">
        <v>71</v>
      </c>
      <c r="K412" s="54" t="s">
        <v>71</v>
      </c>
      <c r="L412" s="54" t="s">
        <v>71</v>
      </c>
      <c r="M412" s="54" t="s">
        <v>71</v>
      </c>
      <c r="N412" s="54" t="s">
        <v>71</v>
      </c>
      <c r="O412" s="54" t="s">
        <v>71</v>
      </c>
      <c r="P412" s="54" t="s">
        <v>71</v>
      </c>
      <c r="Q412" s="54" t="s">
        <v>71</v>
      </c>
      <c r="R412" s="54" t="s">
        <v>71</v>
      </c>
      <c r="S412" s="54" t="s">
        <v>71</v>
      </c>
      <c r="T412" s="54" t="s">
        <v>71</v>
      </c>
      <c r="U412" s="54" t="s">
        <v>71</v>
      </c>
      <c r="V412" s="54" t="s">
        <v>71</v>
      </c>
      <c r="W412" s="54" t="s">
        <v>71</v>
      </c>
      <c r="X412" s="54" t="s">
        <v>71</v>
      </c>
      <c r="Y412" s="54" t="s">
        <v>71</v>
      </c>
    </row>
    <row r="413" spans="1:29" s="32" customFormat="1" ht="12.75" customHeight="1" x14ac:dyDescent="0.35">
      <c r="A413" s="23" t="s">
        <v>72</v>
      </c>
      <c r="B413" s="44"/>
      <c r="C413" s="18" t="s">
        <v>71</v>
      </c>
      <c r="D413" s="18" t="s">
        <v>71</v>
      </c>
      <c r="E413" s="18" t="s">
        <v>71</v>
      </c>
      <c r="F413" s="18" t="s">
        <v>71</v>
      </c>
      <c r="G413" s="18" t="s">
        <v>71</v>
      </c>
      <c r="H413" s="18" t="s">
        <v>71</v>
      </c>
      <c r="I413" s="18" t="s">
        <v>71</v>
      </c>
      <c r="J413" s="18" t="s">
        <v>71</v>
      </c>
      <c r="K413" s="18" t="s">
        <v>71</v>
      </c>
      <c r="L413" s="18" t="s">
        <v>71</v>
      </c>
      <c r="M413" s="18" t="s">
        <v>71</v>
      </c>
      <c r="N413" s="18" t="s">
        <v>71</v>
      </c>
      <c r="O413" s="18" t="s">
        <v>71</v>
      </c>
      <c r="P413" s="18" t="s">
        <v>71</v>
      </c>
      <c r="Q413" s="18" t="s">
        <v>71</v>
      </c>
      <c r="R413" s="18" t="s">
        <v>71</v>
      </c>
      <c r="S413" s="18" t="s">
        <v>71</v>
      </c>
      <c r="T413" s="18" t="s">
        <v>71</v>
      </c>
      <c r="U413" s="18" t="s">
        <v>71</v>
      </c>
      <c r="V413" s="18" t="s">
        <v>71</v>
      </c>
      <c r="W413" s="18" t="s">
        <v>71</v>
      </c>
      <c r="X413" s="18" t="s">
        <v>71</v>
      </c>
      <c r="Y413" s="18" t="s">
        <v>71</v>
      </c>
    </row>
    <row r="414" spans="1:29" s="32" customFormat="1" x14ac:dyDescent="0.35">
      <c r="A414" s="20" t="str">
        <f>INDEX(A$19:A$130,MATCH(B414,B$19:B$130,0))</f>
        <v>Gross written premiums</v>
      </c>
      <c r="B414" s="46" t="s">
        <v>74</v>
      </c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1"/>
      <c r="S414" s="55"/>
      <c r="T414" s="55"/>
      <c r="U414" s="55"/>
      <c r="V414" s="55"/>
      <c r="W414" s="55"/>
      <c r="X414" s="55"/>
      <c r="Y414" s="55"/>
    </row>
    <row r="415" spans="1:29" s="32" customFormat="1" x14ac:dyDescent="0.35">
      <c r="A415" s="13" t="str">
        <f>INDEX(A$19:A$130,MATCH(B415,B$19:B$130,0))</f>
        <v xml:space="preserve">  Gross written premiums - insurance (direct)</v>
      </c>
      <c r="B415" s="46" t="s">
        <v>76</v>
      </c>
      <c r="C415" s="55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</row>
    <row r="416" spans="1:29" s="32" customFormat="1" x14ac:dyDescent="0.35">
      <c r="A416" s="13" t="str">
        <f>INDEX(A$19:A$130,MATCH(B416,B$19:B$130,0))</f>
        <v xml:space="preserve">  Gross written premiums - accepted reinsurance</v>
      </c>
      <c r="B416" s="46" t="s">
        <v>80</v>
      </c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51"/>
      <c r="S416" s="51"/>
      <c r="T416" s="51"/>
      <c r="U416" s="51"/>
      <c r="V416" s="51"/>
      <c r="W416" s="51"/>
      <c r="X416" s="51"/>
      <c r="Y416" s="51"/>
    </row>
    <row r="417" spans="3:35" s="32" customFormat="1" x14ac:dyDescent="0.35"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49"/>
      <c r="AG417" s="33"/>
      <c r="AH417" s="33"/>
    </row>
    <row r="418" spans="3:35" s="32" customFormat="1" x14ac:dyDescent="0.35"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</row>
    <row r="419" spans="3:35" s="32" customFormat="1" x14ac:dyDescent="0.35"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</row>
    <row r="420" spans="3:35" s="32" customFormat="1" x14ac:dyDescent="0.35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</row>
    <row r="421" spans="3:35" s="32" customFormat="1" x14ac:dyDescent="0.35"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</row>
    <row r="422" spans="3:35" s="32" customFormat="1" x14ac:dyDescent="0.35"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</row>
    <row r="423" spans="3:35" s="32" customFormat="1" x14ac:dyDescent="0.35"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</row>
    <row r="424" spans="3:35" s="32" customFormat="1" x14ac:dyDescent="0.35"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</row>
    <row r="425" spans="3:35" s="32" customFormat="1" x14ac:dyDescent="0.35"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</row>
    <row r="426" spans="3:35" s="32" customFormat="1" x14ac:dyDescent="0.35"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</row>
    <row r="427" spans="3:35" s="32" customFormat="1" x14ac:dyDescent="0.35"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</row>
    <row r="428" spans="3:35" s="32" customFormat="1" x14ac:dyDescent="0.35"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</row>
    <row r="429" spans="3:35" s="32" customFormat="1" x14ac:dyDescent="0.35"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</row>
    <row r="430" spans="3:35" s="32" customFormat="1" x14ac:dyDescent="0.35"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</row>
    <row r="431" spans="3:35" s="32" customFormat="1" x14ac:dyDescent="0.35"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</row>
    <row r="432" spans="3:35" s="32" customFormat="1" x14ac:dyDescent="0.35"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</row>
    <row r="433" spans="3:35" s="32" customFormat="1" x14ac:dyDescent="0.35"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</row>
    <row r="434" spans="3:35" s="32" customFormat="1" x14ac:dyDescent="0.35"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</row>
    <row r="435" spans="3:35" s="32" customFormat="1" x14ac:dyDescent="0.35"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</row>
    <row r="436" spans="3:35" s="32" customFormat="1" x14ac:dyDescent="0.35"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</row>
    <row r="437" spans="3:35" s="32" customFormat="1" x14ac:dyDescent="0.35"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</row>
    <row r="438" spans="3:35" s="32" customFormat="1" x14ac:dyDescent="0.35"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</row>
    <row r="439" spans="3:35" s="32" customFormat="1" x14ac:dyDescent="0.35"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</row>
    <row r="440" spans="3:35" s="32" customFormat="1" x14ac:dyDescent="0.35"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</row>
    <row r="441" spans="3:35" s="32" customFormat="1" x14ac:dyDescent="0.35"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</row>
    <row r="442" spans="3:35" s="32" customFormat="1" x14ac:dyDescent="0.35"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</row>
    <row r="443" spans="3:35" s="32" customFormat="1" x14ac:dyDescent="0.35"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</row>
    <row r="444" spans="3:35" s="32" customFormat="1" x14ac:dyDescent="0.35"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</row>
    <row r="445" spans="3:35" s="32" customFormat="1" x14ac:dyDescent="0.35"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</row>
    <row r="446" spans="3:35" s="32" customFormat="1" x14ac:dyDescent="0.35"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</row>
    <row r="447" spans="3:35" s="32" customFormat="1" x14ac:dyDescent="0.35"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</row>
    <row r="448" spans="3:35" s="32" customFormat="1" x14ac:dyDescent="0.35"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</row>
    <row r="449" spans="3:35" s="32" customFormat="1" x14ac:dyDescent="0.35"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</row>
    <row r="450" spans="3:35" s="32" customFormat="1" x14ac:dyDescent="0.35"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</row>
    <row r="451" spans="3:35" s="32" customFormat="1" x14ac:dyDescent="0.35"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</row>
    <row r="452" spans="3:35" s="32" customFormat="1" x14ac:dyDescent="0.35"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</row>
    <row r="453" spans="3:35" s="32" customFormat="1" x14ac:dyDescent="0.35"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</row>
    <row r="454" spans="3:35" s="32" customFormat="1" x14ac:dyDescent="0.35"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</row>
    <row r="455" spans="3:35" s="32" customFormat="1" x14ac:dyDescent="0.35"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</row>
    <row r="456" spans="3:35" s="32" customFormat="1" x14ac:dyDescent="0.35"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</row>
    <row r="457" spans="3:35" s="32" customFormat="1" x14ac:dyDescent="0.35"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</row>
    <row r="458" spans="3:35" s="32" customFormat="1" x14ac:dyDescent="0.35"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</row>
    <row r="459" spans="3:35" s="32" customFormat="1" x14ac:dyDescent="0.35"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</row>
    <row r="460" spans="3:35" s="32" customFormat="1" x14ac:dyDescent="0.35"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</row>
    <row r="461" spans="3:35" s="32" customFormat="1" x14ac:dyDescent="0.35"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</row>
    <row r="462" spans="3:35" s="32" customFormat="1" x14ac:dyDescent="0.35"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</row>
    <row r="463" spans="3:35" s="32" customFormat="1" x14ac:dyDescent="0.35"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</row>
    <row r="464" spans="3:35" s="32" customFormat="1" x14ac:dyDescent="0.35"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</row>
    <row r="465" spans="3:35" s="32" customFormat="1" x14ac:dyDescent="0.35"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</row>
    <row r="466" spans="3:35" s="32" customFormat="1" x14ac:dyDescent="0.35"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</row>
    <row r="467" spans="3:35" s="32" customFormat="1" x14ac:dyDescent="0.35"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</row>
    <row r="468" spans="3:35" s="32" customFormat="1" x14ac:dyDescent="0.35"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</row>
    <row r="469" spans="3:35" s="32" customFormat="1" x14ac:dyDescent="0.35"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</row>
    <row r="470" spans="3:35" s="32" customFormat="1" x14ac:dyDescent="0.35"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</row>
    <row r="471" spans="3:35" s="32" customFormat="1" x14ac:dyDescent="0.35"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</row>
    <row r="472" spans="3:35" s="32" customFormat="1" x14ac:dyDescent="0.35"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</row>
    <row r="473" spans="3:35" s="32" customFormat="1" x14ac:dyDescent="0.35"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</row>
    <row r="474" spans="3:35" s="32" customFormat="1" x14ac:dyDescent="0.35"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</row>
    <row r="475" spans="3:35" s="32" customFormat="1" x14ac:dyDescent="0.35"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</row>
    <row r="476" spans="3:35" s="32" customFormat="1" x14ac:dyDescent="0.35"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</row>
    <row r="477" spans="3:35" s="32" customFormat="1" x14ac:dyDescent="0.35"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</row>
    <row r="478" spans="3:35" s="32" customFormat="1" x14ac:dyDescent="0.35"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</row>
    <row r="479" spans="3:35" s="32" customFormat="1" x14ac:dyDescent="0.35"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</row>
    <row r="480" spans="3:35" s="32" customFormat="1" x14ac:dyDescent="0.35"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</row>
    <row r="481" spans="3:35" s="32" customFormat="1" x14ac:dyDescent="0.35"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</row>
    <row r="482" spans="3:35" s="32" customFormat="1" x14ac:dyDescent="0.35"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</row>
    <row r="483" spans="3:35" s="32" customFormat="1" x14ac:dyDescent="0.35"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</row>
    <row r="484" spans="3:35" s="32" customFormat="1" x14ac:dyDescent="0.35"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</row>
    <row r="485" spans="3:35" s="32" customFormat="1" x14ac:dyDescent="0.35"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</row>
    <row r="486" spans="3:35" s="32" customFormat="1" x14ac:dyDescent="0.35"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</row>
    <row r="487" spans="3:35" s="32" customFormat="1" x14ac:dyDescent="0.35"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</row>
    <row r="488" spans="3:35" s="32" customFormat="1" x14ac:dyDescent="0.35"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</row>
    <row r="489" spans="3:35" s="32" customFormat="1" x14ac:dyDescent="0.35"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</row>
    <row r="490" spans="3:35" s="32" customFormat="1" x14ac:dyDescent="0.35"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</row>
    <row r="491" spans="3:35" s="32" customFormat="1" x14ac:dyDescent="0.35"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</row>
    <row r="492" spans="3:35" s="32" customFormat="1" x14ac:dyDescent="0.35"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</row>
    <row r="493" spans="3:35" s="32" customFormat="1" x14ac:dyDescent="0.35"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</row>
    <row r="494" spans="3:35" s="32" customFormat="1" x14ac:dyDescent="0.35"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</row>
    <row r="495" spans="3:35" s="32" customFormat="1" x14ac:dyDescent="0.35"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</row>
    <row r="496" spans="3:35" s="32" customFormat="1" x14ac:dyDescent="0.35"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</row>
    <row r="497" spans="3:35" s="32" customFormat="1" x14ac:dyDescent="0.35"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</row>
    <row r="498" spans="3:35" s="32" customFormat="1" x14ac:dyDescent="0.35"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</row>
    <row r="499" spans="3:35" s="32" customFormat="1" x14ac:dyDescent="0.35"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</row>
    <row r="500" spans="3:35" s="32" customFormat="1" x14ac:dyDescent="0.35"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</row>
    <row r="501" spans="3:35" s="32" customFormat="1" x14ac:dyDescent="0.35"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</row>
    <row r="502" spans="3:35" s="32" customFormat="1" x14ac:dyDescent="0.35"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</row>
    <row r="503" spans="3:35" s="32" customFormat="1" x14ac:dyDescent="0.35"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</row>
    <row r="504" spans="3:35" s="32" customFormat="1" x14ac:dyDescent="0.35"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</row>
    <row r="505" spans="3:35" s="32" customFormat="1" x14ac:dyDescent="0.35"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</row>
    <row r="506" spans="3:35" s="32" customFormat="1" x14ac:dyDescent="0.35"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</row>
    <row r="507" spans="3:35" s="32" customFormat="1" x14ac:dyDescent="0.35"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</row>
    <row r="508" spans="3:35" s="32" customFormat="1" x14ac:dyDescent="0.35"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</row>
    <row r="509" spans="3:35" s="32" customFormat="1" x14ac:dyDescent="0.35"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</row>
    <row r="510" spans="3:35" s="32" customFormat="1" x14ac:dyDescent="0.35"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</row>
    <row r="511" spans="3:35" s="32" customFormat="1" x14ac:dyDescent="0.35"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</row>
    <row r="512" spans="3:35" s="32" customFormat="1" x14ac:dyDescent="0.35"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</row>
    <row r="513" spans="3:35" s="32" customFormat="1" x14ac:dyDescent="0.35"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</row>
    <row r="514" spans="3:35" s="32" customFormat="1" x14ac:dyDescent="0.35"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</row>
    <row r="515" spans="3:35" s="32" customFormat="1" x14ac:dyDescent="0.35"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</row>
    <row r="516" spans="3:35" s="32" customFormat="1" x14ac:dyDescent="0.35"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</row>
    <row r="517" spans="3:35" s="32" customFormat="1" x14ac:dyDescent="0.35"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</row>
    <row r="518" spans="3:35" s="32" customFormat="1" x14ac:dyDescent="0.35"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</row>
    <row r="519" spans="3:35" s="32" customFormat="1" x14ac:dyDescent="0.35"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</row>
    <row r="520" spans="3:35" s="32" customFormat="1" x14ac:dyDescent="0.35"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</row>
    <row r="521" spans="3:35" s="32" customFormat="1" x14ac:dyDescent="0.35"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</row>
    <row r="522" spans="3:35" s="32" customFormat="1" x14ac:dyDescent="0.35"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</row>
    <row r="523" spans="3:35" s="32" customFormat="1" x14ac:dyDescent="0.35"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</row>
    <row r="524" spans="3:35" s="32" customFormat="1" x14ac:dyDescent="0.35"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</row>
    <row r="525" spans="3:35" s="32" customFormat="1" x14ac:dyDescent="0.35"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</row>
    <row r="526" spans="3:35" s="32" customFormat="1" x14ac:dyDescent="0.35"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</row>
    <row r="527" spans="3:35" s="32" customFormat="1" x14ac:dyDescent="0.35"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</row>
    <row r="528" spans="3:35" s="32" customFormat="1" x14ac:dyDescent="0.35"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</row>
    <row r="529" spans="3:35" s="32" customFormat="1" x14ac:dyDescent="0.35"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</row>
    <row r="530" spans="3:35" s="32" customFormat="1" x14ac:dyDescent="0.35"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</row>
    <row r="531" spans="3:35" s="32" customFormat="1" x14ac:dyDescent="0.35"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</row>
    <row r="532" spans="3:35" s="32" customFormat="1" x14ac:dyDescent="0.35"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</row>
    <row r="533" spans="3:35" s="32" customFormat="1" x14ac:dyDescent="0.35"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</row>
    <row r="534" spans="3:35" s="32" customFormat="1" x14ac:dyDescent="0.35"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</row>
    <row r="535" spans="3:35" s="32" customFormat="1" x14ac:dyDescent="0.35"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</row>
    <row r="536" spans="3:35" s="32" customFormat="1" x14ac:dyDescent="0.35"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</row>
    <row r="537" spans="3:35" s="32" customFormat="1" x14ac:dyDescent="0.35"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</row>
    <row r="538" spans="3:35" s="32" customFormat="1" x14ac:dyDescent="0.35"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</row>
    <row r="539" spans="3:35" s="32" customFormat="1" x14ac:dyDescent="0.35"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</row>
    <row r="540" spans="3:35" s="32" customFormat="1" x14ac:dyDescent="0.35"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</row>
    <row r="541" spans="3:35" s="32" customFormat="1" x14ac:dyDescent="0.35"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</row>
    <row r="542" spans="3:35" s="32" customFormat="1" x14ac:dyDescent="0.35"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</row>
    <row r="543" spans="3:35" s="32" customFormat="1" x14ac:dyDescent="0.35"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</row>
    <row r="544" spans="3:35" s="32" customFormat="1" x14ac:dyDescent="0.35"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</row>
    <row r="545" spans="3:35" s="32" customFormat="1" x14ac:dyDescent="0.35"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</row>
    <row r="546" spans="3:35" s="32" customFormat="1" x14ac:dyDescent="0.35"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</row>
    <row r="547" spans="3:35" s="32" customFormat="1" x14ac:dyDescent="0.35"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</row>
    <row r="548" spans="3:35" s="32" customFormat="1" x14ac:dyDescent="0.35"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</row>
    <row r="549" spans="3:35" s="32" customFormat="1" x14ac:dyDescent="0.35"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</row>
    <row r="550" spans="3:35" s="32" customFormat="1" x14ac:dyDescent="0.35"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</row>
    <row r="551" spans="3:35" s="32" customFormat="1" x14ac:dyDescent="0.35"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</row>
    <row r="552" spans="3:35" s="32" customFormat="1" x14ac:dyDescent="0.35"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</row>
    <row r="553" spans="3:35" s="32" customFormat="1" x14ac:dyDescent="0.35"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</row>
    <row r="554" spans="3:35" s="32" customFormat="1" x14ac:dyDescent="0.35"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</row>
    <row r="555" spans="3:35" s="32" customFormat="1" x14ac:dyDescent="0.35"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</row>
    <row r="556" spans="3:35" s="32" customFormat="1" x14ac:dyDescent="0.35"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</row>
  </sheetData>
  <mergeCells count="144">
    <mergeCell ref="D409:G409"/>
    <mergeCell ref="C409:C410"/>
    <mergeCell ref="C408:G408"/>
    <mergeCell ref="N409:Q409"/>
    <mergeCell ref="M408:Q408"/>
    <mergeCell ref="AE284:AE287"/>
    <mergeCell ref="H395:H396"/>
    <mergeCell ref="D381:G381"/>
    <mergeCell ref="C380:G380"/>
    <mergeCell ref="D285:D287"/>
    <mergeCell ref="C359:C360"/>
    <mergeCell ref="H359:H360"/>
    <mergeCell ref="C395:C396"/>
    <mergeCell ref="D395:G395"/>
    <mergeCell ref="C394:G394"/>
    <mergeCell ref="M359:M360"/>
    <mergeCell ref="C284:C287"/>
    <mergeCell ref="V395:Y395"/>
    <mergeCell ref="M381:M382"/>
    <mergeCell ref="V381:Y381"/>
    <mergeCell ref="F286:F287"/>
    <mergeCell ref="V409:Y409"/>
    <mergeCell ref="R395:U395"/>
    <mergeCell ref="R409:U409"/>
    <mergeCell ref="AF284:AF287"/>
    <mergeCell ref="H286:J286"/>
    <mergeCell ref="K286:M286"/>
    <mergeCell ref="O286:Q286"/>
    <mergeCell ref="AE135:AE138"/>
    <mergeCell ref="AF135:AF138"/>
    <mergeCell ref="AE209:AE212"/>
    <mergeCell ref="AF209:AF212"/>
    <mergeCell ref="N137:N138"/>
    <mergeCell ref="AD137:AD138"/>
    <mergeCell ref="AD211:AD212"/>
    <mergeCell ref="AD286:AD287"/>
    <mergeCell ref="AB286:AB287"/>
    <mergeCell ref="AC211:AC212"/>
    <mergeCell ref="X211:X212"/>
    <mergeCell ref="Y211:Y212"/>
    <mergeCell ref="Z211:Z212"/>
    <mergeCell ref="AA211:AA212"/>
    <mergeCell ref="AB211:AB212"/>
    <mergeCell ref="N211:N212"/>
    <mergeCell ref="W211:W212"/>
    <mergeCell ref="AC137:AC138"/>
    <mergeCell ref="D209:AD209"/>
    <mergeCell ref="E286:E287"/>
    <mergeCell ref="AE14:AE17"/>
    <mergeCell ref="AF14:AF17"/>
    <mergeCell ref="AD16:AD17"/>
    <mergeCell ref="Y16:Y17"/>
    <mergeCell ref="Z16:Z17"/>
    <mergeCell ref="AA16:AA17"/>
    <mergeCell ref="AB16:AB17"/>
    <mergeCell ref="AC16:AC17"/>
    <mergeCell ref="N16:N17"/>
    <mergeCell ref="O16:Q16"/>
    <mergeCell ref="AA137:AA138"/>
    <mergeCell ref="AC286:AC287"/>
    <mergeCell ref="H137:J137"/>
    <mergeCell ref="K137:M137"/>
    <mergeCell ref="O137:Q137"/>
    <mergeCell ref="G137:G138"/>
    <mergeCell ref="C14:C17"/>
    <mergeCell ref="D15:D17"/>
    <mergeCell ref="E16:E17"/>
    <mergeCell ref="K211:M211"/>
    <mergeCell ref="O211:Q211"/>
    <mergeCell ref="W16:W17"/>
    <mergeCell ref="X16:X17"/>
    <mergeCell ref="F16:F17"/>
    <mergeCell ref="G16:G17"/>
    <mergeCell ref="K16:M16"/>
    <mergeCell ref="H16:J16"/>
    <mergeCell ref="AB137:AB138"/>
    <mergeCell ref="C209:C212"/>
    <mergeCell ref="D14:AD14"/>
    <mergeCell ref="D135:AD135"/>
    <mergeCell ref="G286:G287"/>
    <mergeCell ref="N286:N287"/>
    <mergeCell ref="W286:W287"/>
    <mergeCell ref="C135:C138"/>
    <mergeCell ref="D136:D138"/>
    <mergeCell ref="W137:W138"/>
    <mergeCell ref="X137:X138"/>
    <mergeCell ref="Y137:Y138"/>
    <mergeCell ref="E137:E138"/>
    <mergeCell ref="F137:F138"/>
    <mergeCell ref="E136:Z136"/>
    <mergeCell ref="C381:C382"/>
    <mergeCell ref="H381:H382"/>
    <mergeCell ref="M358:Q358"/>
    <mergeCell ref="I381:L381"/>
    <mergeCell ref="H380:L380"/>
    <mergeCell ref="N381:Q381"/>
    <mergeCell ref="M380:Q380"/>
    <mergeCell ref="Z137:Z138"/>
    <mergeCell ref="X286:X287"/>
    <mergeCell ref="Y286:Y287"/>
    <mergeCell ref="I359:L359"/>
    <mergeCell ref="H358:L358"/>
    <mergeCell ref="D284:AD284"/>
    <mergeCell ref="R359:U359"/>
    <mergeCell ref="R381:U381"/>
    <mergeCell ref="R380:Y380"/>
    <mergeCell ref="C13:AF13"/>
    <mergeCell ref="C134:AF134"/>
    <mergeCell ref="C208:AF208"/>
    <mergeCell ref="C283:AF283"/>
    <mergeCell ref="V359:Y359"/>
    <mergeCell ref="D359:G359"/>
    <mergeCell ref="C358:G358"/>
    <mergeCell ref="R358:Y358"/>
    <mergeCell ref="AA15:AD15"/>
    <mergeCell ref="AA136:AD136"/>
    <mergeCell ref="AA210:AD210"/>
    <mergeCell ref="AA285:AD285"/>
    <mergeCell ref="R16:V16"/>
    <mergeCell ref="R137:V137"/>
    <mergeCell ref="R211:V211"/>
    <mergeCell ref="R286:V286"/>
    <mergeCell ref="E15:Z15"/>
    <mergeCell ref="E211:E212"/>
    <mergeCell ref="D210:D212"/>
    <mergeCell ref="E285:Z285"/>
    <mergeCell ref="F211:F212"/>
    <mergeCell ref="G211:G212"/>
    <mergeCell ref="E210:Z210"/>
    <mergeCell ref="H211:J211"/>
    <mergeCell ref="R394:Y394"/>
    <mergeCell ref="R408:Y408"/>
    <mergeCell ref="M409:M410"/>
    <mergeCell ref="N359:Q359"/>
    <mergeCell ref="M395:M396"/>
    <mergeCell ref="Z286:Z287"/>
    <mergeCell ref="AA286:AA287"/>
    <mergeCell ref="I395:L395"/>
    <mergeCell ref="H394:L394"/>
    <mergeCell ref="N395:Q395"/>
    <mergeCell ref="M394:Q394"/>
    <mergeCell ref="I409:L409"/>
    <mergeCell ref="H408:L408"/>
    <mergeCell ref="H409:H410"/>
  </mergeCells>
  <dataValidations count="1">
    <dataValidation type="decimal" allowBlank="1" showInputMessage="1" showErrorMessage="1" error="Data is of incorrect type!" sqref="X109:Z109 E109:M109 P109 G108:H108 M108 N107:O107 Q107:W107 C183:D203 X185:Z185 E185:M185 P185 O108 G184:H184 M184 N183:O183 Q183:W183 C257:D277 X259:Z259 E259:M259 P259 O184 G258:H258 M258 N257:O257 Q257:W257 C332:D352 X334:Z334 E334:M334 P334 O258 G333:H333 M333 N332:O332 Q332:W332 AA52:AD53 C103:D129 C412:Y413 C87:C90 C94:C95 D87:D95 C97:D101 C291:D295 C180:D181 C142:D146 C30:D36 C254:D255 C216:D220 C156:D178 C329:D330 C21:D28 E164:AD165 C148:D154 E225:AD226 E325:AF325 E322:AF322 C296:AF296 C289:AF290 E250:AF250 E247:AF247 C221:AF221 C214:AF215 E176:AF176 E173:AF173 C147:AF147 C140:AF141 C96:AF96 C29:AF29 C19:AF20 C328:AF328 E344:AF345 E335:AF335 C304:AF304 C253:AF253 E269:AF270 E260:AF260 C229:AF229 C179:AF179 E186:AF186 E195:AF196 C155:AF155 C102:AF102 E110:AF110 E119:AF120 C37:AF37 E106:AF106 C182:AF182 C256:AF256 C331:AF331 C86:AF86 E43:AF44 E159:AF160 E233:AF234 E308:AF309 AF151:AF152 C368:Y368 C362:Y363 C373:Y373 C370:Y371 C384:Y385 C398:Y399 J108:K108 J184:K184 J258:K258 J333:K333 O333 E151:AD152 C222:D228 AF225:AF226 C297:D303 AF300:AF301 E300:AD301 E238:AD239 C230:D252 E313:AD314 C367:Q367 C388:Q388 C402:Q402 C416:Q416 C305:D327 C38:D85" xr:uid="{00000000-0002-0000-0000-000000000000}"/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AJ44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ColWidth="9.1796875" defaultRowHeight="14.5" x14ac:dyDescent="0.35"/>
  <cols>
    <col min="1" max="1" width="95.7265625" style="3" customWidth="1"/>
    <col min="2" max="2" width="8" style="3" customWidth="1"/>
    <col min="3" max="4" width="19.26953125" style="11" customWidth="1"/>
    <col min="5" max="14" width="25.7265625" style="11" customWidth="1"/>
    <col min="15" max="19" width="19.26953125" style="11" customWidth="1"/>
    <col min="20" max="24" width="25.7265625" style="11" customWidth="1"/>
    <col min="25" max="32" width="19.26953125" style="11" customWidth="1"/>
    <col min="33" max="33" width="9.1796875" style="11"/>
    <col min="34" max="16384" width="9.1796875" style="3"/>
  </cols>
  <sheetData>
    <row r="1" spans="1:35" ht="18.5" x14ac:dyDescent="0.45">
      <c r="A1" s="74"/>
      <c r="B1" s="29"/>
    </row>
    <row r="2" spans="1:35" ht="30" customHeight="1" x14ac:dyDescent="0.35">
      <c r="A2" s="104" t="s">
        <v>489</v>
      </c>
      <c r="B2" s="105"/>
      <c r="AH2" s="11"/>
      <c r="AI2" s="11"/>
    </row>
    <row r="3" spans="1:35" ht="18.5" x14ac:dyDescent="0.35">
      <c r="A3" s="103" t="s">
        <v>490</v>
      </c>
      <c r="B3" s="105"/>
      <c r="AH3" s="11"/>
      <c r="AI3" s="11"/>
    </row>
    <row r="5" spans="1:35" x14ac:dyDescent="0.35">
      <c r="A5" s="7" t="s">
        <v>485</v>
      </c>
    </row>
    <row r="6" spans="1:35" x14ac:dyDescent="0.35">
      <c r="A6" s="10" t="s">
        <v>486</v>
      </c>
    </row>
    <row r="7" spans="1:35" x14ac:dyDescent="0.35">
      <c r="A7" s="94" t="s">
        <v>487</v>
      </c>
    </row>
    <row r="9" spans="1:35" x14ac:dyDescent="0.35">
      <c r="A9" s="7" t="s">
        <v>488</v>
      </c>
    </row>
    <row r="10" spans="1:35" x14ac:dyDescent="0.35">
      <c r="A10" s="10" t="str">
        <f>A6&amp;" : reporting period"</f>
        <v>Non-life income and expenditure : reporting period</v>
      </c>
    </row>
    <row r="13" spans="1:35" s="32" customFormat="1" ht="15" customHeight="1" x14ac:dyDescent="0.35">
      <c r="C13" s="114" t="s">
        <v>4</v>
      </c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6"/>
      <c r="AG13" s="33"/>
      <c r="AH13" s="33"/>
      <c r="AI13" s="33"/>
    </row>
    <row r="14" spans="1:35" s="32" customFormat="1" ht="15" customHeight="1" x14ac:dyDescent="0.35">
      <c r="C14" s="118"/>
      <c r="D14" s="114" t="s">
        <v>5</v>
      </c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6"/>
      <c r="AE14" s="117" t="s">
        <v>6</v>
      </c>
      <c r="AF14" s="117" t="s">
        <v>7</v>
      </c>
      <c r="AG14" s="33"/>
      <c r="AH14" s="33"/>
      <c r="AI14" s="33"/>
    </row>
    <row r="15" spans="1:35" s="32" customFormat="1" ht="15" customHeight="1" x14ac:dyDescent="0.35">
      <c r="C15" s="118"/>
      <c r="D15" s="118"/>
      <c r="E15" s="120" t="s">
        <v>8</v>
      </c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2"/>
      <c r="AA15" s="123" t="s">
        <v>9</v>
      </c>
      <c r="AB15" s="124"/>
      <c r="AC15" s="124"/>
      <c r="AD15" s="125"/>
      <c r="AE15" s="118"/>
      <c r="AF15" s="118"/>
      <c r="AG15" s="33"/>
      <c r="AH15" s="33"/>
      <c r="AI15" s="33"/>
    </row>
    <row r="16" spans="1:35" s="32" customFormat="1" ht="14.5" customHeight="1" x14ac:dyDescent="0.35">
      <c r="C16" s="118"/>
      <c r="D16" s="118"/>
      <c r="E16" s="106" t="s">
        <v>10</v>
      </c>
      <c r="F16" s="108" t="s">
        <v>11</v>
      </c>
      <c r="G16" s="108" t="s">
        <v>12</v>
      </c>
      <c r="H16" s="126" t="s">
        <v>13</v>
      </c>
      <c r="I16" s="127"/>
      <c r="J16" s="110"/>
      <c r="K16" s="126" t="s">
        <v>14</v>
      </c>
      <c r="L16" s="127"/>
      <c r="M16" s="110"/>
      <c r="N16" s="108" t="s">
        <v>15</v>
      </c>
      <c r="O16" s="126" t="s">
        <v>16</v>
      </c>
      <c r="P16" s="127"/>
      <c r="Q16" s="110"/>
      <c r="R16" s="128" t="s">
        <v>17</v>
      </c>
      <c r="S16" s="129"/>
      <c r="T16" s="129"/>
      <c r="U16" s="129"/>
      <c r="V16" s="130"/>
      <c r="W16" s="110" t="s">
        <v>18</v>
      </c>
      <c r="X16" s="112" t="s">
        <v>19</v>
      </c>
      <c r="Y16" s="108" t="s">
        <v>20</v>
      </c>
      <c r="Z16" s="108" t="s">
        <v>21</v>
      </c>
      <c r="AA16" s="108" t="s">
        <v>22</v>
      </c>
      <c r="AB16" s="108" t="s">
        <v>23</v>
      </c>
      <c r="AC16" s="108" t="s">
        <v>24</v>
      </c>
      <c r="AD16" s="131" t="s">
        <v>25</v>
      </c>
      <c r="AE16" s="118"/>
      <c r="AF16" s="118"/>
      <c r="AG16" s="33"/>
      <c r="AH16" s="33"/>
      <c r="AI16" s="33"/>
    </row>
    <row r="17" spans="1:35" s="32" customFormat="1" ht="70.150000000000006" customHeight="1" x14ac:dyDescent="0.35">
      <c r="C17" s="119"/>
      <c r="D17" s="133"/>
      <c r="E17" s="107"/>
      <c r="F17" s="109"/>
      <c r="G17" s="109"/>
      <c r="H17" s="70" t="s">
        <v>26</v>
      </c>
      <c r="I17" s="64" t="s">
        <v>27</v>
      </c>
      <c r="J17" s="70" t="s">
        <v>28</v>
      </c>
      <c r="K17" s="71" t="s">
        <v>29</v>
      </c>
      <c r="L17" s="64" t="s">
        <v>30</v>
      </c>
      <c r="M17" s="70" t="s">
        <v>31</v>
      </c>
      <c r="N17" s="109"/>
      <c r="O17" s="70" t="s">
        <v>32</v>
      </c>
      <c r="P17" s="64" t="s">
        <v>33</v>
      </c>
      <c r="Q17" s="64" t="s">
        <v>34</v>
      </c>
      <c r="R17" s="68" t="s">
        <v>35</v>
      </c>
      <c r="S17" s="63" t="s">
        <v>36</v>
      </c>
      <c r="T17" s="64" t="s">
        <v>37</v>
      </c>
      <c r="U17" s="64" t="s">
        <v>38</v>
      </c>
      <c r="V17" s="64" t="s">
        <v>39</v>
      </c>
      <c r="W17" s="111"/>
      <c r="X17" s="113"/>
      <c r="Y17" s="109"/>
      <c r="Z17" s="109"/>
      <c r="AA17" s="109"/>
      <c r="AB17" s="109"/>
      <c r="AC17" s="109"/>
      <c r="AD17" s="132"/>
      <c r="AE17" s="119"/>
      <c r="AF17" s="119"/>
      <c r="AG17" s="33"/>
      <c r="AH17" s="33"/>
      <c r="AI17" s="33"/>
    </row>
    <row r="18" spans="1:35" s="32" customFormat="1" x14ac:dyDescent="0.35">
      <c r="C18" s="34" t="s">
        <v>40</v>
      </c>
      <c r="D18" s="35" t="s">
        <v>41</v>
      </c>
      <c r="E18" s="35" t="s">
        <v>42</v>
      </c>
      <c r="F18" s="35" t="s">
        <v>43</v>
      </c>
      <c r="G18" s="35" t="s">
        <v>44</v>
      </c>
      <c r="H18" s="35" t="s">
        <v>45</v>
      </c>
      <c r="I18" s="35" t="s">
        <v>46</v>
      </c>
      <c r="J18" s="35" t="s">
        <v>47</v>
      </c>
      <c r="K18" s="35" t="s">
        <v>48</v>
      </c>
      <c r="L18" s="35" t="s">
        <v>49</v>
      </c>
      <c r="M18" s="35" t="s">
        <v>50</v>
      </c>
      <c r="N18" s="35" t="s">
        <v>51</v>
      </c>
      <c r="O18" s="35" t="s">
        <v>52</v>
      </c>
      <c r="P18" s="35" t="s">
        <v>53</v>
      </c>
      <c r="Q18" s="67" t="s">
        <v>54</v>
      </c>
      <c r="R18" s="37" t="s">
        <v>55</v>
      </c>
      <c r="S18" s="37" t="s">
        <v>56</v>
      </c>
      <c r="T18" s="35" t="s">
        <v>57</v>
      </c>
      <c r="U18" s="35" t="s">
        <v>58</v>
      </c>
      <c r="V18" s="35" t="s">
        <v>59</v>
      </c>
      <c r="W18" s="35" t="s">
        <v>60</v>
      </c>
      <c r="X18" s="35" t="s">
        <v>61</v>
      </c>
      <c r="Y18" s="35" t="s">
        <v>62</v>
      </c>
      <c r="Z18" s="36" t="s">
        <v>63</v>
      </c>
      <c r="AA18" s="37" t="s">
        <v>64</v>
      </c>
      <c r="AB18" s="35" t="s">
        <v>65</v>
      </c>
      <c r="AC18" s="36" t="s">
        <v>66</v>
      </c>
      <c r="AD18" s="22" t="s">
        <v>67</v>
      </c>
      <c r="AE18" s="34" t="s">
        <v>68</v>
      </c>
      <c r="AF18" s="34" t="s">
        <v>69</v>
      </c>
      <c r="AG18" s="33"/>
      <c r="AH18" s="33"/>
      <c r="AI18" s="33"/>
    </row>
    <row r="19" spans="1:35" x14ac:dyDescent="0.35">
      <c r="A19" s="27" t="s">
        <v>70</v>
      </c>
      <c r="B19" s="12"/>
      <c r="C19" s="4" t="s">
        <v>71</v>
      </c>
      <c r="D19" s="4" t="s">
        <v>71</v>
      </c>
      <c r="E19" s="4" t="s">
        <v>71</v>
      </c>
      <c r="F19" s="4" t="s">
        <v>71</v>
      </c>
      <c r="G19" s="4" t="s">
        <v>71</v>
      </c>
      <c r="H19" s="4" t="s">
        <v>71</v>
      </c>
      <c r="I19" s="4" t="s">
        <v>71</v>
      </c>
      <c r="J19" s="4" t="s">
        <v>71</v>
      </c>
      <c r="K19" s="4" t="s">
        <v>71</v>
      </c>
      <c r="L19" s="4" t="s">
        <v>71</v>
      </c>
      <c r="M19" s="4" t="s">
        <v>71</v>
      </c>
      <c r="N19" s="4" t="s">
        <v>71</v>
      </c>
      <c r="O19" s="4" t="s">
        <v>71</v>
      </c>
      <c r="P19" s="4" t="s">
        <v>71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 t="s">
        <v>71</v>
      </c>
      <c r="AC19" s="4" t="s">
        <v>71</v>
      </c>
      <c r="AD19" s="4" t="s">
        <v>71</v>
      </c>
      <c r="AE19" s="4" t="s">
        <v>71</v>
      </c>
      <c r="AF19" s="4" t="s">
        <v>71</v>
      </c>
    </row>
    <row r="20" spans="1:35" ht="12.75" customHeight="1" x14ac:dyDescent="0.35">
      <c r="A20" s="19" t="s">
        <v>72</v>
      </c>
      <c r="B20" s="12"/>
      <c r="C20" s="4" t="s">
        <v>71</v>
      </c>
      <c r="D20" s="4" t="s">
        <v>71</v>
      </c>
      <c r="E20" s="4" t="s">
        <v>71</v>
      </c>
      <c r="F20" s="4" t="s">
        <v>71</v>
      </c>
      <c r="G20" s="4" t="s">
        <v>71</v>
      </c>
      <c r="H20" s="4" t="s">
        <v>71</v>
      </c>
      <c r="I20" s="4" t="s">
        <v>71</v>
      </c>
      <c r="J20" s="4" t="s">
        <v>71</v>
      </c>
      <c r="K20" s="4" t="s">
        <v>71</v>
      </c>
      <c r="L20" s="4" t="s">
        <v>71</v>
      </c>
      <c r="M20" s="4" t="s">
        <v>71</v>
      </c>
      <c r="N20" s="4" t="s">
        <v>71</v>
      </c>
      <c r="O20" s="4" t="s">
        <v>71</v>
      </c>
      <c r="P20" s="4" t="s">
        <v>71</v>
      </c>
      <c r="Q20" s="4" t="s">
        <v>71</v>
      </c>
      <c r="R20" s="4" t="s">
        <v>71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 t="s">
        <v>71</v>
      </c>
      <c r="AF20" s="4" t="s">
        <v>71</v>
      </c>
    </row>
    <row r="21" spans="1:35" x14ac:dyDescent="0.35">
      <c r="A21" s="16" t="str">
        <f>INDEX('IR.05.04.01'!A$19:A$130,MATCH(B21,'IR.05.04.01'!B$19:B$130,0))</f>
        <v>Gross written premiums</v>
      </c>
      <c r="B21" s="12" t="s">
        <v>74</v>
      </c>
      <c r="C21" s="5"/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66"/>
      <c r="AD21" s="66"/>
      <c r="AE21" s="66"/>
      <c r="AF21" s="89"/>
    </row>
    <row r="22" spans="1:35" x14ac:dyDescent="0.35">
      <c r="A22" s="15" t="str">
        <f>INDEX('IR.05.04.01'!A$19:A$130,MATCH(B22,'IR.05.04.01'!B$19:B$130,0))</f>
        <v xml:space="preserve">  Gross written premiums - insurance (direct)</v>
      </c>
      <c r="B22" s="12" t="s">
        <v>76</v>
      </c>
      <c r="C22" s="5"/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66"/>
      <c r="Z22" s="89"/>
      <c r="AA22" s="2"/>
      <c r="AB22" s="2"/>
      <c r="AC22" s="2"/>
      <c r="AD22" s="2"/>
      <c r="AE22" s="89"/>
      <c r="AF22" s="95"/>
    </row>
    <row r="23" spans="1:35" x14ac:dyDescent="0.35">
      <c r="A23" s="15" t="str">
        <f>INDEX('IR.05.04.01'!A$19:A$130,MATCH(B23,'IR.05.04.01'!B$19:B$130,0))</f>
        <v xml:space="preserve">  Gross written premiums - accepted reinsurance</v>
      </c>
      <c r="B23" s="12" t="s">
        <v>80</v>
      </c>
      <c r="C23" s="5"/>
      <c r="D23" s="6"/>
      <c r="E23" s="1"/>
      <c r="F23" s="1"/>
      <c r="G23" s="1"/>
      <c r="H23" s="1"/>
      <c r="I23" s="76"/>
      <c r="J23" s="76"/>
      <c r="K23" s="1"/>
      <c r="L23" s="76"/>
      <c r="M23" s="76"/>
      <c r="N23" s="1"/>
      <c r="O23" s="1"/>
      <c r="P23" s="76"/>
      <c r="Q23" s="76"/>
      <c r="R23" s="1"/>
      <c r="S23" s="76"/>
      <c r="T23" s="76"/>
      <c r="U23" s="76"/>
      <c r="V23" s="76"/>
      <c r="W23" s="1"/>
      <c r="X23" s="1"/>
      <c r="Y23" s="1"/>
      <c r="Z23" s="1"/>
      <c r="AA23" s="1"/>
      <c r="AB23" s="1"/>
      <c r="AC23" s="66"/>
      <c r="AD23" s="66"/>
      <c r="AE23" s="2"/>
      <c r="AF23" s="89"/>
    </row>
    <row r="24" spans="1:35" x14ac:dyDescent="0.35">
      <c r="A24" s="16" t="str">
        <f>INDEX('IR.05.04.01'!A$19:A$130,MATCH(B24,'IR.05.04.01'!B$19:B$130,0))</f>
        <v>Net written premiums</v>
      </c>
      <c r="B24" s="12" t="s">
        <v>88</v>
      </c>
      <c r="C24" s="5"/>
      <c r="D24" s="6"/>
      <c r="E24" s="1"/>
      <c r="F24" s="1"/>
      <c r="G24" s="1"/>
      <c r="H24" s="1"/>
      <c r="I24" s="76"/>
      <c r="J24" s="76"/>
      <c r="K24" s="1"/>
      <c r="L24" s="76"/>
      <c r="M24" s="76"/>
      <c r="N24" s="1"/>
      <c r="O24" s="1"/>
      <c r="P24" s="76"/>
      <c r="Q24" s="76"/>
      <c r="R24" s="1"/>
      <c r="S24" s="76"/>
      <c r="T24" s="76"/>
      <c r="U24" s="76"/>
      <c r="V24" s="76"/>
      <c r="W24" s="1"/>
      <c r="X24" s="1"/>
      <c r="Y24" s="1"/>
      <c r="Z24" s="1"/>
      <c r="AA24" s="1"/>
      <c r="AB24" s="1"/>
      <c r="AC24" s="66"/>
      <c r="AD24" s="66"/>
      <c r="AE24" s="66"/>
      <c r="AF24" s="66"/>
    </row>
    <row r="25" spans="1:35" ht="12.75" customHeight="1" x14ac:dyDescent="0.35">
      <c r="A25" s="19" t="s">
        <v>89</v>
      </c>
      <c r="B25" s="12"/>
      <c r="C25" s="4" t="s">
        <v>71</v>
      </c>
      <c r="D25" s="4" t="s">
        <v>71</v>
      </c>
      <c r="E25" s="4" t="s">
        <v>71</v>
      </c>
      <c r="F25" s="4" t="s">
        <v>71</v>
      </c>
      <c r="G25" s="4" t="s">
        <v>71</v>
      </c>
      <c r="H25" s="4" t="s">
        <v>71</v>
      </c>
      <c r="I25" s="4" t="s">
        <v>71</v>
      </c>
      <c r="J25" s="4" t="s">
        <v>71</v>
      </c>
      <c r="K25" s="4" t="s">
        <v>71</v>
      </c>
      <c r="L25" s="4" t="s">
        <v>71</v>
      </c>
      <c r="M25" s="4" t="s">
        <v>71</v>
      </c>
      <c r="N25" s="4" t="s">
        <v>71</v>
      </c>
      <c r="O25" s="4" t="s">
        <v>71</v>
      </c>
      <c r="P25" s="4" t="s">
        <v>71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 t="s">
        <v>71</v>
      </c>
      <c r="AF25" s="4" t="s">
        <v>71</v>
      </c>
    </row>
    <row r="26" spans="1:35" ht="15" customHeight="1" x14ac:dyDescent="0.35">
      <c r="A26" s="16" t="str">
        <f>INDEX('IR.05.04.01'!A$19:A$130,MATCH(B26,'IR.05.04.01'!B$19:B$130,0))</f>
        <v>Gross earned premiums</v>
      </c>
      <c r="B26" s="12" t="s">
        <v>91</v>
      </c>
      <c r="C26" s="5"/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89"/>
      <c r="AD26" s="89"/>
      <c r="AE26" s="2"/>
      <c r="AF26" s="2"/>
    </row>
    <row r="27" spans="1:35" s="32" customFormat="1" x14ac:dyDescent="0.35">
      <c r="A27" s="13" t="s">
        <v>92</v>
      </c>
      <c r="B27" s="22" t="s">
        <v>93</v>
      </c>
      <c r="C27" s="38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73"/>
      <c r="AB27" s="73"/>
      <c r="AC27" s="73"/>
      <c r="AD27" s="73"/>
      <c r="AE27" s="85"/>
      <c r="AF27" s="41"/>
      <c r="AG27" s="33"/>
      <c r="AH27" s="33"/>
      <c r="AI27" s="33"/>
    </row>
    <row r="28" spans="1:35" s="32" customFormat="1" x14ac:dyDescent="0.35">
      <c r="A28" s="13" t="s">
        <v>94</v>
      </c>
      <c r="B28" s="22" t="s">
        <v>95</v>
      </c>
      <c r="C28" s="38"/>
      <c r="D28" s="39"/>
      <c r="E28" s="40"/>
      <c r="F28" s="40"/>
      <c r="G28" s="40"/>
      <c r="H28" s="40"/>
      <c r="I28" s="73"/>
      <c r="J28" s="73"/>
      <c r="K28" s="40"/>
      <c r="L28" s="73"/>
      <c r="M28" s="73"/>
      <c r="N28" s="40"/>
      <c r="O28" s="40"/>
      <c r="P28" s="73"/>
      <c r="Q28" s="73"/>
      <c r="R28" s="40"/>
      <c r="S28" s="73"/>
      <c r="T28" s="73"/>
      <c r="U28" s="73"/>
      <c r="V28" s="73"/>
      <c r="W28" s="40"/>
      <c r="X28" s="40"/>
      <c r="Y28" s="40"/>
      <c r="Z28" s="40"/>
      <c r="AA28" s="40"/>
      <c r="AB28" s="40"/>
      <c r="AC28" s="40"/>
      <c r="AD28" s="40"/>
      <c r="AE28" s="41"/>
      <c r="AF28" s="2"/>
      <c r="AG28" s="33"/>
      <c r="AH28" s="33"/>
      <c r="AI28" s="33"/>
    </row>
    <row r="29" spans="1:35" ht="15" customHeight="1" x14ac:dyDescent="0.35">
      <c r="A29" s="16" t="str">
        <f>INDEX('IR.05.04.01'!A$19:A$130,MATCH(B29,'IR.05.04.01'!B$19:B$130,0))</f>
        <v>Net earned premiums</v>
      </c>
      <c r="B29" s="12" t="s">
        <v>101</v>
      </c>
      <c r="C29" s="5"/>
      <c r="D29" s="6"/>
      <c r="E29" s="1"/>
      <c r="F29" s="1"/>
      <c r="G29" s="1"/>
      <c r="H29" s="1"/>
      <c r="I29" s="72"/>
      <c r="J29" s="72"/>
      <c r="K29" s="1"/>
      <c r="L29" s="76"/>
      <c r="M29" s="76"/>
      <c r="N29" s="1"/>
      <c r="O29" s="1"/>
      <c r="P29" s="76"/>
      <c r="Q29" s="76"/>
      <c r="R29" s="1"/>
      <c r="S29" s="76"/>
      <c r="T29" s="76"/>
      <c r="U29" s="76"/>
      <c r="V29" s="76"/>
      <c r="W29" s="1"/>
      <c r="X29" s="1"/>
      <c r="Y29" s="1"/>
      <c r="Z29" s="1"/>
      <c r="AA29" s="1"/>
      <c r="AB29" s="1"/>
      <c r="AC29" s="89"/>
      <c r="AD29" s="89"/>
      <c r="AE29" s="2"/>
      <c r="AF29" s="96"/>
    </row>
    <row r="30" spans="1:35" s="32" customFormat="1" x14ac:dyDescent="0.35">
      <c r="A30" s="81" t="s">
        <v>113</v>
      </c>
      <c r="B30" s="82" t="s">
        <v>114</v>
      </c>
      <c r="C30" s="39"/>
      <c r="D30" s="38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33"/>
      <c r="AH30" s="33"/>
      <c r="AI30" s="33"/>
    </row>
    <row r="31" spans="1:35" x14ac:dyDescent="0.35">
      <c r="A31" s="30" t="s">
        <v>115</v>
      </c>
      <c r="B31" s="12"/>
      <c r="C31" s="4" t="s">
        <v>71</v>
      </c>
      <c r="D31" s="4" t="s">
        <v>71</v>
      </c>
      <c r="E31" s="4" t="s">
        <v>71</v>
      </c>
      <c r="F31" s="4" t="s">
        <v>71</v>
      </c>
      <c r="G31" s="4" t="s">
        <v>71</v>
      </c>
      <c r="H31" s="4" t="s">
        <v>71</v>
      </c>
      <c r="I31" s="4" t="s">
        <v>71</v>
      </c>
      <c r="J31" s="4" t="s">
        <v>71</v>
      </c>
      <c r="K31" s="4" t="s">
        <v>71</v>
      </c>
      <c r="L31" s="4" t="s">
        <v>71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</row>
    <row r="32" spans="1:35" ht="12.75" customHeight="1" x14ac:dyDescent="0.35">
      <c r="A32" s="19" t="s">
        <v>116</v>
      </c>
      <c r="B32" s="12"/>
      <c r="C32" s="4" t="s">
        <v>71</v>
      </c>
      <c r="D32" s="4" t="s">
        <v>71</v>
      </c>
      <c r="E32" s="4" t="s">
        <v>71</v>
      </c>
      <c r="F32" s="4" t="s">
        <v>71</v>
      </c>
      <c r="G32" s="4" t="s">
        <v>71</v>
      </c>
      <c r="H32" s="4" t="s">
        <v>71</v>
      </c>
      <c r="I32" s="4" t="s">
        <v>71</v>
      </c>
      <c r="J32" s="4" t="s">
        <v>71</v>
      </c>
      <c r="K32" s="4" t="s">
        <v>71</v>
      </c>
      <c r="L32" s="4" t="s">
        <v>71</v>
      </c>
      <c r="M32" s="4" t="s">
        <v>71</v>
      </c>
      <c r="N32" s="4" t="s">
        <v>71</v>
      </c>
      <c r="O32" s="4" t="s">
        <v>71</v>
      </c>
      <c r="P32" s="4" t="s">
        <v>71</v>
      </c>
      <c r="Q32" s="4" t="s">
        <v>71</v>
      </c>
      <c r="R32" s="4" t="s">
        <v>71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 t="s">
        <v>71</v>
      </c>
      <c r="AC32" s="4" t="s">
        <v>71</v>
      </c>
      <c r="AD32" s="4" t="s">
        <v>71</v>
      </c>
      <c r="AE32" s="4" t="s">
        <v>71</v>
      </c>
      <c r="AF32" s="4" t="s">
        <v>71</v>
      </c>
    </row>
    <row r="33" spans="1:36" x14ac:dyDescent="0.35">
      <c r="A33" s="16" t="str">
        <f>INDEX('IR.05.04.01'!A$19:A$130,MATCH(B33,'IR.05.04.01'!B$19:B$130,0))</f>
        <v>Gross (undiscounted) claims incurred</v>
      </c>
      <c r="B33" s="12" t="s">
        <v>118</v>
      </c>
      <c r="C33" s="5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89"/>
      <c r="AD33" s="89"/>
      <c r="AE33" s="2"/>
      <c r="AF33" s="2"/>
    </row>
    <row r="34" spans="1:36" x14ac:dyDescent="0.35">
      <c r="A34" s="21" t="s">
        <v>119</v>
      </c>
      <c r="B34" s="12" t="s">
        <v>120</v>
      </c>
      <c r="C34" s="5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89"/>
      <c r="Z34" s="89"/>
      <c r="AA34" s="2"/>
      <c r="AB34" s="2"/>
      <c r="AC34" s="2"/>
      <c r="AD34" s="95"/>
      <c r="AE34" s="2"/>
      <c r="AF34" s="2"/>
    </row>
    <row r="35" spans="1:36" x14ac:dyDescent="0.35">
      <c r="A35" s="21" t="s">
        <v>121</v>
      </c>
      <c r="B35" s="12" t="s">
        <v>122</v>
      </c>
      <c r="C35" s="5"/>
      <c r="D35" s="6"/>
      <c r="E35" s="1"/>
      <c r="F35" s="1"/>
      <c r="G35" s="1"/>
      <c r="H35" s="1"/>
      <c r="I35" s="76"/>
      <c r="J35" s="76"/>
      <c r="K35" s="1"/>
      <c r="L35" s="76"/>
      <c r="M35" s="76"/>
      <c r="N35" s="1"/>
      <c r="O35" s="1"/>
      <c r="P35" s="76"/>
      <c r="Q35" s="76"/>
      <c r="R35" s="1"/>
      <c r="S35" s="76"/>
      <c r="T35" s="76"/>
      <c r="U35" s="76"/>
      <c r="V35" s="76"/>
      <c r="W35" s="1"/>
      <c r="X35" s="1"/>
      <c r="Y35" s="1"/>
      <c r="Z35" s="1"/>
      <c r="AA35" s="1"/>
      <c r="AB35" s="1"/>
      <c r="AC35" s="66"/>
      <c r="AD35" s="66"/>
      <c r="AE35" s="2"/>
      <c r="AF35" s="2"/>
    </row>
    <row r="36" spans="1:36" x14ac:dyDescent="0.35">
      <c r="A36" s="16" t="str">
        <f>INDEX('IR.05.04.01'!A$19:A$130,MATCH(B36,'IR.05.04.01'!B$19:B$130,0))</f>
        <v>Net (undiscounted) claims incurred</v>
      </c>
      <c r="B36" s="12" t="s">
        <v>162</v>
      </c>
      <c r="C36" s="5"/>
      <c r="D36" s="6"/>
      <c r="E36" s="1"/>
      <c r="F36" s="1"/>
      <c r="G36" s="1"/>
      <c r="H36" s="1"/>
      <c r="I36" s="72"/>
      <c r="J36" s="72"/>
      <c r="K36" s="1"/>
      <c r="L36" s="76"/>
      <c r="M36" s="76"/>
      <c r="N36" s="1"/>
      <c r="O36" s="1"/>
      <c r="P36" s="76"/>
      <c r="Q36" s="76"/>
      <c r="R36" s="1"/>
      <c r="S36" s="76"/>
      <c r="T36" s="76"/>
      <c r="U36" s="76"/>
      <c r="V36" s="76"/>
      <c r="W36" s="1"/>
      <c r="X36" s="1"/>
      <c r="Y36" s="1"/>
      <c r="Z36" s="1"/>
      <c r="AA36" s="1"/>
      <c r="AB36" s="1"/>
      <c r="AC36" s="66"/>
      <c r="AD36" s="66"/>
      <c r="AE36" s="2"/>
      <c r="AF36" s="2"/>
    </row>
    <row r="37" spans="1:36" x14ac:dyDescent="0.35">
      <c r="A37" s="16" t="str">
        <f>INDEX('IR.05.04.01'!A$19:A$130,MATCH(B37,'IR.05.04.01'!B$19:B$130,0))</f>
        <v>Net (discounted) claims incurred</v>
      </c>
      <c r="B37" s="12" t="s">
        <v>188</v>
      </c>
      <c r="C37" s="6"/>
      <c r="D37" s="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72"/>
      <c r="AD37" s="72"/>
      <c r="AE37" s="1"/>
      <c r="AF37" s="1"/>
    </row>
    <row r="38" spans="1:36" ht="12.75" customHeight="1" x14ac:dyDescent="0.35">
      <c r="A38" s="19" t="s">
        <v>199</v>
      </c>
      <c r="B38" s="12"/>
      <c r="C38" s="4" t="s">
        <v>71</v>
      </c>
      <c r="D38" s="4" t="s">
        <v>71</v>
      </c>
      <c r="E38" s="4" t="s">
        <v>71</v>
      </c>
      <c r="F38" s="4" t="s">
        <v>71</v>
      </c>
      <c r="G38" s="4" t="s">
        <v>71</v>
      </c>
      <c r="H38" s="4" t="s">
        <v>71</v>
      </c>
      <c r="I38" s="4" t="s">
        <v>71</v>
      </c>
      <c r="J38" s="4" t="s">
        <v>71</v>
      </c>
      <c r="K38" s="4" t="s">
        <v>71</v>
      </c>
      <c r="L38" s="4" t="s">
        <v>71</v>
      </c>
      <c r="M38" s="4" t="s">
        <v>71</v>
      </c>
      <c r="N38" s="4" t="s">
        <v>71</v>
      </c>
      <c r="O38" s="4" t="s">
        <v>71</v>
      </c>
      <c r="P38" s="4" t="s">
        <v>71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</row>
    <row r="39" spans="1:36" x14ac:dyDescent="0.35">
      <c r="A39" s="20" t="str">
        <f>INDEX('IR.05.04.01'!A$19:A$130,MATCH(B39,'IR.05.04.01'!B$19:B$130,0))</f>
        <v>Technical expenses incurred net of reinsurance ceded</v>
      </c>
      <c r="B39" s="12" t="s">
        <v>201</v>
      </c>
      <c r="C39" s="6"/>
      <c r="D39" s="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6" x14ac:dyDescent="0.35">
      <c r="A40" s="16" t="str">
        <f>INDEX('IR.05.04.01'!A$19:A$130,MATCH(B40,'IR.05.04.01'!B$19:B$130,0))</f>
        <v>Acquisition costs, commissions, claims management costs - other than ALAE</v>
      </c>
      <c r="B40" s="12" t="s">
        <v>217</v>
      </c>
      <c r="C40" s="6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59"/>
      <c r="AD40" s="59"/>
      <c r="AE40" s="59"/>
      <c r="AF40" s="59"/>
      <c r="AG40" s="60"/>
      <c r="AH40" s="11"/>
      <c r="AI40" s="11"/>
      <c r="AJ40" s="11"/>
    </row>
    <row r="41" spans="1:36" ht="12.75" customHeight="1" x14ac:dyDescent="0.35">
      <c r="A41" s="19" t="s">
        <v>218</v>
      </c>
      <c r="B41" s="12"/>
      <c r="C41" s="4" t="s">
        <v>71</v>
      </c>
      <c r="D41" s="4" t="s">
        <v>71</v>
      </c>
      <c r="E41" s="4" t="s">
        <v>71</v>
      </c>
      <c r="F41" s="4" t="s">
        <v>71</v>
      </c>
      <c r="G41" s="4" t="s">
        <v>71</v>
      </c>
      <c r="H41" s="4" t="s">
        <v>71</v>
      </c>
      <c r="I41" s="4" t="s">
        <v>71</v>
      </c>
      <c r="J41" s="4" t="s">
        <v>71</v>
      </c>
      <c r="K41" s="4" t="s">
        <v>71</v>
      </c>
      <c r="L41" s="4" t="s">
        <v>71</v>
      </c>
      <c r="M41" s="4" t="s">
        <v>71</v>
      </c>
      <c r="N41" s="4" t="s">
        <v>71</v>
      </c>
      <c r="O41" s="4" t="s">
        <v>71</v>
      </c>
      <c r="P41" s="4" t="s">
        <v>71</v>
      </c>
      <c r="Q41" s="4" t="s">
        <v>71</v>
      </c>
      <c r="R41" s="4" t="s">
        <v>71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 t="s">
        <v>71</v>
      </c>
      <c r="AF41" s="4" t="s">
        <v>71</v>
      </c>
    </row>
    <row r="42" spans="1:36" x14ac:dyDescent="0.35">
      <c r="A42" s="16" t="str">
        <f>INDEX('IR.05.04.01'!A$19:A$130,MATCH(B42,'IR.05.04.01'!B$19:B$130,0))</f>
        <v>Other expenses</v>
      </c>
      <c r="B42" s="12" t="s">
        <v>226</v>
      </c>
      <c r="C42" s="6"/>
      <c r="D42" s="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4" t="s">
        <v>71</v>
      </c>
      <c r="AD42" s="61"/>
      <c r="AE42" s="61"/>
      <c r="AF42" s="61"/>
      <c r="AG42" s="60"/>
      <c r="AH42" s="62"/>
      <c r="AI42" s="62"/>
      <c r="AJ42" s="62"/>
    </row>
    <row r="43" spans="1:36" x14ac:dyDescent="0.35">
      <c r="A43" s="83" t="str">
        <f>INDEX('IR.05.04.01'!A$19:A$130,MATCH(B43,'IR.05.04.01'!B$19:B$130,0))</f>
        <v>Total expenditure</v>
      </c>
      <c r="B43" s="82" t="s">
        <v>228</v>
      </c>
      <c r="C43" s="6"/>
      <c r="D43" s="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6" s="32" customFormat="1" x14ac:dyDescent="0.35">
      <c r="A44" s="25" t="s">
        <v>234</v>
      </c>
      <c r="B44" s="22" t="s">
        <v>235</v>
      </c>
      <c r="C44" s="39"/>
      <c r="D44" s="38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33"/>
      <c r="AH44" s="33"/>
      <c r="AI44" s="33"/>
    </row>
  </sheetData>
  <mergeCells count="24">
    <mergeCell ref="C13:AF13"/>
    <mergeCell ref="D14:AD14"/>
    <mergeCell ref="AF14:AF17"/>
    <mergeCell ref="E15:Z15"/>
    <mergeCell ref="AA15:AD15"/>
    <mergeCell ref="G16:G17"/>
    <mergeCell ref="H16:J16"/>
    <mergeCell ref="K16:M16"/>
    <mergeCell ref="N16:N17"/>
    <mergeCell ref="O16:Q16"/>
    <mergeCell ref="R16:V16"/>
    <mergeCell ref="AD16:AD17"/>
    <mergeCell ref="AE14:AE17"/>
    <mergeCell ref="AC16:AC17"/>
    <mergeCell ref="C14:C17"/>
    <mergeCell ref="D15:D17"/>
    <mergeCell ref="E16:E17"/>
    <mergeCell ref="F16:F17"/>
    <mergeCell ref="AB16:AB17"/>
    <mergeCell ref="W16:W17"/>
    <mergeCell ref="X16:X17"/>
    <mergeCell ref="Y16:Y17"/>
    <mergeCell ref="Z16:Z17"/>
    <mergeCell ref="AA16:AA17"/>
  </mergeCells>
  <dataValidations count="1">
    <dataValidation type="decimal" allowBlank="1" showInputMessage="1" showErrorMessage="1" error="Data is of incorrect type!" sqref="AC42 AG40 AG42 C21:D24 E38:AF38 E41:AF41 C19:AF20 C25:AF25 E31:AF32 C26:D44" xr:uid="{00000000-0002-0000-0100-000000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IR.05.04.01</vt:lpstr>
      <vt:lpstr>IR.05.04.02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2026-07-23T13:53:13Z</dcterms:created>
  <dcterms:modified xsi:type="dcterms:W3CDTF">2026-07-23T14:05:40Z</dcterms:modified>
  <cp:category/>
  <cp:contentStatus/>
</cp:coreProperties>
</file>