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filterPrivacy="1" codeName="ThisWorkbook" defaultThemeVersion="166925"/>
  <xr:revisionPtr revIDLastSave="0" documentId="8_{1140F758-C98D-466E-84F9-1753C0B3AB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R.05.04.01" sheetId="1" r:id="rId1"/>
    <sheet name="IR.05.04.02" sheetId="2" r:id="rId2"/>
    <sheet name="IR.05.04.07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95" i="4"/>
  <c r="A94" i="4"/>
  <c r="A148" i="4" s="1"/>
  <c r="A93" i="4"/>
  <c r="A256" i="4" s="1"/>
  <c r="A92" i="4"/>
  <c r="A146" i="4" s="1"/>
  <c r="A91" i="4"/>
  <c r="A254" i="4" s="1"/>
  <c r="A90" i="4"/>
  <c r="A253" i="4" s="1"/>
  <c r="A89" i="4"/>
  <c r="A197" i="4" s="1"/>
  <c r="A87" i="4"/>
  <c r="A250" i="4" s="1"/>
  <c r="A86" i="4"/>
  <c r="A249" i="4" s="1"/>
  <c r="A85" i="4"/>
  <c r="A139" i="4" s="1"/>
  <c r="A83" i="4"/>
  <c r="A246" i="4" s="1"/>
  <c r="A82" i="4"/>
  <c r="A245" i="4" s="1"/>
  <c r="A81" i="4"/>
  <c r="A79" i="4"/>
  <c r="A134" i="4" s="1"/>
  <c r="A78" i="4"/>
  <c r="A77" i="4"/>
  <c r="A76" i="4"/>
  <c r="A187" i="4" s="1"/>
  <c r="A75" i="4"/>
  <c r="A73" i="4"/>
  <c r="A72" i="4"/>
  <c r="A71" i="4"/>
  <c r="A70" i="4"/>
  <c r="A69" i="4"/>
  <c r="A185" i="4" s="1"/>
  <c r="A68" i="4"/>
  <c r="A67" i="4"/>
  <c r="A66" i="4"/>
  <c r="A65" i="4"/>
  <c r="A239" i="4" s="1"/>
  <c r="A63" i="4"/>
  <c r="A62" i="4"/>
  <c r="A61" i="4"/>
  <c r="A182" i="4" s="1"/>
  <c r="A60" i="4"/>
  <c r="A127" i="4" s="1"/>
  <c r="A59" i="4"/>
  <c r="A58" i="4"/>
  <c r="A57" i="4"/>
  <c r="A180" i="4" s="1"/>
  <c r="A56" i="4"/>
  <c r="A55" i="4"/>
  <c r="A54" i="4"/>
  <c r="A53" i="4"/>
  <c r="A234" i="4" s="1"/>
  <c r="A52" i="4"/>
  <c r="A51" i="4"/>
  <c r="A50" i="4"/>
  <c r="A233" i="4" s="1"/>
  <c r="A49" i="4"/>
  <c r="A48" i="4"/>
  <c r="A47" i="4"/>
  <c r="A46" i="4"/>
  <c r="A45" i="4"/>
  <c r="A44" i="4"/>
  <c r="A43" i="4"/>
  <c r="A42" i="4"/>
  <c r="A177" i="4" s="1"/>
  <c r="A39" i="4"/>
  <c r="A174" i="4" s="1"/>
  <c r="A38" i="4"/>
  <c r="A173" i="4" s="1"/>
  <c r="A37" i="4"/>
  <c r="A227" i="4" s="1"/>
  <c r="A36" i="4"/>
  <c r="A35" i="4"/>
  <c r="A33" i="4"/>
  <c r="A116" i="4" s="1"/>
  <c r="A32" i="4"/>
  <c r="A224" i="4" s="1"/>
  <c r="A31" i="4"/>
  <c r="A30" i="4"/>
  <c r="A29" i="4"/>
  <c r="A275" i="4" s="1"/>
  <c r="A27" i="4"/>
  <c r="A221" i="4" s="1"/>
  <c r="A26" i="4"/>
  <c r="A25" i="4"/>
  <c r="A24" i="4"/>
  <c r="A23" i="4"/>
  <c r="A220" i="4" s="1"/>
  <c r="A22" i="4"/>
  <c r="A272" i="4" s="1"/>
  <c r="A21" i="4"/>
  <c r="A321" i="4" s="1"/>
  <c r="A20" i="4"/>
  <c r="A320" i="4" s="1"/>
  <c r="A5" i="4"/>
  <c r="A9" i="4" s="1"/>
  <c r="A141" i="4" l="1"/>
  <c r="A198" i="4"/>
  <c r="A147" i="4"/>
  <c r="A255" i="4"/>
  <c r="A195" i="4"/>
  <c r="A140" i="4"/>
  <c r="A194" i="4"/>
  <c r="A136" i="4"/>
  <c r="A200" i="4"/>
  <c r="A190" i="4"/>
  <c r="A118" i="4"/>
  <c r="A166" i="4"/>
  <c r="A188" i="4"/>
  <c r="A294" i="4"/>
  <c r="A273" i="4"/>
  <c r="A111" i="4"/>
  <c r="A165" i="4"/>
  <c r="A308" i="4"/>
  <c r="A115" i="4"/>
  <c r="A322" i="4"/>
  <c r="A169" i="4"/>
  <c r="A133" i="4"/>
  <c r="A178" i="4"/>
  <c r="A112" i="4"/>
  <c r="A124" i="4"/>
  <c r="A242" i="4"/>
  <c r="A130" i="4"/>
  <c r="A125" i="4"/>
  <c r="A172" i="4"/>
  <c r="A144" i="4"/>
  <c r="A179" i="4"/>
  <c r="A237" i="4"/>
  <c r="A137" i="4"/>
  <c r="A201" i="4"/>
  <c r="A202" i="4"/>
  <c r="A248" i="4"/>
  <c r="A278" i="4"/>
  <c r="A128" i="4"/>
  <c r="A243" i="4"/>
  <c r="A306" i="4"/>
  <c r="A228" i="4"/>
  <c r="A131" i="4"/>
  <c r="A114" i="4"/>
  <c r="A164" i="4"/>
  <c r="A236" i="4"/>
  <c r="A119" i="4"/>
  <c r="A223" i="4"/>
  <c r="A143" i="4"/>
  <c r="A168" i="4"/>
  <c r="A184" i="4"/>
  <c r="A225" i="4"/>
  <c r="A219" i="4"/>
  <c r="A232" i="4"/>
  <c r="A270" i="4"/>
  <c r="A108" i="4"/>
  <c r="A120" i="4"/>
  <c r="A110" i="4"/>
  <c r="A123" i="4"/>
  <c r="A162" i="4"/>
  <c r="A191" i="4"/>
  <c r="A280" i="4"/>
  <c r="A235" i="4"/>
  <c r="A257" i="4"/>
  <c r="A126" i="4"/>
  <c r="A170" i="4"/>
  <c r="A181" i="4"/>
  <c r="A193" i="4"/>
  <c r="A217" i="4"/>
  <c r="A271" i="4"/>
  <c r="A218" i="4"/>
  <c r="A163" i="4"/>
  <c r="A229" i="4"/>
  <c r="A240" i="4"/>
  <c r="A252" i="4"/>
  <c r="A109" i="4"/>
  <c r="A292" i="4"/>
  <c r="A145" i="4"/>
  <c r="A199" i="4"/>
  <c r="A293" i="4"/>
  <c r="A307" i="4"/>
  <c r="A312" i="4"/>
  <c r="A298" i="4"/>
  <c r="A284" i="4"/>
  <c r="A262" i="4"/>
  <c r="A258" i="4"/>
  <c r="A207" i="4"/>
  <c r="A203" i="4"/>
  <c r="A153" i="4"/>
  <c r="A149" i="4"/>
  <c r="A99" i="4"/>
  <c r="A39" i="2" l="1"/>
  <c r="A38" i="2"/>
  <c r="A36" i="2"/>
  <c r="A35" i="2"/>
  <c r="A33" i="2"/>
  <c r="A32" i="2"/>
  <c r="A29" i="2"/>
  <c r="A26" i="2"/>
  <c r="A25" i="2"/>
  <c r="A23" i="2"/>
  <c r="A22" i="2"/>
  <c r="A9" i="2"/>
  <c r="A364" i="1"/>
  <c r="A363" i="1"/>
  <c r="A362" i="1"/>
  <c r="A354" i="1"/>
  <c r="A350" i="1"/>
  <c r="A349" i="1"/>
  <c r="A348" i="1"/>
  <c r="A340" i="1"/>
  <c r="A336" i="1"/>
  <c r="A335" i="1"/>
  <c r="A334" i="1"/>
  <c r="A326" i="1"/>
  <c r="A322" i="1"/>
  <c r="A320" i="1"/>
  <c r="A317" i="1"/>
  <c r="A315" i="1"/>
  <c r="A314" i="1"/>
  <c r="A313" i="1"/>
  <c r="A312" i="1"/>
  <c r="A304" i="1"/>
  <c r="A300" i="1"/>
  <c r="A299" i="1"/>
  <c r="A298" i="1"/>
  <c r="A297" i="1"/>
  <c r="A296" i="1"/>
  <c r="A295" i="1"/>
  <c r="A294" i="1"/>
  <c r="A293" i="1"/>
  <c r="A291" i="1"/>
  <c r="A290" i="1"/>
  <c r="A289" i="1"/>
  <c r="A288" i="1"/>
  <c r="A287" i="1"/>
  <c r="A286" i="1"/>
  <c r="A285" i="1"/>
  <c r="A284" i="1"/>
  <c r="A282" i="1"/>
  <c r="A281" i="1"/>
  <c r="A280" i="1"/>
  <c r="A278" i="1"/>
  <c r="A277" i="1"/>
  <c r="A275" i="1"/>
  <c r="A274" i="1"/>
  <c r="A272" i="1"/>
  <c r="A271" i="1"/>
  <c r="A269" i="1"/>
  <c r="A268" i="1"/>
  <c r="A267" i="1"/>
  <c r="A266" i="1"/>
  <c r="A265" i="1"/>
  <c r="A264" i="1"/>
  <c r="A261" i="1"/>
  <c r="A260" i="1"/>
  <c r="A259" i="1"/>
  <c r="A257" i="1"/>
  <c r="A256" i="1"/>
  <c r="A255" i="1"/>
  <c r="A253" i="1"/>
  <c r="A252" i="1"/>
  <c r="A251" i="1"/>
  <c r="A250" i="1"/>
  <c r="A249" i="1"/>
  <c r="A239" i="1"/>
  <c r="A235" i="1"/>
  <c r="A234" i="1"/>
  <c r="A233" i="1"/>
  <c r="A232" i="1"/>
  <c r="A231" i="1"/>
  <c r="A230" i="1"/>
  <c r="A229" i="1"/>
  <c r="A228" i="1"/>
  <c r="A226" i="1"/>
  <c r="A225" i="1"/>
  <c r="A224" i="1"/>
  <c r="A223" i="1"/>
  <c r="A222" i="1"/>
  <c r="A221" i="1"/>
  <c r="A220" i="1"/>
  <c r="A219" i="1"/>
  <c r="A217" i="1"/>
  <c r="A216" i="1"/>
  <c r="A215" i="1"/>
  <c r="A213" i="1"/>
  <c r="A212" i="1"/>
  <c r="A210" i="1"/>
  <c r="A209" i="1"/>
  <c r="A207" i="1"/>
  <c r="A206" i="1"/>
  <c r="A204" i="1"/>
  <c r="A203" i="1"/>
  <c r="A202" i="1"/>
  <c r="A201" i="1"/>
  <c r="A200" i="1"/>
  <c r="A199" i="1"/>
  <c r="A196" i="1"/>
  <c r="A195" i="1"/>
  <c r="A194" i="1"/>
  <c r="A192" i="1"/>
  <c r="A191" i="1"/>
  <c r="A190" i="1"/>
  <c r="A188" i="1"/>
  <c r="A187" i="1"/>
  <c r="A186" i="1"/>
  <c r="A185" i="1"/>
  <c r="A184" i="1"/>
  <c r="A175" i="1"/>
  <c r="A171" i="1"/>
  <c r="A170" i="1"/>
  <c r="A169" i="1"/>
  <c r="A168" i="1"/>
  <c r="A167" i="1"/>
  <c r="A166" i="1"/>
  <c r="A165" i="1"/>
  <c r="A164" i="1"/>
  <c r="A162" i="1"/>
  <c r="A161" i="1"/>
  <c r="A160" i="1"/>
  <c r="A159" i="1"/>
  <c r="A158" i="1"/>
  <c r="A157" i="1"/>
  <c r="A156" i="1"/>
  <c r="A155" i="1"/>
  <c r="A153" i="1"/>
  <c r="A152" i="1"/>
  <c r="A151" i="1"/>
  <c r="A149" i="1"/>
  <c r="A148" i="1"/>
  <c r="A146" i="1"/>
  <c r="A145" i="1"/>
  <c r="A143" i="1"/>
  <c r="A142" i="1"/>
  <c r="A140" i="1"/>
  <c r="A139" i="1"/>
  <c r="A138" i="1"/>
  <c r="A137" i="1"/>
  <c r="A136" i="1"/>
  <c r="A135" i="1"/>
  <c r="A132" i="1"/>
  <c r="A131" i="1"/>
  <c r="A130" i="1"/>
  <c r="A128" i="1"/>
  <c r="A127" i="1"/>
  <c r="A126" i="1"/>
  <c r="A124" i="1"/>
  <c r="A123" i="1"/>
  <c r="A122" i="1"/>
  <c r="A121" i="1"/>
  <c r="A120" i="1"/>
  <c r="A111" i="1"/>
  <c r="A9" i="1"/>
</calcChain>
</file>

<file path=xl/sharedStrings.xml><?xml version="1.0" encoding="utf-8"?>
<sst xmlns="http://schemas.openxmlformats.org/spreadsheetml/2006/main" count="5757" uniqueCount="497">
  <si>
    <t>IR.05.04.01</t>
  </si>
  <si>
    <t>Non-life income, expenditure and business model analysis</t>
  </si>
  <si>
    <t>Annual solo</t>
  </si>
  <si>
    <t>IR.05.04.01.01</t>
  </si>
  <si>
    <t xml:space="preserve">All business (including annuities stemming from accepted non-life insurance and reinsurance contracts) </t>
  </si>
  <si>
    <t>All non-life business (ie excluding annuities stemming from accepted insurance and reinsurance contracts)</t>
  </si>
  <si>
    <t>Annuities stemming from non-life insurance contracts</t>
  </si>
  <si>
    <t>Annuities stemming from non-life accepted reinsurance contracts</t>
  </si>
  <si>
    <t>Line of Business for: non-life insurance and accepted proportional reinsurance obligations</t>
  </si>
  <si>
    <t>Line of Business for: accepted non-proportional reinsurance</t>
  </si>
  <si>
    <t>Medical expense insurance
(lines of business 1 and 13)</t>
  </si>
  <si>
    <t>Income protection insurance
(lines of business 2 and 14)</t>
  </si>
  <si>
    <t>Workers' compensation insurance
(lines of business 3 and 15)</t>
  </si>
  <si>
    <t>Motor vehicle liability insurance - personal lines -
(line of business 4)</t>
  </si>
  <si>
    <t>Motor vehicle liability insurance - non-personal lines
(lines of business 4 and 16)</t>
  </si>
  <si>
    <t>Motor vehicle other motor insurance - personal lines -
(line of business 5)</t>
  </si>
  <si>
    <t>Motor vehicle other motor insurance - non-personal lines
(lines of business 5 and 17)</t>
  </si>
  <si>
    <t>Marine, aviation and transport insurance
(lines of business 6 and 18)</t>
  </si>
  <si>
    <t>Fire and other damage to property insurance - personal lines -
(Line of business 7)</t>
  </si>
  <si>
    <t xml:space="preserve">Fire and other damage to property insurance - non-personal lines
(Line of business 7 and 19) </t>
  </si>
  <si>
    <t>General liability insurance</t>
  </si>
  <si>
    <t>Credit and suretyship insurance
(Lines of busines 9 and 21)</t>
  </si>
  <si>
    <t>Legal expenses insurance
(lines of busness 10 and 22)</t>
  </si>
  <si>
    <t xml:space="preserve">Assistance
(Lines of business 11 and 23) </t>
  </si>
  <si>
    <t>Miscellaneous financial loss
(Lines of business 12 and 24)</t>
  </si>
  <si>
    <t>Health</t>
  </si>
  <si>
    <t>Casualty</t>
  </si>
  <si>
    <t>Marine, aviation and transport</t>
  </si>
  <si>
    <t>Property</t>
  </si>
  <si>
    <t>Employers Liability</t>
  </si>
  <si>
    <t>Public &amp; products Liability</t>
  </si>
  <si>
    <t>Professional Indemnity</t>
  </si>
  <si>
    <t>Other general liability</t>
  </si>
  <si>
    <t>C0010</t>
  </si>
  <si>
    <t>C0015</t>
  </si>
  <si>
    <t>C0110</t>
  </si>
  <si>
    <t>C0120</t>
  </si>
  <si>
    <t>C0130</t>
  </si>
  <si>
    <t>C0140</t>
  </si>
  <si>
    <t>C0141</t>
  </si>
  <si>
    <t>C0150</t>
  </si>
  <si>
    <t>C0151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</si>
  <si>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</si>
  <si>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</si>
  <si>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</si>
  <si>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</si>
  <si>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</si>
  <si>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</si>
  <si>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</si>
  <si>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</si>
  <si>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</si>
  <si>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</si>
  <si>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</si>
  <si>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C0310</t>
  </si>
  <si>
    <t>C0320</t>
  </si>
  <si>
    <t>C0330</t>
  </si>
  <si>
    <t>C0340</t>
  </si>
  <si>
    <t>C0525</t>
  </si>
  <si>
    <t>C0545</t>
  </si>
  <si>
    <t>Income</t>
  </si>
  <si>
    <t>a</t>
  </si>
  <si>
    <t xml:space="preserve"> Premiums written</t>
  </si>
  <si>
    <t>Gross written premiums</t>
  </si>
  <si>
    <t>R0110</t>
  </si>
  <si>
    <t xml:space="preserve">  Gross written premiums - insurance (direct)</t>
  </si>
  <si>
    <t>R0111</t>
  </si>
  <si>
    <t xml:space="preserve">  Gross written premiums - insurance (direct) - new business</t>
  </si>
  <si>
    <t>R0112</t>
  </si>
  <si>
    <t xml:space="preserve">  Gross written premiums - accepted reinsurance</t>
  </si>
  <si>
    <t>R0113</t>
  </si>
  <si>
    <t xml:space="preserve">  Gross written premiums - contracts of duration 12 months or less</t>
  </si>
  <si>
    <t>R0120</t>
  </si>
  <si>
    <t xml:space="preserve">  Gross written premiums - contracts of duration more than 12 months</t>
  </si>
  <si>
    <t>R0130</t>
  </si>
  <si>
    <t xml:space="preserve">  Gross written premiums - relating to contracts incepting prior to the period</t>
  </si>
  <si>
    <t>R0140</t>
  </si>
  <si>
    <t>Net written premiums</t>
  </si>
  <si>
    <t>R0160</t>
  </si>
  <si>
    <t xml:space="preserve"> Premiums earned and provision for unearned</t>
  </si>
  <si>
    <t>Gross earned premiums</t>
  </si>
  <si>
    <t>R0210</t>
  </si>
  <si>
    <t>Gross provision for unearned premium</t>
  </si>
  <si>
    <t>R0211</t>
  </si>
  <si>
    <t>Gross provision for unearned premium - FSCS</t>
  </si>
  <si>
    <t>R0212</t>
  </si>
  <si>
    <t>Net earned premiums</t>
  </si>
  <si>
    <t>R0220</t>
  </si>
  <si>
    <t>Net earned premiums from business transfers-in</t>
  </si>
  <si>
    <t>R0410</t>
  </si>
  <si>
    <t>Investments and other income</t>
  </si>
  <si>
    <t>Investment income</t>
  </si>
  <si>
    <t>R0420</t>
  </si>
  <si>
    <t>Realised and unrealised gains / (losses)</t>
  </si>
  <si>
    <t>R0430</t>
  </si>
  <si>
    <t>Investment income and investment gains / (losses)</t>
  </si>
  <si>
    <t>R0435</t>
  </si>
  <si>
    <t>Other income</t>
  </si>
  <si>
    <t>R0440</t>
  </si>
  <si>
    <t>Total income</t>
  </si>
  <si>
    <t>R0510</t>
  </si>
  <si>
    <t>Expenditure</t>
  </si>
  <si>
    <t>Claims incurred</t>
  </si>
  <si>
    <t>Gross (undiscounted) claims incurred</t>
  </si>
  <si>
    <t>R0610</t>
  </si>
  <si>
    <t xml:space="preserve">   Gross (undiscounted) claims incurred - insurance (direct)</t>
  </si>
  <si>
    <t>R0611</t>
  </si>
  <si>
    <t xml:space="preserve">   Gross (undiscounted) claims incurred - accepted reinsurance</t>
  </si>
  <si>
    <t>R0612</t>
  </si>
  <si>
    <t>Gross claims paid during the period</t>
  </si>
  <si>
    <t>R0620</t>
  </si>
  <si>
    <t>Gross (undiscounted) claims provision at end of the period - insurance (direct)</t>
  </si>
  <si>
    <t>R0630</t>
  </si>
  <si>
    <t>Gross (undiscounted) claims provision at end of the period - accepted reinsurance</t>
  </si>
  <si>
    <t>R0631</t>
  </si>
  <si>
    <t>Gross (undiscounted) claims provision at end of the period - FSCS</t>
  </si>
  <si>
    <t>R0635</t>
  </si>
  <si>
    <t>Gross (undiscounted) claims provision at start of the period</t>
  </si>
  <si>
    <t>R0640</t>
  </si>
  <si>
    <t xml:space="preserve">Gross (undiscounted) claims incurred - claim events that occurred prior to the period	</t>
  </si>
  <si>
    <t>R0650</t>
  </si>
  <si>
    <t>Gross claims paid during the period - claim events that occurred prior to the period</t>
  </si>
  <si>
    <t>R0660</t>
  </si>
  <si>
    <t>Gross (undiscounted) claims provision at end of the period - claim events that occurred prior to the period</t>
  </si>
  <si>
    <t>R0680</t>
  </si>
  <si>
    <t>Net (undiscounted) claims incurred</t>
  </si>
  <si>
    <t>R0690</t>
  </si>
  <si>
    <t>Net claims paid during the period</t>
  </si>
  <si>
    <t>R0700</t>
  </si>
  <si>
    <t>Net (undiscounted) claims provision at end of the period</t>
  </si>
  <si>
    <t>R0710</t>
  </si>
  <si>
    <t>Net (undiscounted) claims provision at start of the period</t>
  </si>
  <si>
    <t>R0720</t>
  </si>
  <si>
    <t>Net (undiscounted) claims incurred - claim events that occurred prior to the period</t>
  </si>
  <si>
    <t>R0724</t>
  </si>
  <si>
    <t>Net claims paid during the period - claim events that occurred prior to the period</t>
  </si>
  <si>
    <t>R0725</t>
  </si>
  <si>
    <t>Net (undiscounted) provision at end of the period - claim events that occurred prior to the period</t>
  </si>
  <si>
    <t>R0726</t>
  </si>
  <si>
    <t>Net (discounted) claims incurred</t>
  </si>
  <si>
    <t>R0730</t>
  </si>
  <si>
    <t>Net (discounted) claims incurred - business transfers-out</t>
  </si>
  <si>
    <t>R0810</t>
  </si>
  <si>
    <t>Allocated loss adjustment expenses (ALAE) incurred</t>
  </si>
  <si>
    <t>R0820</t>
  </si>
  <si>
    <t>Allocated loss adjustment expenses (ALAE) paid</t>
  </si>
  <si>
    <t>R0830</t>
  </si>
  <si>
    <t>Analysis of expenses incurred</t>
  </si>
  <si>
    <t>Technical expenses incurred net of reinsurance ceded</t>
  </si>
  <si>
    <t>R0910</t>
  </si>
  <si>
    <t>Administrative expenses</t>
  </si>
  <si>
    <t>R0920</t>
  </si>
  <si>
    <t>Investment management expenses</t>
  </si>
  <si>
    <t>R0930</t>
  </si>
  <si>
    <t>Claims management costs - other than ALAE</t>
  </si>
  <si>
    <t>R0940</t>
  </si>
  <si>
    <t>Acquisition costs - commission</t>
  </si>
  <si>
    <t>R0950</t>
  </si>
  <si>
    <t>Acquisition costs - other</t>
  </si>
  <si>
    <t>R0960</t>
  </si>
  <si>
    <t>Reinsurance commissions and profit participations</t>
  </si>
  <si>
    <t>R0970</t>
  </si>
  <si>
    <t>Overhead expenses</t>
  </si>
  <si>
    <t>R0980</t>
  </si>
  <si>
    <t>Acquisition costs, commissions, claims management costs</t>
  </si>
  <si>
    <t>R0985</t>
  </si>
  <si>
    <t>Other expenditure</t>
  </si>
  <si>
    <r>
      <t>Changes in additional provision</t>
    </r>
    <r>
      <rPr>
        <strike/>
        <sz val="11"/>
        <color rgb="FF000000"/>
        <rFont val="Calibri"/>
        <family val="2"/>
        <scheme val="minor"/>
      </rPr>
      <t>s</t>
    </r>
    <r>
      <rPr>
        <sz val="11"/>
        <color rgb="FF000000"/>
        <rFont val="Calibri"/>
        <family val="2"/>
        <scheme val="minor"/>
      </rPr>
      <t xml:space="preserve"> for unexpired risks</t>
    </r>
  </si>
  <si>
    <t>R1000</t>
  </si>
  <si>
    <t>Interest paid or payable</t>
  </si>
  <si>
    <t>R1120</t>
  </si>
  <si>
    <t>Taxation</t>
  </si>
  <si>
    <t>R1130</t>
  </si>
  <si>
    <t>Other expenses</t>
  </si>
  <si>
    <t>R1140</t>
  </si>
  <si>
    <t>Total expenditure</t>
  </si>
  <si>
    <t>R1310</t>
  </si>
  <si>
    <t>Other income or expenditure</t>
  </si>
  <si>
    <t>Other comprehensive income</t>
  </si>
  <si>
    <t>R1610</t>
  </si>
  <si>
    <t>Total comprehensive income in the period</t>
  </si>
  <si>
    <t>R1620</t>
  </si>
  <si>
    <t>Dividends paid or payable in period</t>
  </si>
  <si>
    <t>R1630</t>
  </si>
  <si>
    <t>Exposure</t>
  </si>
  <si>
    <t>Number of risks written in the period - insurance (direct)</t>
  </si>
  <si>
    <t>R1710</t>
  </si>
  <si>
    <t>Number of risks written in the period - insurance (direct) - new business</t>
  </si>
  <si>
    <t>R1720</t>
  </si>
  <si>
    <t>Sum insured in-force at end of the period - direct business</t>
  </si>
  <si>
    <t>R1730</t>
  </si>
  <si>
    <t>Balance sheet (Solvency II basis) at end of the period</t>
  </si>
  <si>
    <t>Assets - investments</t>
  </si>
  <si>
    <t>R1910</t>
  </si>
  <si>
    <t>Assets - reinsurance recoverables</t>
  </si>
  <si>
    <t>R1915</t>
  </si>
  <si>
    <t>Assets - total</t>
  </si>
  <si>
    <t>R1920</t>
  </si>
  <si>
    <t>Best estimate – gross of reinsurance</t>
  </si>
  <si>
    <t>R1930</t>
  </si>
  <si>
    <t>Best estimate claim provision - gross of reinsurance</t>
  </si>
  <si>
    <t>R1940</t>
  </si>
  <si>
    <t>Best estimate premium provision - gross of reinsurance</t>
  </si>
  <si>
    <t>R1945</t>
  </si>
  <si>
    <t>Risk margin</t>
  </si>
  <si>
    <t>R1950</t>
  </si>
  <si>
    <t>Total liabilities</t>
  </si>
  <si>
    <t>R1960</t>
  </si>
  <si>
    <t>Own funds and SCR</t>
  </si>
  <si>
    <t>Basic own funds at end of the period</t>
  </si>
  <si>
    <t>R2100</t>
  </si>
  <si>
    <t>Tier 1</t>
  </si>
  <si>
    <t>R2110</t>
  </si>
  <si>
    <t>Amount of tier 1 injected during the period</t>
  </si>
  <si>
    <t>R2120</t>
  </si>
  <si>
    <t>Tier 2</t>
  </si>
  <si>
    <t>R2130</t>
  </si>
  <si>
    <t>Amount of tier 2 injected during the period</t>
  </si>
  <si>
    <t>R2140</t>
  </si>
  <si>
    <t>Tier 3</t>
  </si>
  <si>
    <t>R2150</t>
  </si>
  <si>
    <t>Other</t>
  </si>
  <si>
    <t>R2160</t>
  </si>
  <si>
    <t>Ancillary own funds at end of the period</t>
  </si>
  <si>
    <t>R2170</t>
  </si>
  <si>
    <t>Eligible own funds at end of the period</t>
  </si>
  <si>
    <t>R2180</t>
  </si>
  <si>
    <t>SCR at end of the period</t>
  </si>
  <si>
    <t>R2190</t>
  </si>
  <si>
    <t xml:space="preserve"> </t>
  </si>
  <si>
    <t>IR.05.04.01.02</t>
  </si>
  <si>
    <t>C1010</t>
  </si>
  <si>
    <t>C1015</t>
  </si>
  <si>
    <t>C1110</t>
  </si>
  <si>
    <t>C1120</t>
  </si>
  <si>
    <t>C1130</t>
  </si>
  <si>
    <t>C1140</t>
  </si>
  <si>
    <t>C1141</t>
  </si>
  <si>
    <t>C1150</t>
  </si>
  <si>
    <t>C1151</t>
  </si>
  <si>
    <t>C1160</t>
  </si>
  <si>
    <t>C1170</t>
  </si>
  <si>
    <t>C1180</t>
  </si>
  <si>
    <t>C1190</t>
  </si>
  <si>
    <t>C1200</t>
  </si>
  <si>
    <t>C1210</t>
  </si>
  <si>
    <t>C1220</t>
  </si>
  <si>
    <t>C1230</t>
  </si>
  <si>
    <t>C1240</t>
  </si>
  <si>
    <t>C1250</t>
  </si>
  <si>
    <t>C1260</t>
  </si>
  <si>
    <t>C1310</t>
  </si>
  <si>
    <t>C1320</t>
  </si>
  <si>
    <t>C1330</t>
  </si>
  <si>
    <t>C1340</t>
  </si>
  <si>
    <t>C1525</t>
  </si>
  <si>
    <t>C1545</t>
  </si>
  <si>
    <t>IR.05.04.01.03</t>
  </si>
  <si>
    <t>C2010</t>
  </si>
  <si>
    <t>C2015</t>
  </si>
  <si>
    <t>C2110</t>
  </si>
  <si>
    <t>C2120</t>
  </si>
  <si>
    <t>C2130</t>
  </si>
  <si>
    <t>C2140</t>
  </si>
  <si>
    <t>C2141</t>
  </si>
  <si>
    <t>C2150</t>
  </si>
  <si>
    <t>C2151</t>
  </si>
  <si>
    <t>C2160</t>
  </si>
  <si>
    <t>C2170</t>
  </si>
  <si>
    <t>C2180</t>
  </si>
  <si>
    <t>C2190</t>
  </si>
  <si>
    <t>C2200</t>
  </si>
  <si>
    <t>C2210</t>
  </si>
  <si>
    <t>C2220</t>
  </si>
  <si>
    <t>C2230</t>
  </si>
  <si>
    <t>C2240</t>
  </si>
  <si>
    <t>C2250</t>
  </si>
  <si>
    <t>C2260</t>
  </si>
  <si>
    <t>C2310</t>
  </si>
  <si>
    <t>C2320</t>
  </si>
  <si>
    <t>C2330</t>
  </si>
  <si>
    <t>C2340</t>
  </si>
  <si>
    <t>C2525</t>
  </si>
  <si>
    <t>C2545</t>
  </si>
  <si>
    <t>IR.05.04.01.04</t>
  </si>
  <si>
    <t>C3010</t>
  </si>
  <si>
    <t>C3015</t>
  </si>
  <si>
    <t>C3110</t>
  </si>
  <si>
    <t>C3120</t>
  </si>
  <si>
    <t>C3130</t>
  </si>
  <si>
    <t>C3140</t>
  </si>
  <si>
    <t>C3141</t>
  </si>
  <si>
    <t>C3150</t>
  </si>
  <si>
    <t>C3151</t>
  </si>
  <si>
    <t>C3160</t>
  </si>
  <si>
    <t>C3170</t>
  </si>
  <si>
    <t>C3180</t>
  </si>
  <si>
    <t>C3190</t>
  </si>
  <si>
    <t>C3200</t>
  </si>
  <si>
    <t>C3210</t>
  </si>
  <si>
    <t>C3220</t>
  </si>
  <si>
    <t>C3230</t>
  </si>
  <si>
    <t>C3240</t>
  </si>
  <si>
    <t>C3250</t>
  </si>
  <si>
    <t>C3260</t>
  </si>
  <si>
    <t>C3310</t>
  </si>
  <si>
    <t>C3320</t>
  </si>
  <si>
    <t>C3330</t>
  </si>
  <si>
    <t>C3340</t>
  </si>
  <si>
    <t>C3525</t>
  </si>
  <si>
    <t>C3545</t>
  </si>
  <si>
    <t>IR.05.04.01.05</t>
  </si>
  <si>
    <t>Personal lines - motor</t>
  </si>
  <si>
    <t>Personal lines - household</t>
  </si>
  <si>
    <t>Personal lines - other</t>
  </si>
  <si>
    <t>Commercial lines</t>
  </si>
  <si>
    <t>Underwriting outsourced or delegated</t>
  </si>
  <si>
    <t>Underwriting not outsourced or delegated</t>
  </si>
  <si>
    <t>Direct / open market / PCW</t>
  </si>
  <si>
    <t>Broker / intermediary</t>
  </si>
  <si>
    <t>Partnerships, affiliates, schemes, etc</t>
  </si>
  <si>
    <t>External agents excluding brokers</t>
  </si>
  <si>
    <t>Service companies within own group</t>
  </si>
  <si>
    <t>Broker facilities</t>
  </si>
  <si>
    <t>Direct / open market</t>
  </si>
  <si>
    <t>Lineslips, schemes, etc</t>
  </si>
  <si>
    <t>C0610</t>
  </si>
  <si>
    <t>C0620</t>
  </si>
  <si>
    <t>C0630</t>
  </si>
  <si>
    <t>C0640</t>
  </si>
  <si>
    <t>C0650</t>
  </si>
  <si>
    <t>C0660</t>
  </si>
  <si>
    <t>C0670</t>
  </si>
  <si>
    <t>C0680</t>
  </si>
  <si>
    <t>C0690</t>
  </si>
  <si>
    <t>C0700</t>
  </si>
  <si>
    <t>C0710</t>
  </si>
  <si>
    <t>C0720</t>
  </si>
  <si>
    <t>C0730</t>
  </si>
  <si>
    <t>C0740</t>
  </si>
  <si>
    <t>C0750</t>
  </si>
  <si>
    <t>C0760</t>
  </si>
  <si>
    <t>C0770</t>
  </si>
  <si>
    <t>C0780</t>
  </si>
  <si>
    <t>C0790</t>
  </si>
  <si>
    <t>C0800</t>
  </si>
  <si>
    <t>C0810</t>
  </si>
  <si>
    <t>C0820</t>
  </si>
  <si>
    <t>C0830</t>
  </si>
  <si>
    <t>IR.05.04.01.06</t>
  </si>
  <si>
    <t>C1610</t>
  </si>
  <si>
    <t>C1620</t>
  </si>
  <si>
    <t>C1630</t>
  </si>
  <si>
    <t>C1640</t>
  </si>
  <si>
    <t>C1650</t>
  </si>
  <si>
    <t>C1660</t>
  </si>
  <si>
    <t>C1670</t>
  </si>
  <si>
    <t>C1680</t>
  </si>
  <si>
    <t>C1690</t>
  </si>
  <si>
    <t>C1700</t>
  </si>
  <si>
    <t>C1710</t>
  </si>
  <si>
    <t>C1720</t>
  </si>
  <si>
    <t>C1730</t>
  </si>
  <si>
    <t>C1740</t>
  </si>
  <si>
    <t>C1750</t>
  </si>
  <si>
    <t>C1760</t>
  </si>
  <si>
    <t>C1770</t>
  </si>
  <si>
    <t>C1780</t>
  </si>
  <si>
    <t>C1790</t>
  </si>
  <si>
    <t>C1800</t>
  </si>
  <si>
    <t>C1810</t>
  </si>
  <si>
    <t>C1820</t>
  </si>
  <si>
    <t>C1830</t>
  </si>
  <si>
    <t>IR.05.04.01.07</t>
  </si>
  <si>
    <t>C2610</t>
  </si>
  <si>
    <t>C2620</t>
  </si>
  <si>
    <t>C2630</t>
  </si>
  <si>
    <t>C2640</t>
  </si>
  <si>
    <t>C2650</t>
  </si>
  <si>
    <t>C2660</t>
  </si>
  <si>
    <t>C2670</t>
  </si>
  <si>
    <t>C2680</t>
  </si>
  <si>
    <t>C2690</t>
  </si>
  <si>
    <t>C2700</t>
  </si>
  <si>
    <t>C2710</t>
  </si>
  <si>
    <t>C2720</t>
  </si>
  <si>
    <t>C2730</t>
  </si>
  <si>
    <t>C2740</t>
  </si>
  <si>
    <t>C2750</t>
  </si>
  <si>
    <t>C2760</t>
  </si>
  <si>
    <t>C2770</t>
  </si>
  <si>
    <t>C2780</t>
  </si>
  <si>
    <t>C2790</t>
  </si>
  <si>
    <t>C2800</t>
  </si>
  <si>
    <t>C2810</t>
  </si>
  <si>
    <t>C2820</t>
  </si>
  <si>
    <t>C2830</t>
  </si>
  <si>
    <t>IR.05.04.01.08</t>
  </si>
  <si>
    <t>C3610</t>
  </si>
  <si>
    <t>C3620</t>
  </si>
  <si>
    <t>C3630</t>
  </si>
  <si>
    <t>C3640</t>
  </si>
  <si>
    <t>C3650</t>
  </si>
  <si>
    <t>C3660</t>
  </si>
  <si>
    <t>C3670</t>
  </si>
  <si>
    <t>C3680</t>
  </si>
  <si>
    <t>C3690</t>
  </si>
  <si>
    <t>C3700</t>
  </si>
  <si>
    <t>C3710</t>
  </si>
  <si>
    <t>C3720</t>
  </si>
  <si>
    <t>C3730</t>
  </si>
  <si>
    <t>C3740</t>
  </si>
  <si>
    <t>C3750</t>
  </si>
  <si>
    <t>C3760</t>
  </si>
  <si>
    <t>C3770</t>
  </si>
  <si>
    <t>C3780</t>
  </si>
  <si>
    <t>C3790</t>
  </si>
  <si>
    <t>C3800</t>
  </si>
  <si>
    <t>C3810</t>
  </si>
  <si>
    <t>C3820</t>
  </si>
  <si>
    <t>C3830</t>
  </si>
  <si>
    <t>IR.05.04.02</t>
  </si>
  <si>
    <t>Non-life income and expenditure</t>
  </si>
  <si>
    <t>Annual group, quarterly solo, group and branch, disclosure solo, disclosure group</t>
  </si>
  <si>
    <t>IR.05.04.02.01</t>
  </si>
  <si>
    <t>C0109</t>
  </si>
  <si>
    <t>C0189</t>
  </si>
  <si>
    <t>C0309</t>
  </si>
  <si>
    <t xml:space="preserve">   Gross (undiscounted) direct business</t>
  </si>
  <si>
    <t xml:space="preserve">   Gross (undiscounted) reinsurance accepted</t>
  </si>
  <si>
    <t>IR.05.04.07</t>
  </si>
  <si>
    <t>Annual branch</t>
  </si>
  <si>
    <t>IR.05.04.07.01</t>
  </si>
  <si>
    <t>IR.05.04.07.02</t>
  </si>
  <si>
    <t>Medical expense insurance</t>
  </si>
  <si>
    <t>Income protection insurance</t>
  </si>
  <si>
    <t>Workers' compensation insurance</t>
  </si>
  <si>
    <t>Motor vehicle liability insurance - personal lines</t>
  </si>
  <si>
    <t>Motor vehicle liability insurance - non-personal lines</t>
  </si>
  <si>
    <t>Motor vehicle other motor insurance - personal lines</t>
  </si>
  <si>
    <t>Motor vehicle other motor insurance - non-personal lines</t>
  </si>
  <si>
    <t>Marine, aviation and transport insurance</t>
  </si>
  <si>
    <t>Fire and other damage to property insurance - personal lines</t>
  </si>
  <si>
    <t>Fire and other damage to property insurance - non-personal lines</t>
  </si>
  <si>
    <t>Credit and suretyship insurance</t>
  </si>
  <si>
    <t>Legal expenses insurance</t>
  </si>
  <si>
    <t>Assistance</t>
  </si>
  <si>
    <t>Miscellaneous financial loss</t>
  </si>
  <si>
    <t>C1109</t>
  </si>
  <si>
    <t>C1189</t>
  </si>
  <si>
    <t>C1309</t>
  </si>
  <si>
    <t>IR.05.04.07.03</t>
  </si>
  <si>
    <t>C2109</t>
  </si>
  <si>
    <t>C2189</t>
  </si>
  <si>
    <t>C2309</t>
  </si>
  <si>
    <t>IR.05.04.07.04</t>
  </si>
  <si>
    <t>C3109</t>
  </si>
  <si>
    <t>C3189</t>
  </si>
  <si>
    <t>C3309</t>
  </si>
  <si>
    <t>IR.05.04.07.05</t>
  </si>
  <si>
    <t>C0609</t>
  </si>
  <si>
    <t>C0619</t>
  </si>
  <si>
    <t>C0659</t>
  </si>
  <si>
    <t>C0669</t>
  </si>
  <si>
    <t>C0709</t>
  </si>
  <si>
    <t>C0719</t>
  </si>
  <si>
    <t>C0758</t>
  </si>
  <si>
    <t>C0759</t>
  </si>
  <si>
    <t>C0799</t>
  </si>
  <si>
    <t>IR.05.04.07.06</t>
  </si>
  <si>
    <t>C1609</t>
  </si>
  <si>
    <t>C1619</t>
  </si>
  <si>
    <t>C1659</t>
  </si>
  <si>
    <t>C1669</t>
  </si>
  <si>
    <t>C1709</t>
  </si>
  <si>
    <t>C1719</t>
  </si>
  <si>
    <t>C1759</t>
  </si>
  <si>
    <t>C1799</t>
  </si>
  <si>
    <t>IR.05.04.07.07</t>
  </si>
  <si>
    <t>C2609</t>
  </si>
  <si>
    <t>C2619</t>
  </si>
  <si>
    <t>C2659</t>
  </si>
  <si>
    <t>C2669</t>
  </si>
  <si>
    <t>C2709</t>
  </si>
  <si>
    <t>C2719</t>
  </si>
  <si>
    <t>C2758</t>
  </si>
  <si>
    <t>C2759</t>
  </si>
  <si>
    <t>C2799</t>
  </si>
  <si>
    <t>IR.05.04.07.08</t>
  </si>
  <si>
    <t>C3609</t>
  </si>
  <si>
    <t>C3619</t>
  </si>
  <si>
    <t>C3659</t>
  </si>
  <si>
    <t>C3669</t>
  </si>
  <si>
    <t>C3709</t>
  </si>
  <si>
    <t>C3719</t>
  </si>
  <si>
    <t>C3758</t>
  </si>
  <si>
    <t>C3759</t>
  </si>
  <si>
    <t>C3799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</si>
</sst>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trike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trike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4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6" fillId="0" borderId="0" xfId="0" applyFont="1"/>
    <xf numFmtId="0" fontId="12" fillId="0" borderId="21" xfId="2" quotePrefix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0" fillId="0" borderId="0" xfId="0" applyFont="1"/>
    <xf numFmtId="0" fontId="8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2" fillId="0" borderId="21" xfId="2" quotePrefix="1" applyFont="1" applyBorder="1" applyAlignment="1">
      <alignment horizontal="center" vertical="center"/>
    </xf>
    <xf numFmtId="0" fontId="20" fillId="0" borderId="26" xfId="2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/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1" xfId="2" quotePrefix="1" applyFont="1" applyBorder="1" applyAlignment="1">
      <alignment horizontal="center" vertical="center"/>
    </xf>
    <xf numFmtId="0" fontId="5" fillId="0" borderId="21" xfId="2" quotePrefix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26" xfId="2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0" xfId="2" quotePrefix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ny 2 2" xfId="2" xr:uid="{00000000-0005-0000-0000-000001000000}"/>
    <cellStyle name="Normalny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0</xdr:col>
      <xdr:colOff>3809576</xdr:colOff>
      <xdr:row>1</xdr:row>
      <xdr:rowOff>457516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25DCC-134B-4A01-A861-8218B363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700"/>
          <a:ext cx="3753484" cy="37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66675</xdr:rowOff>
    </xdr:from>
    <xdr:to>
      <xdr:col>1</xdr:col>
      <xdr:colOff>168455</xdr:colOff>
      <xdr:row>1</xdr:row>
      <xdr:rowOff>429576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D209B-90D5-49DD-80D5-E3864B39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3759380" cy="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76200</xdr:rowOff>
    </xdr:from>
    <xdr:to>
      <xdr:col>0</xdr:col>
      <xdr:colOff>3836034</xdr:colOff>
      <xdr:row>1</xdr:row>
      <xdr:rowOff>444816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249B4-6C52-4F29-9065-537E5BC3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3750309" cy="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506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40625" defaultRowHeight="14.45"/>
  <cols>
    <col min="1" max="1" width="97" style="3" customWidth="1"/>
    <col min="2" max="2" width="6.85546875" style="3" customWidth="1"/>
    <col min="3" max="4" width="19.42578125" style="12" customWidth="1"/>
    <col min="5" max="14" width="25.85546875" style="12" customWidth="1"/>
    <col min="15" max="15" width="19.140625" style="12" customWidth="1"/>
    <col min="16" max="19" width="19.42578125" style="12" customWidth="1"/>
    <col min="20" max="22" width="25.85546875" style="12" customWidth="1"/>
    <col min="23" max="29" width="19.42578125" style="12" customWidth="1"/>
    <col min="30" max="32" width="18.85546875" style="12" customWidth="1"/>
    <col min="33" max="16384" width="9.140625" style="3"/>
  </cols>
  <sheetData>
    <row r="1" spans="1:31">
      <c r="B1" s="56"/>
    </row>
    <row r="2" spans="1:31" ht="38.1" customHeight="1">
      <c r="B2" s="56"/>
    </row>
    <row r="4" spans="1:31">
      <c r="A4" s="8" t="s">
        <v>0</v>
      </c>
    </row>
    <row r="5" spans="1:31">
      <c r="A5" s="9" t="s">
        <v>1</v>
      </c>
      <c r="C5" s="36"/>
    </row>
    <row r="6" spans="1:31">
      <c r="A6" s="10" t="s">
        <v>2</v>
      </c>
      <c r="C6" s="36"/>
    </row>
    <row r="7" spans="1:31">
      <c r="C7" s="36"/>
    </row>
    <row r="8" spans="1:31">
      <c r="A8" s="8" t="s">
        <v>3</v>
      </c>
    </row>
    <row r="9" spans="1:31">
      <c r="A9" s="9" t="str">
        <f>A5&amp;" : reporting period"</f>
        <v>Non-life income, expenditure and business model analysis : reporting period</v>
      </c>
    </row>
    <row r="11" spans="1:31">
      <c r="A11" s="11"/>
    </row>
    <row r="12" spans="1:31" s="70" customFormat="1" ht="15" customHeight="1">
      <c r="C12" s="116" t="s">
        <v>4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8"/>
      <c r="AC12" s="71"/>
      <c r="AD12" s="71"/>
      <c r="AE12" s="71"/>
    </row>
    <row r="13" spans="1:31" s="70" customFormat="1" ht="15" customHeight="1">
      <c r="C13" s="124"/>
      <c r="D13" s="116" t="s">
        <v>5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8"/>
      <c r="AA13" s="126" t="s">
        <v>6</v>
      </c>
      <c r="AB13" s="126" t="s">
        <v>7</v>
      </c>
      <c r="AC13" s="71"/>
      <c r="AD13" s="71"/>
      <c r="AE13" s="71"/>
    </row>
    <row r="14" spans="1:31" s="70" customFormat="1" ht="15" customHeight="1">
      <c r="C14" s="125"/>
      <c r="D14" s="132"/>
      <c r="E14" s="109" t="s">
        <v>8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1"/>
      <c r="W14" s="112" t="s">
        <v>9</v>
      </c>
      <c r="X14" s="113"/>
      <c r="Y14" s="113"/>
      <c r="Z14" s="114"/>
      <c r="AA14" s="132"/>
      <c r="AB14" s="132"/>
      <c r="AC14" s="71"/>
      <c r="AD14" s="71"/>
      <c r="AE14" s="71"/>
    </row>
    <row r="15" spans="1:31" s="70" customFormat="1" ht="14.45" customHeight="1">
      <c r="C15" s="125"/>
      <c r="D15" s="132"/>
      <c r="E15" s="122" t="s">
        <v>10</v>
      </c>
      <c r="F15" s="127" t="s">
        <v>11</v>
      </c>
      <c r="G15" s="127" t="s">
        <v>12</v>
      </c>
      <c r="H15" s="127" t="s">
        <v>13</v>
      </c>
      <c r="I15" s="127" t="s">
        <v>14</v>
      </c>
      <c r="J15" s="127" t="s">
        <v>15</v>
      </c>
      <c r="K15" s="127" t="s">
        <v>16</v>
      </c>
      <c r="L15" s="127" t="s">
        <v>17</v>
      </c>
      <c r="M15" s="127" t="s">
        <v>18</v>
      </c>
      <c r="N15" s="127" t="s">
        <v>19</v>
      </c>
      <c r="O15" s="119" t="s">
        <v>20</v>
      </c>
      <c r="P15" s="120"/>
      <c r="Q15" s="120"/>
      <c r="R15" s="121"/>
      <c r="S15" s="122" t="s">
        <v>21</v>
      </c>
      <c r="T15" s="122" t="s">
        <v>22</v>
      </c>
      <c r="U15" s="122" t="s">
        <v>23</v>
      </c>
      <c r="V15" s="122" t="s">
        <v>24</v>
      </c>
      <c r="W15" s="122" t="s">
        <v>25</v>
      </c>
      <c r="X15" s="122" t="s">
        <v>26</v>
      </c>
      <c r="Y15" s="122" t="s">
        <v>27</v>
      </c>
      <c r="Z15" s="133" t="s">
        <v>28</v>
      </c>
      <c r="AA15" s="132"/>
      <c r="AB15" s="132"/>
      <c r="AC15" s="71"/>
      <c r="AD15" s="71"/>
      <c r="AE15" s="71"/>
    </row>
    <row r="16" spans="1:31" s="70" customFormat="1" ht="45" customHeight="1">
      <c r="C16" s="125"/>
      <c r="D16" s="135"/>
      <c r="E16" s="123"/>
      <c r="F16" s="128"/>
      <c r="G16" s="128"/>
      <c r="H16" s="128"/>
      <c r="I16" s="128"/>
      <c r="J16" s="128"/>
      <c r="K16" s="128"/>
      <c r="L16" s="128"/>
      <c r="M16" s="128"/>
      <c r="N16" s="128"/>
      <c r="O16" s="72" t="s">
        <v>29</v>
      </c>
      <c r="P16" s="73" t="s">
        <v>30</v>
      </c>
      <c r="Q16" s="73" t="s">
        <v>31</v>
      </c>
      <c r="R16" s="73" t="s">
        <v>32</v>
      </c>
      <c r="S16" s="123"/>
      <c r="T16" s="123"/>
      <c r="U16" s="123"/>
      <c r="V16" s="123"/>
      <c r="W16" s="123"/>
      <c r="X16" s="123"/>
      <c r="Y16" s="123"/>
      <c r="Z16" s="134"/>
      <c r="AA16" s="124"/>
      <c r="AB16" s="124"/>
      <c r="AC16" s="71"/>
      <c r="AD16" s="71"/>
      <c r="AE16" s="71"/>
    </row>
    <row r="17" spans="1:31" s="70" customFormat="1">
      <c r="C17" s="74" t="s">
        <v>33</v>
      </c>
      <c r="D17" s="75" t="s">
        <v>34</v>
      </c>
      <c r="E17" s="75" t="s">
        <v>35</v>
      </c>
      <c r="F17" s="75" t="s">
        <v>36</v>
      </c>
      <c r="G17" s="75" t="s">
        <v>37</v>
      </c>
      <c r="H17" s="75" t="s">
        <v>38</v>
      </c>
      <c r="I17" s="75" t="s">
        <v>39</v>
      </c>
      <c r="J17" s="75" t="s">
        <v>40</v>
      </c>
      <c r="K17" s="75" t="s">
        <v>41</v>
      </c>
      <c r="L17" s="75" t="s">
        <v>42</v>
      </c>
      <c r="M17" s="75" t="s">
        <v>43</v>
      </c>
      <c r="N17" s="76" t="s">
        <v>44</v>
      </c>
      <c r="O17" s="77" t="s">
        <v>45</v>
      </c>
      <c r="P17" s="75" t="s">
        <v>46</v>
      </c>
      <c r="Q17" s="75" t="s">
        <v>47</v>
      </c>
      <c r="R17" s="75" t="s">
        <v>48</v>
      </c>
      <c r="S17" s="75" t="s">
        <v>49</v>
      </c>
      <c r="T17" s="75" t="s">
        <v>50</v>
      </c>
      <c r="U17" s="75" t="s">
        <v>51</v>
      </c>
      <c r="V17" s="76" t="s">
        <v>52</v>
      </c>
      <c r="W17" s="77" t="s">
        <v>53</v>
      </c>
      <c r="X17" s="75" t="s">
        <v>54</v>
      </c>
      <c r="Y17" s="76" t="s">
        <v>55</v>
      </c>
      <c r="Z17" s="47" t="s">
        <v>56</v>
      </c>
      <c r="AA17" s="74" t="s">
        <v>57</v>
      </c>
      <c r="AB17" s="74" t="s">
        <v>58</v>
      </c>
      <c r="AC17" s="71"/>
      <c r="AD17" s="71"/>
      <c r="AE17" s="71"/>
    </row>
    <row r="18" spans="1:31" s="70" customFormat="1" ht="12.75" customHeight="1">
      <c r="A18" s="60" t="s">
        <v>59</v>
      </c>
      <c r="B18" s="47"/>
      <c r="C18" s="42" t="s">
        <v>60</v>
      </c>
      <c r="D18" s="42" t="s">
        <v>60</v>
      </c>
      <c r="E18" s="42" t="s">
        <v>60</v>
      </c>
      <c r="F18" s="42" t="s">
        <v>60</v>
      </c>
      <c r="G18" s="42" t="s">
        <v>60</v>
      </c>
      <c r="H18" s="42" t="s">
        <v>60</v>
      </c>
      <c r="I18" s="42" t="s">
        <v>60</v>
      </c>
      <c r="J18" s="42" t="s">
        <v>60</v>
      </c>
      <c r="K18" s="42" t="s">
        <v>60</v>
      </c>
      <c r="L18" s="42" t="s">
        <v>60</v>
      </c>
      <c r="M18" s="42" t="s">
        <v>60</v>
      </c>
      <c r="N18" s="42" t="s">
        <v>60</v>
      </c>
      <c r="O18" s="42" t="s">
        <v>60</v>
      </c>
      <c r="P18" s="42" t="s">
        <v>60</v>
      </c>
      <c r="Q18" s="42" t="s">
        <v>60</v>
      </c>
      <c r="R18" s="42" t="s">
        <v>60</v>
      </c>
      <c r="S18" s="42" t="s">
        <v>60</v>
      </c>
      <c r="T18" s="42" t="s">
        <v>60</v>
      </c>
      <c r="U18" s="42" t="s">
        <v>60</v>
      </c>
      <c r="V18" s="42" t="s">
        <v>60</v>
      </c>
      <c r="W18" s="42" t="s">
        <v>60</v>
      </c>
      <c r="X18" s="42" t="s">
        <v>60</v>
      </c>
      <c r="Y18" s="42" t="s">
        <v>60</v>
      </c>
      <c r="Z18" s="42" t="s">
        <v>60</v>
      </c>
      <c r="AA18" s="42" t="s">
        <v>60</v>
      </c>
      <c r="AB18" s="42" t="s">
        <v>60</v>
      </c>
      <c r="AC18" s="71"/>
      <c r="AD18" s="71"/>
      <c r="AE18" s="71"/>
    </row>
    <row r="19" spans="1:31" s="70" customFormat="1" ht="12.75" customHeight="1">
      <c r="A19" s="48" t="s">
        <v>61</v>
      </c>
      <c r="B19" s="47"/>
      <c r="C19" s="42" t="s">
        <v>60</v>
      </c>
      <c r="D19" s="42" t="s">
        <v>60</v>
      </c>
      <c r="E19" s="42" t="s">
        <v>60</v>
      </c>
      <c r="F19" s="42" t="s">
        <v>60</v>
      </c>
      <c r="G19" s="42" t="s">
        <v>60</v>
      </c>
      <c r="H19" s="42" t="s">
        <v>60</v>
      </c>
      <c r="I19" s="42" t="s">
        <v>60</v>
      </c>
      <c r="J19" s="42" t="s">
        <v>60</v>
      </c>
      <c r="K19" s="42" t="s">
        <v>60</v>
      </c>
      <c r="L19" s="42" t="s">
        <v>60</v>
      </c>
      <c r="M19" s="42" t="s">
        <v>60</v>
      </c>
      <c r="N19" s="42" t="s">
        <v>60</v>
      </c>
      <c r="O19" s="42" t="s">
        <v>60</v>
      </c>
      <c r="P19" s="42" t="s">
        <v>60</v>
      </c>
      <c r="Q19" s="42" t="s">
        <v>60</v>
      </c>
      <c r="R19" s="42" t="s">
        <v>60</v>
      </c>
      <c r="S19" s="42" t="s">
        <v>60</v>
      </c>
      <c r="T19" s="42" t="s">
        <v>60</v>
      </c>
      <c r="U19" s="42" t="s">
        <v>60</v>
      </c>
      <c r="V19" s="42" t="s">
        <v>60</v>
      </c>
      <c r="W19" s="42" t="s">
        <v>60</v>
      </c>
      <c r="X19" s="42" t="s">
        <v>60</v>
      </c>
      <c r="Y19" s="42" t="s">
        <v>60</v>
      </c>
      <c r="Z19" s="42" t="s">
        <v>60</v>
      </c>
      <c r="AA19" s="42" t="s">
        <v>60</v>
      </c>
      <c r="AB19" s="42" t="s">
        <v>60</v>
      </c>
      <c r="AC19" s="71"/>
      <c r="AD19" s="71"/>
      <c r="AE19" s="71"/>
    </row>
    <row r="20" spans="1:31" s="70" customFormat="1">
      <c r="A20" s="45" t="s">
        <v>62</v>
      </c>
      <c r="B20" s="47" t="s">
        <v>63</v>
      </c>
      <c r="C20" s="78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71"/>
      <c r="AD20" s="71"/>
      <c r="AE20" s="71"/>
    </row>
    <row r="21" spans="1:31" s="70" customFormat="1">
      <c r="A21" s="45" t="s">
        <v>64</v>
      </c>
      <c r="B21" s="47" t="s">
        <v>65</v>
      </c>
      <c r="C21" s="78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1"/>
      <c r="X21" s="81"/>
      <c r="Y21" s="81"/>
      <c r="Z21" s="81"/>
      <c r="AA21" s="80"/>
      <c r="AB21" s="81"/>
      <c r="AC21" s="71"/>
      <c r="AD21" s="71"/>
      <c r="AE21" s="71"/>
    </row>
    <row r="22" spans="1:31" s="70" customFormat="1">
      <c r="A22" s="18" t="s">
        <v>66</v>
      </c>
      <c r="B22" s="47" t="s">
        <v>67</v>
      </c>
      <c r="C22" s="78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  <c r="X22" s="81"/>
      <c r="Y22" s="81"/>
      <c r="Z22" s="81"/>
      <c r="AA22" s="107"/>
      <c r="AB22" s="81"/>
      <c r="AC22" s="71"/>
      <c r="AD22" s="71"/>
      <c r="AE22" s="71"/>
    </row>
    <row r="23" spans="1:31" s="70" customFormat="1">
      <c r="A23" s="45" t="s">
        <v>68</v>
      </c>
      <c r="B23" s="47" t="s">
        <v>69</v>
      </c>
      <c r="C23" s="78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1"/>
      <c r="AB23" s="80"/>
      <c r="AC23" s="71"/>
      <c r="AD23" s="71"/>
      <c r="AE23" s="71"/>
    </row>
    <row r="24" spans="1:31" s="70" customFormat="1">
      <c r="A24" s="46" t="s">
        <v>70</v>
      </c>
      <c r="B24" s="47" t="s">
        <v>71</v>
      </c>
      <c r="C24" s="78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81"/>
      <c r="AC24" s="71"/>
      <c r="AD24" s="71"/>
      <c r="AE24" s="71"/>
    </row>
    <row r="25" spans="1:31" s="70" customFormat="1">
      <c r="A25" s="46" t="s">
        <v>72</v>
      </c>
      <c r="B25" s="47" t="s">
        <v>73</v>
      </c>
      <c r="C25" s="78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81"/>
      <c r="AC25" s="71"/>
      <c r="AD25" s="71"/>
      <c r="AE25" s="71"/>
    </row>
    <row r="26" spans="1:31" s="70" customFormat="1">
      <c r="A26" s="46" t="s">
        <v>74</v>
      </c>
      <c r="B26" s="47" t="s">
        <v>75</v>
      </c>
      <c r="C26" s="78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1"/>
      <c r="AB26" s="81"/>
      <c r="AC26" s="71"/>
      <c r="AD26" s="71"/>
      <c r="AE26" s="71"/>
    </row>
    <row r="27" spans="1:31" s="70" customFormat="1">
      <c r="A27" s="45" t="s">
        <v>76</v>
      </c>
      <c r="B27" s="47" t="s">
        <v>77</v>
      </c>
      <c r="C27" s="78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71"/>
      <c r="AD27" s="71"/>
      <c r="AE27" s="71"/>
    </row>
    <row r="28" spans="1:31" s="70" customFormat="1" ht="12.75" customHeight="1">
      <c r="A28" s="48" t="s">
        <v>78</v>
      </c>
      <c r="B28" s="47"/>
      <c r="C28" s="42" t="s">
        <v>60</v>
      </c>
      <c r="D28" s="42" t="s">
        <v>60</v>
      </c>
      <c r="E28" s="42" t="s">
        <v>60</v>
      </c>
      <c r="F28" s="42" t="s">
        <v>60</v>
      </c>
      <c r="G28" s="42" t="s">
        <v>60</v>
      </c>
      <c r="H28" s="42" t="s">
        <v>60</v>
      </c>
      <c r="I28" s="42" t="s">
        <v>60</v>
      </c>
      <c r="J28" s="42" t="s">
        <v>60</v>
      </c>
      <c r="K28" s="42" t="s">
        <v>60</v>
      </c>
      <c r="L28" s="42" t="s">
        <v>60</v>
      </c>
      <c r="M28" s="42" t="s">
        <v>60</v>
      </c>
      <c r="N28" s="42" t="s">
        <v>60</v>
      </c>
      <c r="O28" s="42" t="s">
        <v>60</v>
      </c>
      <c r="P28" s="42" t="s">
        <v>60</v>
      </c>
      <c r="Q28" s="42" t="s">
        <v>60</v>
      </c>
      <c r="R28" s="42" t="s">
        <v>60</v>
      </c>
      <c r="S28" s="42" t="s">
        <v>60</v>
      </c>
      <c r="T28" s="42" t="s">
        <v>60</v>
      </c>
      <c r="U28" s="42" t="s">
        <v>60</v>
      </c>
      <c r="V28" s="42" t="s">
        <v>60</v>
      </c>
      <c r="W28" s="42" t="s">
        <v>60</v>
      </c>
      <c r="X28" s="42" t="s">
        <v>60</v>
      </c>
      <c r="Y28" s="42" t="s">
        <v>60</v>
      </c>
      <c r="Z28" s="42" t="s">
        <v>60</v>
      </c>
      <c r="AA28" s="42" t="s">
        <v>60</v>
      </c>
      <c r="AB28" s="42" t="s">
        <v>60</v>
      </c>
      <c r="AC28" s="71"/>
      <c r="AD28" s="71"/>
      <c r="AE28" s="71"/>
    </row>
    <row r="29" spans="1:31" s="70" customFormat="1">
      <c r="A29" s="45" t="s">
        <v>79</v>
      </c>
      <c r="B29" s="47" t="s">
        <v>80</v>
      </c>
      <c r="C29" s="78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71"/>
      <c r="AD29" s="71"/>
      <c r="AE29" s="71"/>
    </row>
    <row r="30" spans="1:31" s="70" customFormat="1">
      <c r="A30" s="45" t="s">
        <v>81</v>
      </c>
      <c r="B30" s="47" t="s">
        <v>82</v>
      </c>
      <c r="C30" s="7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107"/>
      <c r="AB30" s="107"/>
      <c r="AC30" s="71"/>
      <c r="AD30" s="71"/>
      <c r="AE30" s="71"/>
    </row>
    <row r="31" spans="1:31" s="70" customFormat="1">
      <c r="A31" s="18" t="s">
        <v>83</v>
      </c>
      <c r="B31" s="47" t="s">
        <v>84</v>
      </c>
      <c r="C31" s="78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107"/>
      <c r="AB31" s="107"/>
      <c r="AC31" s="71"/>
      <c r="AD31" s="71"/>
      <c r="AE31" s="71"/>
    </row>
    <row r="32" spans="1:31" s="70" customFormat="1">
      <c r="A32" s="45" t="s">
        <v>85</v>
      </c>
      <c r="B32" s="47" t="s">
        <v>86</v>
      </c>
      <c r="C32" s="78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71"/>
      <c r="AD32" s="71"/>
      <c r="AE32" s="71"/>
    </row>
    <row r="33" spans="1:31" s="70" customFormat="1">
      <c r="A33" s="18" t="s">
        <v>87</v>
      </c>
      <c r="B33" s="47" t="s">
        <v>88</v>
      </c>
      <c r="C33" s="79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71"/>
      <c r="AD33" s="71"/>
      <c r="AE33" s="71"/>
    </row>
    <row r="34" spans="1:31" s="70" customFormat="1" ht="12.75" customHeight="1">
      <c r="A34" s="48" t="s">
        <v>89</v>
      </c>
      <c r="B34" s="47"/>
      <c r="C34" s="42" t="s">
        <v>60</v>
      </c>
      <c r="D34" s="42" t="s">
        <v>60</v>
      </c>
      <c r="E34" s="42" t="s">
        <v>60</v>
      </c>
      <c r="F34" s="42" t="s">
        <v>60</v>
      </c>
      <c r="G34" s="42" t="s">
        <v>60</v>
      </c>
      <c r="H34" s="42" t="s">
        <v>60</v>
      </c>
      <c r="I34" s="42" t="s">
        <v>60</v>
      </c>
      <c r="J34" s="42" t="s">
        <v>60</v>
      </c>
      <c r="K34" s="42" t="s">
        <v>60</v>
      </c>
      <c r="L34" s="42" t="s">
        <v>60</v>
      </c>
      <c r="M34" s="42" t="s">
        <v>60</v>
      </c>
      <c r="N34" s="42" t="s">
        <v>60</v>
      </c>
      <c r="O34" s="42" t="s">
        <v>60</v>
      </c>
      <c r="P34" s="42" t="s">
        <v>60</v>
      </c>
      <c r="Q34" s="42" t="s">
        <v>60</v>
      </c>
      <c r="R34" s="42" t="s">
        <v>60</v>
      </c>
      <c r="S34" s="42" t="s">
        <v>60</v>
      </c>
      <c r="T34" s="42" t="s">
        <v>60</v>
      </c>
      <c r="U34" s="42" t="s">
        <v>60</v>
      </c>
      <c r="V34" s="42" t="s">
        <v>60</v>
      </c>
      <c r="W34" s="42" t="s">
        <v>60</v>
      </c>
      <c r="X34" s="42" t="s">
        <v>60</v>
      </c>
      <c r="Y34" s="42" t="s">
        <v>60</v>
      </c>
      <c r="Z34" s="42" t="s">
        <v>60</v>
      </c>
      <c r="AA34" s="42" t="s">
        <v>60</v>
      </c>
      <c r="AB34" s="42" t="s">
        <v>60</v>
      </c>
      <c r="AC34" s="71"/>
      <c r="AD34" s="71"/>
      <c r="AE34" s="71"/>
    </row>
    <row r="35" spans="1:31" s="70" customFormat="1">
      <c r="A35" s="45" t="s">
        <v>90</v>
      </c>
      <c r="B35" s="47" t="s">
        <v>91</v>
      </c>
      <c r="C35" s="79"/>
      <c r="D35" s="78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71"/>
      <c r="AD35" s="71"/>
      <c r="AE35" s="71"/>
    </row>
    <row r="36" spans="1:31" s="70" customFormat="1">
      <c r="A36" s="45" t="s">
        <v>92</v>
      </c>
      <c r="B36" s="47" t="s">
        <v>93</v>
      </c>
      <c r="C36" s="79"/>
      <c r="D36" s="78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71"/>
      <c r="AD36" s="71"/>
      <c r="AE36" s="71"/>
    </row>
    <row r="37" spans="1:31" s="70" customFormat="1">
      <c r="A37" s="45" t="s">
        <v>94</v>
      </c>
      <c r="B37" s="47" t="s">
        <v>95</v>
      </c>
      <c r="C37" s="79"/>
      <c r="D37" s="78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71"/>
      <c r="AD37" s="71"/>
      <c r="AE37" s="71"/>
    </row>
    <row r="38" spans="1:31" s="70" customFormat="1">
      <c r="A38" s="45" t="s">
        <v>96</v>
      </c>
      <c r="B38" s="47" t="s">
        <v>97</v>
      </c>
      <c r="C38" s="79"/>
      <c r="D38" s="78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71"/>
      <c r="AD38" s="71"/>
      <c r="AE38" s="71"/>
    </row>
    <row r="39" spans="1:31" s="70" customFormat="1">
      <c r="A39" s="51" t="s">
        <v>98</v>
      </c>
      <c r="B39" s="47" t="s">
        <v>99</v>
      </c>
      <c r="C39" s="79"/>
      <c r="D39" s="78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71"/>
      <c r="AD39" s="71"/>
      <c r="AE39" s="71"/>
    </row>
    <row r="40" spans="1:31" s="70" customFormat="1">
      <c r="A40" s="59" t="s">
        <v>100</v>
      </c>
      <c r="B40" s="47"/>
      <c r="C40" s="42" t="s">
        <v>60</v>
      </c>
      <c r="D40" s="42" t="s">
        <v>60</v>
      </c>
      <c r="E40" s="42" t="s">
        <v>60</v>
      </c>
      <c r="F40" s="42" t="s">
        <v>60</v>
      </c>
      <c r="G40" s="42" t="s">
        <v>60</v>
      </c>
      <c r="H40" s="42" t="s">
        <v>60</v>
      </c>
      <c r="I40" s="42" t="s">
        <v>60</v>
      </c>
      <c r="J40" s="42" t="s">
        <v>60</v>
      </c>
      <c r="K40" s="42" t="s">
        <v>60</v>
      </c>
      <c r="L40" s="42" t="s">
        <v>60</v>
      </c>
      <c r="M40" s="42" t="s">
        <v>60</v>
      </c>
      <c r="N40" s="42" t="s">
        <v>60</v>
      </c>
      <c r="O40" s="42" t="s">
        <v>60</v>
      </c>
      <c r="P40" s="42" t="s">
        <v>60</v>
      </c>
      <c r="Q40" s="42" t="s">
        <v>60</v>
      </c>
      <c r="R40" s="42" t="s">
        <v>60</v>
      </c>
      <c r="S40" s="42" t="s">
        <v>60</v>
      </c>
      <c r="T40" s="42" t="s">
        <v>60</v>
      </c>
      <c r="U40" s="42" t="s">
        <v>60</v>
      </c>
      <c r="V40" s="42" t="s">
        <v>60</v>
      </c>
      <c r="W40" s="42" t="s">
        <v>60</v>
      </c>
      <c r="X40" s="42" t="s">
        <v>60</v>
      </c>
      <c r="Y40" s="42" t="s">
        <v>60</v>
      </c>
      <c r="Z40" s="42" t="s">
        <v>60</v>
      </c>
      <c r="AA40" s="42" t="s">
        <v>60</v>
      </c>
      <c r="AB40" s="42" t="s">
        <v>60</v>
      </c>
      <c r="AC40" s="71"/>
      <c r="AD40" s="71"/>
      <c r="AE40" s="71"/>
    </row>
    <row r="41" spans="1:31" s="70" customFormat="1" ht="12.75" customHeight="1">
      <c r="A41" s="48" t="s">
        <v>101</v>
      </c>
      <c r="B41" s="47"/>
      <c r="C41" s="42" t="s">
        <v>60</v>
      </c>
      <c r="D41" s="42" t="s">
        <v>60</v>
      </c>
      <c r="E41" s="42" t="s">
        <v>60</v>
      </c>
      <c r="F41" s="42" t="s">
        <v>60</v>
      </c>
      <c r="G41" s="42" t="s">
        <v>60</v>
      </c>
      <c r="H41" s="42" t="s">
        <v>60</v>
      </c>
      <c r="I41" s="42" t="s">
        <v>60</v>
      </c>
      <c r="J41" s="42" t="s">
        <v>60</v>
      </c>
      <c r="K41" s="42" t="s">
        <v>60</v>
      </c>
      <c r="L41" s="42" t="s">
        <v>60</v>
      </c>
      <c r="M41" s="42" t="s">
        <v>60</v>
      </c>
      <c r="N41" s="42" t="s">
        <v>60</v>
      </c>
      <c r="O41" s="42" t="s">
        <v>60</v>
      </c>
      <c r="P41" s="42" t="s">
        <v>60</v>
      </c>
      <c r="Q41" s="42" t="s">
        <v>60</v>
      </c>
      <c r="R41" s="42" t="s">
        <v>60</v>
      </c>
      <c r="S41" s="42" t="s">
        <v>60</v>
      </c>
      <c r="T41" s="42" t="s">
        <v>60</v>
      </c>
      <c r="U41" s="42" t="s">
        <v>60</v>
      </c>
      <c r="V41" s="42" t="s">
        <v>60</v>
      </c>
      <c r="W41" s="42" t="s">
        <v>60</v>
      </c>
      <c r="X41" s="42" t="s">
        <v>60</v>
      </c>
      <c r="Y41" s="42" t="s">
        <v>60</v>
      </c>
      <c r="Z41" s="42" t="s">
        <v>60</v>
      </c>
      <c r="AA41" s="42" t="s">
        <v>60</v>
      </c>
      <c r="AB41" s="42" t="s">
        <v>60</v>
      </c>
      <c r="AC41" s="71"/>
      <c r="AD41" s="71"/>
      <c r="AE41" s="71"/>
    </row>
    <row r="42" spans="1:31" s="70" customFormat="1">
      <c r="A42" s="46" t="s">
        <v>102</v>
      </c>
      <c r="B42" s="47" t="s">
        <v>103</v>
      </c>
      <c r="C42" s="78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1"/>
      <c r="AB42" s="81"/>
      <c r="AC42" s="71"/>
      <c r="AD42" s="71"/>
      <c r="AE42" s="71"/>
    </row>
    <row r="43" spans="1:31" s="70" customFormat="1">
      <c r="A43" s="46" t="s">
        <v>104</v>
      </c>
      <c r="B43" s="47" t="s">
        <v>105</v>
      </c>
      <c r="C43" s="78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1"/>
      <c r="X43" s="81"/>
      <c r="Y43" s="81"/>
      <c r="Z43" s="81"/>
      <c r="AA43" s="81"/>
      <c r="AB43" s="81"/>
      <c r="AC43" s="71"/>
      <c r="AD43" s="71"/>
      <c r="AE43" s="71"/>
    </row>
    <row r="44" spans="1:31" s="70" customFormat="1">
      <c r="A44" s="46" t="s">
        <v>106</v>
      </c>
      <c r="B44" s="47" t="s">
        <v>107</v>
      </c>
      <c r="C44" s="78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1"/>
      <c r="AB44" s="81"/>
      <c r="AC44" s="71"/>
      <c r="AD44" s="71"/>
      <c r="AE44" s="71"/>
    </row>
    <row r="45" spans="1:31" s="70" customFormat="1">
      <c r="A45" s="49" t="s">
        <v>108</v>
      </c>
      <c r="B45" s="47" t="s">
        <v>109</v>
      </c>
      <c r="C45" s="79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71"/>
      <c r="AD45" s="71"/>
      <c r="AE45" s="71"/>
    </row>
    <row r="46" spans="1:31" s="70" customFormat="1">
      <c r="A46" s="50" t="s">
        <v>110</v>
      </c>
      <c r="B46" s="47" t="s">
        <v>111</v>
      </c>
      <c r="C46" s="78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78"/>
      <c r="X46" s="78"/>
      <c r="Y46" s="78"/>
      <c r="Z46" s="78"/>
      <c r="AA46" s="81"/>
      <c r="AB46" s="81"/>
      <c r="AC46" s="71"/>
      <c r="AD46" s="71"/>
      <c r="AE46" s="71"/>
    </row>
    <row r="47" spans="1:31" s="70" customFormat="1">
      <c r="A47" s="50" t="s">
        <v>112</v>
      </c>
      <c r="B47" s="47" t="s">
        <v>113</v>
      </c>
      <c r="C47" s="78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1"/>
      <c r="AB47" s="81"/>
      <c r="AC47" s="71"/>
      <c r="AD47" s="71"/>
      <c r="AE47" s="71"/>
    </row>
    <row r="48" spans="1:31" s="70" customFormat="1">
      <c r="A48" s="24" t="s">
        <v>114</v>
      </c>
      <c r="B48" s="47" t="s">
        <v>115</v>
      </c>
      <c r="C48" s="78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  <c r="AB48" s="81"/>
      <c r="AC48" s="71"/>
      <c r="AD48" s="71"/>
      <c r="AE48" s="71"/>
    </row>
    <row r="49" spans="1:31" s="70" customFormat="1">
      <c r="A49" s="49" t="s">
        <v>116</v>
      </c>
      <c r="B49" s="47" t="s">
        <v>117</v>
      </c>
      <c r="C49" s="78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1"/>
      <c r="AB49" s="81"/>
      <c r="AC49" s="71"/>
      <c r="AD49" s="71"/>
      <c r="AE49" s="71"/>
    </row>
    <row r="50" spans="1:31" s="70" customFormat="1">
      <c r="A50" s="18" t="s">
        <v>118</v>
      </c>
      <c r="B50" s="47" t="s">
        <v>119</v>
      </c>
      <c r="C50" s="78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1"/>
      <c r="AB50" s="81"/>
      <c r="AC50" s="71"/>
      <c r="AD50" s="71"/>
      <c r="AE50" s="71"/>
    </row>
    <row r="51" spans="1:31" s="70" customFormat="1">
      <c r="A51" s="24" t="s">
        <v>120</v>
      </c>
      <c r="B51" s="47" t="s">
        <v>121</v>
      </c>
      <c r="C51" s="78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1"/>
      <c r="AB51" s="81"/>
      <c r="AC51" s="71"/>
      <c r="AD51" s="71"/>
      <c r="AE51" s="71"/>
    </row>
    <row r="52" spans="1:31" s="70" customFormat="1">
      <c r="A52" s="24" t="s">
        <v>122</v>
      </c>
      <c r="B52" s="47" t="s">
        <v>123</v>
      </c>
      <c r="C52" s="78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1"/>
      <c r="AB52" s="81"/>
      <c r="AC52" s="71"/>
      <c r="AD52" s="71"/>
      <c r="AE52" s="71"/>
    </row>
    <row r="53" spans="1:31" s="70" customFormat="1">
      <c r="A53" s="45" t="s">
        <v>124</v>
      </c>
      <c r="B53" s="47" t="s">
        <v>125</v>
      </c>
      <c r="C53" s="78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81"/>
      <c r="AC53" s="71"/>
      <c r="AD53" s="71"/>
      <c r="AE53" s="71"/>
    </row>
    <row r="54" spans="1:31" s="70" customFormat="1">
      <c r="A54" s="18" t="s">
        <v>126</v>
      </c>
      <c r="B54" s="47" t="s">
        <v>127</v>
      </c>
      <c r="C54" s="79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71"/>
      <c r="AD54" s="71"/>
      <c r="AE54" s="71"/>
    </row>
    <row r="55" spans="1:31" s="70" customFormat="1">
      <c r="A55" s="18" t="s">
        <v>128</v>
      </c>
      <c r="B55" s="47" t="s">
        <v>129</v>
      </c>
      <c r="C55" s="78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1"/>
      <c r="AC55" s="71"/>
      <c r="AD55" s="71"/>
      <c r="AE55" s="71"/>
    </row>
    <row r="56" spans="1:31" s="70" customFormat="1">
      <c r="A56" s="18" t="s">
        <v>130</v>
      </c>
      <c r="B56" s="47" t="s">
        <v>131</v>
      </c>
      <c r="C56" s="78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1"/>
      <c r="AC56" s="71"/>
      <c r="AD56" s="71"/>
      <c r="AE56" s="71"/>
    </row>
    <row r="57" spans="1:31" s="70" customFormat="1">
      <c r="A57" s="18" t="s">
        <v>132</v>
      </c>
      <c r="B57" s="47" t="s">
        <v>133</v>
      </c>
      <c r="C57" s="78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1"/>
      <c r="AC57" s="71"/>
      <c r="AD57" s="71"/>
      <c r="AE57" s="71"/>
    </row>
    <row r="58" spans="1:31" s="70" customFormat="1">
      <c r="A58" s="24" t="s">
        <v>134</v>
      </c>
      <c r="B58" s="47" t="s">
        <v>135</v>
      </c>
      <c r="C58" s="78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81"/>
      <c r="AC58" s="71"/>
      <c r="AD58" s="71"/>
      <c r="AE58" s="71"/>
    </row>
    <row r="59" spans="1:31" s="70" customFormat="1">
      <c r="A59" s="24" t="s">
        <v>136</v>
      </c>
      <c r="B59" s="47" t="s">
        <v>137</v>
      </c>
      <c r="C59" s="78"/>
      <c r="D59" s="79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81"/>
      <c r="AC59" s="71"/>
      <c r="AD59" s="71"/>
      <c r="AE59" s="71"/>
    </row>
    <row r="60" spans="1:31" s="70" customFormat="1">
      <c r="A60" s="45" t="s">
        <v>138</v>
      </c>
      <c r="B60" s="47" t="s">
        <v>139</v>
      </c>
      <c r="C60" s="79"/>
      <c r="D60" s="79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0"/>
      <c r="AB60" s="80"/>
      <c r="AC60" s="71"/>
      <c r="AD60" s="71"/>
      <c r="AE60" s="71"/>
    </row>
    <row r="61" spans="1:31" s="70" customFormat="1">
      <c r="A61" s="18" t="s">
        <v>140</v>
      </c>
      <c r="B61" s="47" t="s">
        <v>141</v>
      </c>
      <c r="C61" s="79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71"/>
      <c r="AD61" s="71"/>
      <c r="AE61" s="71"/>
    </row>
    <row r="62" spans="1:31" s="70" customFormat="1">
      <c r="A62" s="45" t="s">
        <v>142</v>
      </c>
      <c r="B62" s="47" t="s">
        <v>143</v>
      </c>
      <c r="C62" s="79"/>
      <c r="D62" s="79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71"/>
      <c r="AD62" s="71"/>
      <c r="AE62" s="71"/>
    </row>
    <row r="63" spans="1:31" s="70" customFormat="1">
      <c r="A63" s="18" t="s">
        <v>144</v>
      </c>
      <c r="B63" s="47" t="s">
        <v>145</v>
      </c>
      <c r="C63" s="79"/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71"/>
      <c r="AD63" s="71"/>
      <c r="AE63" s="71"/>
    </row>
    <row r="64" spans="1:31" s="70" customFormat="1" ht="12.75" customHeight="1">
      <c r="A64" s="48" t="s">
        <v>146</v>
      </c>
      <c r="B64" s="47"/>
      <c r="C64" s="42" t="s">
        <v>60</v>
      </c>
      <c r="D64" s="42" t="s">
        <v>60</v>
      </c>
      <c r="E64" s="42" t="s">
        <v>60</v>
      </c>
      <c r="F64" s="42" t="s">
        <v>60</v>
      </c>
      <c r="G64" s="42" t="s">
        <v>60</v>
      </c>
      <c r="H64" s="42" t="s">
        <v>60</v>
      </c>
      <c r="I64" s="42" t="s">
        <v>60</v>
      </c>
      <c r="J64" s="42" t="s">
        <v>60</v>
      </c>
      <c r="K64" s="42" t="s">
        <v>60</v>
      </c>
      <c r="L64" s="42" t="s">
        <v>60</v>
      </c>
      <c r="M64" s="42" t="s">
        <v>60</v>
      </c>
      <c r="N64" s="42" t="s">
        <v>60</v>
      </c>
      <c r="O64" s="42" t="s">
        <v>60</v>
      </c>
      <c r="P64" s="42" t="s">
        <v>60</v>
      </c>
      <c r="Q64" s="42" t="s">
        <v>60</v>
      </c>
      <c r="R64" s="42" t="s">
        <v>60</v>
      </c>
      <c r="S64" s="42" t="s">
        <v>60</v>
      </c>
      <c r="T64" s="42" t="s">
        <v>60</v>
      </c>
      <c r="U64" s="42" t="s">
        <v>60</v>
      </c>
      <c r="V64" s="42" t="s">
        <v>60</v>
      </c>
      <c r="W64" s="42" t="s">
        <v>60</v>
      </c>
      <c r="X64" s="42" t="s">
        <v>60</v>
      </c>
      <c r="Y64" s="42" t="s">
        <v>60</v>
      </c>
      <c r="Z64" s="42" t="s">
        <v>60</v>
      </c>
      <c r="AA64" s="42" t="s">
        <v>60</v>
      </c>
      <c r="AB64" s="42" t="s">
        <v>60</v>
      </c>
      <c r="AC64" s="71"/>
      <c r="AD64" s="71"/>
      <c r="AE64" s="71"/>
    </row>
    <row r="65" spans="1:31" s="70" customFormat="1">
      <c r="A65" s="45" t="s">
        <v>147</v>
      </c>
      <c r="B65" s="47" t="s">
        <v>148</v>
      </c>
      <c r="C65" s="79"/>
      <c r="D65" s="78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71"/>
      <c r="AD65" s="71"/>
      <c r="AE65" s="71"/>
    </row>
    <row r="66" spans="1:31" s="70" customFormat="1">
      <c r="A66" s="18" t="s">
        <v>149</v>
      </c>
      <c r="B66" s="47" t="s">
        <v>150</v>
      </c>
      <c r="C66" s="79"/>
      <c r="D66" s="78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71"/>
      <c r="AD66" s="71"/>
      <c r="AE66" s="71"/>
    </row>
    <row r="67" spans="1:31" s="70" customFormat="1">
      <c r="A67" s="18" t="s">
        <v>151</v>
      </c>
      <c r="B67" s="47" t="s">
        <v>152</v>
      </c>
      <c r="C67" s="79"/>
      <c r="D67" s="78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71"/>
      <c r="AD67" s="71"/>
      <c r="AE67" s="71"/>
    </row>
    <row r="68" spans="1:31" s="70" customFormat="1">
      <c r="A68" s="18" t="s">
        <v>153</v>
      </c>
      <c r="B68" s="47" t="s">
        <v>154</v>
      </c>
      <c r="C68" s="79"/>
      <c r="D68" s="79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71"/>
      <c r="AD68" s="71"/>
      <c r="AE68" s="71"/>
    </row>
    <row r="69" spans="1:31" s="70" customFormat="1">
      <c r="A69" s="18" t="s">
        <v>155</v>
      </c>
      <c r="B69" s="47" t="s">
        <v>156</v>
      </c>
      <c r="C69" s="80"/>
      <c r="D69" s="79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71"/>
      <c r="AD69" s="71"/>
      <c r="AE69" s="71"/>
    </row>
    <row r="70" spans="1:31" s="70" customFormat="1">
      <c r="A70" s="18" t="s">
        <v>157</v>
      </c>
      <c r="B70" s="47" t="s">
        <v>158</v>
      </c>
      <c r="C70" s="80"/>
      <c r="D70" s="79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71"/>
      <c r="AD70" s="71"/>
      <c r="AE70" s="71"/>
    </row>
    <row r="71" spans="1:31" s="70" customFormat="1">
      <c r="A71" s="18" t="s">
        <v>159</v>
      </c>
      <c r="B71" s="47" t="s">
        <v>160</v>
      </c>
      <c r="C71" s="80"/>
      <c r="D71" s="79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71"/>
      <c r="AD71" s="71"/>
      <c r="AE71" s="71"/>
    </row>
    <row r="72" spans="1:31" s="70" customFormat="1">
      <c r="A72" s="18" t="s">
        <v>161</v>
      </c>
      <c r="B72" s="47" t="s">
        <v>162</v>
      </c>
      <c r="C72" s="79"/>
      <c r="D72" s="78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71"/>
      <c r="AD72" s="71"/>
      <c r="AE72" s="71"/>
    </row>
    <row r="73" spans="1:31" s="70" customFormat="1">
      <c r="A73" s="45" t="s">
        <v>163</v>
      </c>
      <c r="B73" s="47" t="s">
        <v>164</v>
      </c>
      <c r="C73" s="79"/>
      <c r="D73" s="79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71"/>
      <c r="AD73" s="71"/>
      <c r="AE73" s="71"/>
    </row>
    <row r="74" spans="1:31" s="70" customFormat="1" ht="12.75" customHeight="1">
      <c r="A74" s="48" t="s">
        <v>165</v>
      </c>
      <c r="B74" s="47"/>
      <c r="C74" s="42" t="s">
        <v>60</v>
      </c>
      <c r="D74" s="42" t="s">
        <v>60</v>
      </c>
      <c r="E74" s="42" t="s">
        <v>60</v>
      </c>
      <c r="F74" s="42" t="s">
        <v>60</v>
      </c>
      <c r="G74" s="42" t="s">
        <v>60</v>
      </c>
      <c r="H74" s="42" t="s">
        <v>60</v>
      </c>
      <c r="I74" s="42" t="s">
        <v>60</v>
      </c>
      <c r="J74" s="42" t="s">
        <v>60</v>
      </c>
      <c r="K74" s="42" t="s">
        <v>60</v>
      </c>
      <c r="L74" s="42" t="s">
        <v>60</v>
      </c>
      <c r="M74" s="42" t="s">
        <v>60</v>
      </c>
      <c r="N74" s="42" t="s">
        <v>60</v>
      </c>
      <c r="O74" s="42" t="s">
        <v>60</v>
      </c>
      <c r="P74" s="42" t="s">
        <v>60</v>
      </c>
      <c r="Q74" s="42" t="s">
        <v>60</v>
      </c>
      <c r="R74" s="42" t="s">
        <v>60</v>
      </c>
      <c r="S74" s="42" t="s">
        <v>60</v>
      </c>
      <c r="T74" s="42" t="s">
        <v>60</v>
      </c>
      <c r="U74" s="42" t="s">
        <v>60</v>
      </c>
      <c r="V74" s="42" t="s">
        <v>60</v>
      </c>
      <c r="W74" s="42" t="s">
        <v>60</v>
      </c>
      <c r="X74" s="42" t="s">
        <v>60</v>
      </c>
      <c r="Y74" s="42" t="s">
        <v>60</v>
      </c>
      <c r="Z74" s="42" t="s">
        <v>60</v>
      </c>
      <c r="AA74" s="42" t="s">
        <v>60</v>
      </c>
      <c r="AB74" s="42" t="s">
        <v>60</v>
      </c>
      <c r="AC74" s="71"/>
      <c r="AD74" s="71"/>
      <c r="AE74" s="71"/>
    </row>
    <row r="75" spans="1:31" s="70" customFormat="1">
      <c r="A75" s="45" t="s">
        <v>166</v>
      </c>
      <c r="B75" s="47" t="s">
        <v>167</v>
      </c>
      <c r="C75" s="79"/>
      <c r="D75" s="78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71"/>
      <c r="AD75" s="71"/>
      <c r="AE75" s="71"/>
    </row>
    <row r="76" spans="1:31" s="70" customFormat="1">
      <c r="A76" s="45" t="s">
        <v>168</v>
      </c>
      <c r="B76" s="47" t="s">
        <v>169</v>
      </c>
      <c r="C76" s="79"/>
      <c r="D76" s="78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71"/>
      <c r="AD76" s="71"/>
      <c r="AE76" s="71"/>
    </row>
    <row r="77" spans="1:31" s="70" customFormat="1">
      <c r="A77" s="45" t="s">
        <v>170</v>
      </c>
      <c r="B77" s="47" t="s">
        <v>171</v>
      </c>
      <c r="C77" s="79"/>
      <c r="D77" s="78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71"/>
      <c r="AD77" s="71"/>
      <c r="AE77" s="71"/>
    </row>
    <row r="78" spans="1:31" s="70" customFormat="1">
      <c r="A78" s="45" t="s">
        <v>172</v>
      </c>
      <c r="B78" s="47" t="s">
        <v>173</v>
      </c>
      <c r="C78" s="79"/>
      <c r="D78" s="78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71"/>
      <c r="AD78" s="71"/>
      <c r="AE78" s="71"/>
    </row>
    <row r="79" spans="1:31" s="70" customFormat="1">
      <c r="A79" s="52" t="s">
        <v>174</v>
      </c>
      <c r="B79" s="47" t="s">
        <v>175</v>
      </c>
      <c r="C79" s="79"/>
      <c r="D79" s="78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71"/>
      <c r="AD79" s="71"/>
      <c r="AE79" s="71"/>
    </row>
    <row r="80" spans="1:31" s="70" customFormat="1" ht="12.75" customHeight="1">
      <c r="A80" s="48" t="s">
        <v>176</v>
      </c>
      <c r="B80" s="47"/>
      <c r="C80" s="42" t="s">
        <v>60</v>
      </c>
      <c r="D80" s="42" t="s">
        <v>60</v>
      </c>
      <c r="E80" s="42" t="s">
        <v>60</v>
      </c>
      <c r="F80" s="42" t="s">
        <v>60</v>
      </c>
      <c r="G80" s="42" t="s">
        <v>60</v>
      </c>
      <c r="H80" s="42" t="s">
        <v>60</v>
      </c>
      <c r="I80" s="42" t="s">
        <v>60</v>
      </c>
      <c r="J80" s="42" t="s">
        <v>60</v>
      </c>
      <c r="K80" s="42" t="s">
        <v>60</v>
      </c>
      <c r="L80" s="42" t="s">
        <v>60</v>
      </c>
      <c r="M80" s="42" t="s">
        <v>60</v>
      </c>
      <c r="N80" s="42" t="s">
        <v>60</v>
      </c>
      <c r="O80" s="42" t="s">
        <v>60</v>
      </c>
      <c r="P80" s="42" t="s">
        <v>60</v>
      </c>
      <c r="Q80" s="42" t="s">
        <v>60</v>
      </c>
      <c r="R80" s="42" t="s">
        <v>60</v>
      </c>
      <c r="S80" s="42" t="s">
        <v>60</v>
      </c>
      <c r="T80" s="42" t="s">
        <v>60</v>
      </c>
      <c r="U80" s="42" t="s">
        <v>60</v>
      </c>
      <c r="V80" s="42" t="s">
        <v>60</v>
      </c>
      <c r="W80" s="42" t="s">
        <v>60</v>
      </c>
      <c r="X80" s="42" t="s">
        <v>60</v>
      </c>
      <c r="Y80" s="42" t="s">
        <v>60</v>
      </c>
      <c r="Z80" s="42" t="s">
        <v>60</v>
      </c>
      <c r="AA80" s="42" t="s">
        <v>60</v>
      </c>
      <c r="AB80" s="42" t="s">
        <v>60</v>
      </c>
      <c r="AC80" s="71"/>
      <c r="AD80" s="71"/>
      <c r="AE80" s="71"/>
    </row>
    <row r="81" spans="1:31" s="70" customFormat="1">
      <c r="A81" s="51" t="s">
        <v>177</v>
      </c>
      <c r="B81" s="47" t="s">
        <v>178</v>
      </c>
      <c r="C81" s="79"/>
      <c r="D81" s="78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71"/>
      <c r="AD81" s="71"/>
      <c r="AE81" s="71"/>
    </row>
    <row r="82" spans="1:31" s="70" customFormat="1">
      <c r="A82" s="45" t="s">
        <v>179</v>
      </c>
      <c r="B82" s="47" t="s">
        <v>180</v>
      </c>
      <c r="C82" s="79"/>
      <c r="D82" s="78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71"/>
      <c r="AD82" s="71"/>
      <c r="AE82" s="71"/>
    </row>
    <row r="83" spans="1:31" s="70" customFormat="1">
      <c r="A83" s="51" t="s">
        <v>181</v>
      </c>
      <c r="B83" s="47" t="s">
        <v>182</v>
      </c>
      <c r="C83" s="79"/>
      <c r="D83" s="78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71"/>
      <c r="AD83" s="71"/>
      <c r="AE83" s="71"/>
    </row>
    <row r="84" spans="1:31" s="70" customFormat="1">
      <c r="A84" s="59" t="s">
        <v>183</v>
      </c>
      <c r="B84" s="47"/>
      <c r="C84" s="42" t="s">
        <v>60</v>
      </c>
      <c r="D84" s="42" t="s">
        <v>60</v>
      </c>
      <c r="E84" s="42" t="s">
        <v>60</v>
      </c>
      <c r="F84" s="42" t="s">
        <v>60</v>
      </c>
      <c r="G84" s="42" t="s">
        <v>60</v>
      </c>
      <c r="H84" s="42" t="s">
        <v>60</v>
      </c>
      <c r="I84" s="42" t="s">
        <v>60</v>
      </c>
      <c r="J84" s="42" t="s">
        <v>60</v>
      </c>
      <c r="K84" s="42" t="s">
        <v>60</v>
      </c>
      <c r="L84" s="42" t="s">
        <v>60</v>
      </c>
      <c r="M84" s="42" t="s">
        <v>60</v>
      </c>
      <c r="N84" s="42" t="s">
        <v>60</v>
      </c>
      <c r="O84" s="42" t="s">
        <v>60</v>
      </c>
      <c r="P84" s="42" t="s">
        <v>60</v>
      </c>
      <c r="Q84" s="42" t="s">
        <v>60</v>
      </c>
      <c r="R84" s="42" t="s">
        <v>60</v>
      </c>
      <c r="S84" s="42" t="s">
        <v>60</v>
      </c>
      <c r="T84" s="42" t="s">
        <v>60</v>
      </c>
      <c r="U84" s="42" t="s">
        <v>60</v>
      </c>
      <c r="V84" s="42" t="s">
        <v>60</v>
      </c>
      <c r="W84" s="42" t="s">
        <v>60</v>
      </c>
      <c r="X84" s="42" t="s">
        <v>60</v>
      </c>
      <c r="Y84" s="42" t="s">
        <v>60</v>
      </c>
      <c r="Z84" s="42" t="s">
        <v>60</v>
      </c>
      <c r="AA84" s="42" t="s">
        <v>60</v>
      </c>
      <c r="AB84" s="42" t="s">
        <v>60</v>
      </c>
      <c r="AC84" s="71"/>
      <c r="AD84" s="71"/>
      <c r="AE84" s="71"/>
    </row>
    <row r="85" spans="1:31" s="70" customFormat="1">
      <c r="A85" s="51" t="s">
        <v>184</v>
      </c>
      <c r="B85" s="47" t="s">
        <v>185</v>
      </c>
      <c r="C85" s="78"/>
      <c r="D85" s="78"/>
      <c r="E85" s="80"/>
      <c r="F85" s="80"/>
      <c r="G85" s="82"/>
      <c r="H85" s="82"/>
      <c r="I85" s="82"/>
      <c r="J85" s="82"/>
      <c r="K85" s="82"/>
      <c r="L85" s="79"/>
      <c r="M85" s="80"/>
      <c r="N85" s="79"/>
      <c r="O85" s="79"/>
      <c r="P85" s="79"/>
      <c r="Q85" s="79"/>
      <c r="R85" s="79"/>
      <c r="S85" s="79"/>
      <c r="T85" s="80"/>
      <c r="U85" s="80"/>
      <c r="V85" s="80"/>
      <c r="W85" s="81"/>
      <c r="X85" s="81"/>
      <c r="Y85" s="81"/>
      <c r="Z85" s="81"/>
      <c r="AA85" s="81"/>
      <c r="AB85" s="81"/>
      <c r="AC85" s="71"/>
      <c r="AD85" s="71"/>
      <c r="AE85" s="71"/>
    </row>
    <row r="86" spans="1:31" s="70" customFormat="1">
      <c r="A86" s="45" t="s">
        <v>186</v>
      </c>
      <c r="B86" s="47" t="s">
        <v>187</v>
      </c>
      <c r="C86" s="78"/>
      <c r="D86" s="78"/>
      <c r="E86" s="80"/>
      <c r="F86" s="80"/>
      <c r="G86" s="78"/>
      <c r="H86" s="82"/>
      <c r="I86" s="78"/>
      <c r="J86" s="82"/>
      <c r="K86" s="78"/>
      <c r="L86" s="81"/>
      <c r="M86" s="80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71"/>
      <c r="AD86" s="71"/>
      <c r="AE86" s="71"/>
    </row>
    <row r="87" spans="1:31" s="70" customFormat="1">
      <c r="A87" s="52" t="s">
        <v>188</v>
      </c>
      <c r="B87" s="47" t="s">
        <v>189</v>
      </c>
      <c r="C87" s="78"/>
      <c r="D87" s="78"/>
      <c r="E87" s="79"/>
      <c r="F87" s="79"/>
      <c r="G87" s="79"/>
      <c r="H87" s="79"/>
      <c r="I87" s="79"/>
      <c r="J87" s="79"/>
      <c r="K87" s="79"/>
      <c r="L87" s="80"/>
      <c r="M87" s="79"/>
      <c r="N87" s="80"/>
      <c r="O87" s="80"/>
      <c r="P87" s="80"/>
      <c r="Q87" s="80"/>
      <c r="R87" s="80"/>
      <c r="S87" s="80"/>
      <c r="T87" s="79"/>
      <c r="U87" s="79"/>
      <c r="V87" s="79"/>
      <c r="W87" s="81"/>
      <c r="X87" s="81"/>
      <c r="Y87" s="81"/>
      <c r="Z87" s="81"/>
      <c r="AA87" s="81"/>
      <c r="AB87" s="81"/>
      <c r="AC87" s="71"/>
      <c r="AD87" s="71"/>
      <c r="AE87" s="71"/>
    </row>
    <row r="88" spans="1:31" s="70" customFormat="1">
      <c r="A88" s="60" t="s">
        <v>190</v>
      </c>
      <c r="B88" s="47"/>
      <c r="C88" s="42" t="s">
        <v>60</v>
      </c>
      <c r="D88" s="42" t="s">
        <v>60</v>
      </c>
      <c r="E88" s="42" t="s">
        <v>60</v>
      </c>
      <c r="F88" s="42" t="s">
        <v>60</v>
      </c>
      <c r="G88" s="42" t="s">
        <v>60</v>
      </c>
      <c r="H88" s="42" t="s">
        <v>60</v>
      </c>
      <c r="I88" s="42" t="s">
        <v>60</v>
      </c>
      <c r="J88" s="42" t="s">
        <v>60</v>
      </c>
      <c r="K88" s="42" t="s">
        <v>60</v>
      </c>
      <c r="L88" s="42" t="s">
        <v>60</v>
      </c>
      <c r="M88" s="42" t="s">
        <v>60</v>
      </c>
      <c r="N88" s="42" t="s">
        <v>60</v>
      </c>
      <c r="O88" s="42" t="s">
        <v>60</v>
      </c>
      <c r="P88" s="42" t="s">
        <v>60</v>
      </c>
      <c r="Q88" s="42" t="s">
        <v>60</v>
      </c>
      <c r="R88" s="42" t="s">
        <v>60</v>
      </c>
      <c r="S88" s="42" t="s">
        <v>60</v>
      </c>
      <c r="T88" s="42" t="s">
        <v>60</v>
      </c>
      <c r="U88" s="42" t="s">
        <v>60</v>
      </c>
      <c r="V88" s="42" t="s">
        <v>60</v>
      </c>
      <c r="W88" s="42" t="s">
        <v>60</v>
      </c>
      <c r="X88" s="42" t="s">
        <v>60</v>
      </c>
      <c r="Y88" s="42" t="s">
        <v>60</v>
      </c>
      <c r="Z88" s="42" t="s">
        <v>60</v>
      </c>
      <c r="AA88" s="42" t="s">
        <v>60</v>
      </c>
      <c r="AB88" s="42" t="s">
        <v>60</v>
      </c>
      <c r="AC88" s="71"/>
      <c r="AD88" s="71"/>
      <c r="AE88" s="71"/>
    </row>
    <row r="89" spans="1:31" s="70" customFormat="1">
      <c r="A89" s="45" t="s">
        <v>191</v>
      </c>
      <c r="B89" s="47" t="s">
        <v>192</v>
      </c>
      <c r="C89" s="79"/>
      <c r="D89" s="78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71"/>
      <c r="AD89" s="71"/>
      <c r="AE89" s="71"/>
    </row>
    <row r="90" spans="1:31" s="70" customFormat="1">
      <c r="A90" s="45" t="s">
        <v>193</v>
      </c>
      <c r="B90" s="47" t="s">
        <v>194</v>
      </c>
      <c r="C90" s="79"/>
      <c r="D90" s="78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71"/>
      <c r="AD90" s="71"/>
      <c r="AE90" s="71"/>
    </row>
    <row r="91" spans="1:31" s="70" customFormat="1">
      <c r="A91" s="45" t="s">
        <v>195</v>
      </c>
      <c r="B91" s="47" t="s">
        <v>196</v>
      </c>
      <c r="C91" s="79"/>
      <c r="D91" s="78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71"/>
      <c r="AD91" s="71"/>
      <c r="AE91" s="71"/>
    </row>
    <row r="92" spans="1:31" s="70" customFormat="1">
      <c r="A92" s="45" t="s">
        <v>197</v>
      </c>
      <c r="B92" s="47" t="s">
        <v>198</v>
      </c>
      <c r="C92" s="79"/>
      <c r="D92" s="78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71"/>
      <c r="AD92" s="71"/>
      <c r="AE92" s="71"/>
    </row>
    <row r="93" spans="1:31" s="70" customFormat="1">
      <c r="A93" s="45" t="s">
        <v>199</v>
      </c>
      <c r="B93" s="47" t="s">
        <v>200</v>
      </c>
      <c r="C93" s="78"/>
      <c r="D93" s="79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71"/>
      <c r="AD93" s="71"/>
      <c r="AE93" s="71"/>
    </row>
    <row r="94" spans="1:31" s="70" customFormat="1">
      <c r="A94" s="45" t="s">
        <v>201</v>
      </c>
      <c r="B94" s="47" t="s">
        <v>202</v>
      </c>
      <c r="C94" s="78"/>
      <c r="D94" s="79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71"/>
      <c r="AD94" s="71"/>
      <c r="AE94" s="71"/>
    </row>
    <row r="95" spans="1:31" s="70" customFormat="1">
      <c r="A95" s="45" t="s">
        <v>203</v>
      </c>
      <c r="B95" s="47" t="s">
        <v>204</v>
      </c>
      <c r="C95" s="79"/>
      <c r="D95" s="79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71"/>
      <c r="AD95" s="71"/>
      <c r="AE95" s="71"/>
    </row>
    <row r="96" spans="1:31" s="70" customFormat="1">
      <c r="A96" s="45" t="s">
        <v>205</v>
      </c>
      <c r="B96" s="47" t="s">
        <v>206</v>
      </c>
      <c r="C96" s="79"/>
      <c r="D96" s="78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71"/>
      <c r="AD96" s="71"/>
      <c r="AE96" s="71"/>
    </row>
    <row r="97" spans="1:31" s="70" customFormat="1">
      <c r="A97" s="59" t="s">
        <v>207</v>
      </c>
      <c r="B97" s="47"/>
      <c r="C97" s="42" t="s">
        <v>60</v>
      </c>
      <c r="D97" s="42" t="s">
        <v>60</v>
      </c>
      <c r="E97" s="42" t="s">
        <v>60</v>
      </c>
      <c r="F97" s="42" t="s">
        <v>60</v>
      </c>
      <c r="G97" s="42" t="s">
        <v>60</v>
      </c>
      <c r="H97" s="42" t="s">
        <v>60</v>
      </c>
      <c r="I97" s="42" t="s">
        <v>60</v>
      </c>
      <c r="J97" s="42" t="s">
        <v>60</v>
      </c>
      <c r="K97" s="42" t="s">
        <v>60</v>
      </c>
      <c r="L97" s="42" t="s">
        <v>60</v>
      </c>
      <c r="M97" s="42" t="s">
        <v>60</v>
      </c>
      <c r="N97" s="42" t="s">
        <v>60</v>
      </c>
      <c r="O97" s="42" t="s">
        <v>60</v>
      </c>
      <c r="P97" s="42" t="s">
        <v>60</v>
      </c>
      <c r="Q97" s="42" t="s">
        <v>60</v>
      </c>
      <c r="R97" s="42" t="s">
        <v>60</v>
      </c>
      <c r="S97" s="42" t="s">
        <v>60</v>
      </c>
      <c r="T97" s="42" t="s">
        <v>60</v>
      </c>
      <c r="U97" s="42" t="s">
        <v>60</v>
      </c>
      <c r="V97" s="42" t="s">
        <v>60</v>
      </c>
      <c r="W97" s="42" t="s">
        <v>60</v>
      </c>
      <c r="X97" s="42" t="s">
        <v>60</v>
      </c>
      <c r="Y97" s="42" t="s">
        <v>60</v>
      </c>
      <c r="Z97" s="42" t="s">
        <v>60</v>
      </c>
      <c r="AA97" s="42" t="s">
        <v>60</v>
      </c>
      <c r="AB97" s="42" t="s">
        <v>60</v>
      </c>
      <c r="AC97" s="71"/>
      <c r="AD97" s="71"/>
      <c r="AE97" s="71"/>
    </row>
    <row r="98" spans="1:31" s="70" customFormat="1">
      <c r="A98" s="51" t="s">
        <v>208</v>
      </c>
      <c r="B98" s="47" t="s">
        <v>209</v>
      </c>
      <c r="C98" s="79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71"/>
      <c r="AD98" s="71"/>
      <c r="AE98" s="71"/>
    </row>
    <row r="99" spans="1:31" s="70" customFormat="1">
      <c r="A99" s="45" t="s">
        <v>210</v>
      </c>
      <c r="B99" s="47" t="s">
        <v>211</v>
      </c>
      <c r="C99" s="79"/>
      <c r="D99" s="78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71"/>
      <c r="AD99" s="71"/>
      <c r="AE99" s="71"/>
    </row>
    <row r="100" spans="1:31" s="70" customFormat="1">
      <c r="A100" s="45" t="s">
        <v>212</v>
      </c>
      <c r="B100" s="47" t="s">
        <v>213</v>
      </c>
      <c r="C100" s="79"/>
      <c r="D100" s="78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71"/>
      <c r="AD100" s="71"/>
      <c r="AE100" s="71"/>
    </row>
    <row r="101" spans="1:31" s="70" customFormat="1">
      <c r="A101" s="45" t="s">
        <v>214</v>
      </c>
      <c r="B101" s="47" t="s">
        <v>215</v>
      </c>
      <c r="C101" s="79"/>
      <c r="D101" s="78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71"/>
      <c r="AD101" s="71"/>
      <c r="AE101" s="71"/>
    </row>
    <row r="102" spans="1:31" s="70" customFormat="1">
      <c r="A102" s="45" t="s">
        <v>216</v>
      </c>
      <c r="B102" s="47" t="s">
        <v>217</v>
      </c>
      <c r="C102" s="79"/>
      <c r="D102" s="78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71"/>
      <c r="AD102" s="71"/>
      <c r="AE102" s="71"/>
    </row>
    <row r="103" spans="1:31" s="70" customFormat="1">
      <c r="A103" s="45" t="s">
        <v>218</v>
      </c>
      <c r="B103" s="47" t="s">
        <v>219</v>
      </c>
      <c r="C103" s="79"/>
      <c r="D103" s="78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71"/>
      <c r="AD103" s="71"/>
      <c r="AE103" s="71"/>
    </row>
    <row r="104" spans="1:31" s="70" customFormat="1">
      <c r="A104" s="45" t="s">
        <v>220</v>
      </c>
      <c r="B104" s="47" t="s">
        <v>221</v>
      </c>
      <c r="C104" s="79"/>
      <c r="D104" s="78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71"/>
      <c r="AD104" s="71"/>
      <c r="AE104" s="71"/>
    </row>
    <row r="105" spans="1:31" s="70" customFormat="1">
      <c r="A105" s="52" t="s">
        <v>222</v>
      </c>
      <c r="B105" s="47" t="s">
        <v>223</v>
      </c>
      <c r="C105" s="79"/>
      <c r="D105" s="78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71"/>
      <c r="AD105" s="71"/>
      <c r="AE105" s="71"/>
    </row>
    <row r="106" spans="1:31" s="70" customFormat="1">
      <c r="A106" s="52" t="s">
        <v>224</v>
      </c>
      <c r="B106" s="47" t="s">
        <v>225</v>
      </c>
      <c r="C106" s="79"/>
      <c r="D106" s="78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71"/>
      <c r="AD106" s="71"/>
      <c r="AE106" s="71"/>
    </row>
    <row r="107" spans="1:31" s="70" customFormat="1">
      <c r="A107" s="52" t="s">
        <v>226</v>
      </c>
      <c r="B107" s="47" t="s">
        <v>227</v>
      </c>
      <c r="C107" s="79"/>
      <c r="D107" s="78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71"/>
      <c r="AD107" s="71"/>
      <c r="AE107" s="71"/>
    </row>
    <row r="108" spans="1:31" s="70" customFormat="1" ht="12.75" customHeight="1">
      <c r="B108" s="70" t="s">
        <v>228</v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</row>
    <row r="109" spans="1:31" s="70" customFormat="1" ht="12.75" customHeight="1">
      <c r="B109" s="70" t="s">
        <v>228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</row>
    <row r="110" spans="1:31" s="70" customFormat="1" ht="12.75" customHeight="1">
      <c r="A110" s="83" t="s">
        <v>229</v>
      </c>
      <c r="B110" s="70" t="s">
        <v>228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</row>
    <row r="111" spans="1:31" s="70" customFormat="1" ht="12.75" customHeight="1">
      <c r="A111" s="9" t="str">
        <f>A5&amp;" : plan year 1"</f>
        <v>Non-life income, expenditure and business model analysis : plan year 1</v>
      </c>
      <c r="B111" s="70" t="s">
        <v>228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</row>
    <row r="112" spans="1:31" s="70" customFormat="1">
      <c r="B112" s="70" t="s">
        <v>228</v>
      </c>
      <c r="C112" s="116" t="s">
        <v>4</v>
      </c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8"/>
      <c r="AC112" s="71"/>
      <c r="AD112" s="71"/>
      <c r="AE112" s="71"/>
    </row>
    <row r="113" spans="1:31" s="70" customFormat="1" ht="15" customHeight="1">
      <c r="B113" s="70" t="s">
        <v>228</v>
      </c>
      <c r="C113" s="124"/>
      <c r="D113" s="116" t="s">
        <v>5</v>
      </c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8"/>
      <c r="AA113" s="126" t="s">
        <v>6</v>
      </c>
      <c r="AB113" s="126" t="s">
        <v>7</v>
      </c>
      <c r="AC113" s="71"/>
      <c r="AD113" s="71"/>
      <c r="AE113" s="71"/>
    </row>
    <row r="114" spans="1:31" s="70" customFormat="1" ht="15" customHeight="1">
      <c r="B114" s="70" t="s">
        <v>228</v>
      </c>
      <c r="C114" s="125"/>
      <c r="D114" s="132"/>
      <c r="E114" s="109" t="s">
        <v>8</v>
      </c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1"/>
      <c r="W114" s="112" t="s">
        <v>9</v>
      </c>
      <c r="X114" s="113"/>
      <c r="Y114" s="113"/>
      <c r="Z114" s="114"/>
      <c r="AA114" s="132"/>
      <c r="AB114" s="132"/>
      <c r="AC114" s="71"/>
      <c r="AD114" s="71"/>
      <c r="AE114" s="71"/>
    </row>
    <row r="115" spans="1:31" s="70" customFormat="1" ht="14.45" customHeight="1">
      <c r="C115" s="125"/>
      <c r="D115" s="132"/>
      <c r="E115" s="122" t="s">
        <v>10</v>
      </c>
      <c r="F115" s="127" t="s">
        <v>11</v>
      </c>
      <c r="G115" s="127" t="s">
        <v>12</v>
      </c>
      <c r="H115" s="127" t="s">
        <v>13</v>
      </c>
      <c r="I115" s="127" t="s">
        <v>14</v>
      </c>
      <c r="J115" s="127" t="s">
        <v>15</v>
      </c>
      <c r="K115" s="127" t="s">
        <v>16</v>
      </c>
      <c r="L115" s="127" t="s">
        <v>17</v>
      </c>
      <c r="M115" s="127" t="s">
        <v>18</v>
      </c>
      <c r="N115" s="127" t="s">
        <v>19</v>
      </c>
      <c r="O115" s="119" t="s">
        <v>20</v>
      </c>
      <c r="P115" s="120"/>
      <c r="Q115" s="120"/>
      <c r="R115" s="121"/>
      <c r="S115" s="122" t="s">
        <v>21</v>
      </c>
      <c r="T115" s="122" t="s">
        <v>22</v>
      </c>
      <c r="U115" s="122" t="s">
        <v>23</v>
      </c>
      <c r="V115" s="122" t="s">
        <v>24</v>
      </c>
      <c r="W115" s="122" t="s">
        <v>25</v>
      </c>
      <c r="X115" s="122" t="s">
        <v>26</v>
      </c>
      <c r="Y115" s="122" t="s">
        <v>27</v>
      </c>
      <c r="Z115" s="133" t="s">
        <v>28</v>
      </c>
      <c r="AA115" s="132"/>
      <c r="AB115" s="132"/>
      <c r="AC115" s="71"/>
      <c r="AD115" s="71"/>
      <c r="AE115" s="71"/>
    </row>
    <row r="116" spans="1:31" s="70" customFormat="1" ht="45" customHeight="1">
      <c r="C116" s="126"/>
      <c r="D116" s="132"/>
      <c r="E116" s="123"/>
      <c r="F116" s="128"/>
      <c r="G116" s="128"/>
      <c r="H116" s="128"/>
      <c r="I116" s="128"/>
      <c r="J116" s="128"/>
      <c r="K116" s="128"/>
      <c r="L116" s="128"/>
      <c r="M116" s="128"/>
      <c r="N116" s="128"/>
      <c r="O116" s="72" t="s">
        <v>29</v>
      </c>
      <c r="P116" s="73" t="s">
        <v>30</v>
      </c>
      <c r="Q116" s="73" t="s">
        <v>31</v>
      </c>
      <c r="R116" s="73" t="s">
        <v>32</v>
      </c>
      <c r="S116" s="123"/>
      <c r="T116" s="123"/>
      <c r="U116" s="123"/>
      <c r="V116" s="123"/>
      <c r="W116" s="123"/>
      <c r="X116" s="123"/>
      <c r="Y116" s="123"/>
      <c r="Z116" s="134"/>
      <c r="AA116" s="124"/>
      <c r="AB116" s="124"/>
      <c r="AC116" s="71"/>
      <c r="AD116" s="71"/>
      <c r="AE116" s="71"/>
    </row>
    <row r="117" spans="1:31" s="70" customFormat="1">
      <c r="B117" s="70" t="s">
        <v>228</v>
      </c>
      <c r="C117" s="47" t="s">
        <v>230</v>
      </c>
      <c r="D117" s="47" t="s">
        <v>231</v>
      </c>
      <c r="E117" s="47" t="s">
        <v>232</v>
      </c>
      <c r="F117" s="47" t="s">
        <v>233</v>
      </c>
      <c r="G117" s="47" t="s">
        <v>234</v>
      </c>
      <c r="H117" s="47" t="s">
        <v>235</v>
      </c>
      <c r="I117" s="47" t="s">
        <v>236</v>
      </c>
      <c r="J117" s="47" t="s">
        <v>237</v>
      </c>
      <c r="K117" s="47" t="s">
        <v>238</v>
      </c>
      <c r="L117" s="47" t="s">
        <v>239</v>
      </c>
      <c r="M117" s="47" t="s">
        <v>240</v>
      </c>
      <c r="N117" s="47" t="s">
        <v>241</v>
      </c>
      <c r="O117" s="47" t="s">
        <v>242</v>
      </c>
      <c r="P117" s="47" t="s">
        <v>243</v>
      </c>
      <c r="Q117" s="47" t="s">
        <v>244</v>
      </c>
      <c r="R117" s="47" t="s">
        <v>245</v>
      </c>
      <c r="S117" s="47" t="s">
        <v>246</v>
      </c>
      <c r="T117" s="47" t="s">
        <v>247</v>
      </c>
      <c r="U117" s="47" t="s">
        <v>248</v>
      </c>
      <c r="V117" s="47" t="s">
        <v>249</v>
      </c>
      <c r="W117" s="47" t="s">
        <v>250</v>
      </c>
      <c r="X117" s="47" t="s">
        <v>251</v>
      </c>
      <c r="Y117" s="47" t="s">
        <v>252</v>
      </c>
      <c r="Z117" s="47" t="s">
        <v>253</v>
      </c>
      <c r="AA117" s="75" t="s">
        <v>254</v>
      </c>
      <c r="AB117" s="75" t="s">
        <v>255</v>
      </c>
      <c r="AC117" s="71"/>
      <c r="AD117" s="71"/>
      <c r="AE117" s="71"/>
    </row>
    <row r="118" spans="1:31" s="70" customFormat="1">
      <c r="A118" s="60" t="s">
        <v>59</v>
      </c>
      <c r="B118" s="47"/>
      <c r="C118" s="42" t="s">
        <v>60</v>
      </c>
      <c r="D118" s="42" t="s">
        <v>60</v>
      </c>
      <c r="E118" s="42" t="s">
        <v>60</v>
      </c>
      <c r="F118" s="42" t="s">
        <v>60</v>
      </c>
      <c r="G118" s="42" t="s">
        <v>60</v>
      </c>
      <c r="H118" s="42" t="s">
        <v>60</v>
      </c>
      <c r="I118" s="42" t="s">
        <v>60</v>
      </c>
      <c r="J118" s="42" t="s">
        <v>60</v>
      </c>
      <c r="K118" s="42" t="s">
        <v>60</v>
      </c>
      <c r="L118" s="42" t="s">
        <v>60</v>
      </c>
      <c r="M118" s="42" t="s">
        <v>60</v>
      </c>
      <c r="N118" s="42" t="s">
        <v>60</v>
      </c>
      <c r="O118" s="42" t="s">
        <v>60</v>
      </c>
      <c r="P118" s="42" t="s">
        <v>60</v>
      </c>
      <c r="Q118" s="42" t="s">
        <v>60</v>
      </c>
      <c r="R118" s="42" t="s">
        <v>60</v>
      </c>
      <c r="S118" s="42" t="s">
        <v>60</v>
      </c>
      <c r="T118" s="42" t="s">
        <v>60</v>
      </c>
      <c r="U118" s="42" t="s">
        <v>60</v>
      </c>
      <c r="V118" s="42" t="s">
        <v>60</v>
      </c>
      <c r="W118" s="42" t="s">
        <v>60</v>
      </c>
      <c r="X118" s="42" t="s">
        <v>60</v>
      </c>
      <c r="Y118" s="42" t="s">
        <v>60</v>
      </c>
      <c r="Z118" s="42" t="s">
        <v>60</v>
      </c>
      <c r="AA118" s="42" t="s">
        <v>60</v>
      </c>
      <c r="AB118" s="42" t="s">
        <v>60</v>
      </c>
      <c r="AC118" s="71"/>
      <c r="AD118" s="71"/>
      <c r="AE118" s="71"/>
    </row>
    <row r="119" spans="1:31" s="70" customFormat="1" ht="12.75" customHeight="1">
      <c r="A119" s="48" t="s">
        <v>61</v>
      </c>
      <c r="B119" s="47"/>
      <c r="C119" s="42" t="s">
        <v>60</v>
      </c>
      <c r="D119" s="42" t="s">
        <v>60</v>
      </c>
      <c r="E119" s="42" t="s">
        <v>60</v>
      </c>
      <c r="F119" s="42" t="s">
        <v>60</v>
      </c>
      <c r="G119" s="42" t="s">
        <v>60</v>
      </c>
      <c r="H119" s="42" t="s">
        <v>60</v>
      </c>
      <c r="I119" s="42" t="s">
        <v>60</v>
      </c>
      <c r="J119" s="42" t="s">
        <v>60</v>
      </c>
      <c r="K119" s="42" t="s">
        <v>60</v>
      </c>
      <c r="L119" s="42" t="s">
        <v>60</v>
      </c>
      <c r="M119" s="42" t="s">
        <v>60</v>
      </c>
      <c r="N119" s="42" t="s">
        <v>60</v>
      </c>
      <c r="O119" s="42" t="s">
        <v>60</v>
      </c>
      <c r="P119" s="42" t="s">
        <v>60</v>
      </c>
      <c r="Q119" s="42" t="s">
        <v>60</v>
      </c>
      <c r="R119" s="42" t="s">
        <v>60</v>
      </c>
      <c r="S119" s="42" t="s">
        <v>60</v>
      </c>
      <c r="T119" s="42" t="s">
        <v>60</v>
      </c>
      <c r="U119" s="42" t="s">
        <v>60</v>
      </c>
      <c r="V119" s="42" t="s">
        <v>60</v>
      </c>
      <c r="W119" s="42" t="s">
        <v>60</v>
      </c>
      <c r="X119" s="42" t="s">
        <v>60</v>
      </c>
      <c r="Y119" s="42" t="s">
        <v>60</v>
      </c>
      <c r="Z119" s="42" t="s">
        <v>60</v>
      </c>
      <c r="AA119" s="42" t="s">
        <v>60</v>
      </c>
      <c r="AB119" s="42" t="s">
        <v>60</v>
      </c>
      <c r="AC119" s="71"/>
      <c r="AD119" s="71"/>
      <c r="AE119" s="71"/>
    </row>
    <row r="120" spans="1:31" s="70" customFormat="1">
      <c r="A120" s="45" t="str">
        <f>INDEX(A$18:A$108,MATCH(B120,B$18:B$108,0))</f>
        <v>Gross written premiums</v>
      </c>
      <c r="B120" s="47" t="s">
        <v>63</v>
      </c>
      <c r="C120" s="78"/>
      <c r="D120" s="79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1"/>
      <c r="AB120" s="81"/>
      <c r="AC120" s="71"/>
      <c r="AD120" s="71"/>
      <c r="AE120" s="71"/>
    </row>
    <row r="121" spans="1:31" s="70" customFormat="1">
      <c r="A121" s="18" t="str">
        <f>INDEX(A$18:A$108,MATCH(B121,B$18:B$108,0))</f>
        <v xml:space="preserve">  Gross written premiums - insurance (direct)</v>
      </c>
      <c r="B121" s="47" t="s">
        <v>65</v>
      </c>
      <c r="C121" s="78"/>
      <c r="D121" s="79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1"/>
      <c r="X121" s="81"/>
      <c r="Y121" s="81"/>
      <c r="Z121" s="81"/>
      <c r="AA121" s="81"/>
      <c r="AB121" s="81"/>
      <c r="AC121" s="71"/>
      <c r="AD121" s="71"/>
      <c r="AE121" s="71"/>
    </row>
    <row r="122" spans="1:31" s="70" customFormat="1">
      <c r="A122" s="24" t="str">
        <f>INDEX(A$18:A$108,MATCH(B122,B$18:B$108,0))</f>
        <v xml:space="preserve">  Gross written premiums - insurance (direct) - new business</v>
      </c>
      <c r="B122" s="47" t="s">
        <v>67</v>
      </c>
      <c r="C122" s="78"/>
      <c r="D122" s="79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1"/>
      <c r="X122" s="81"/>
      <c r="Y122" s="81"/>
      <c r="Z122" s="81"/>
      <c r="AA122" s="81"/>
      <c r="AB122" s="81"/>
      <c r="AC122" s="71"/>
      <c r="AD122" s="71"/>
      <c r="AE122" s="71"/>
    </row>
    <row r="123" spans="1:31" s="70" customFormat="1">
      <c r="A123" s="18" t="str">
        <f>INDEX(A$18:A$108,MATCH(B123,B$18:B$108,0))</f>
        <v xml:space="preserve">  Gross written premiums - accepted reinsurance</v>
      </c>
      <c r="B123" s="47" t="s">
        <v>69</v>
      </c>
      <c r="C123" s="78"/>
      <c r="D123" s="79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1"/>
      <c r="AB123" s="81"/>
      <c r="AC123" s="71"/>
      <c r="AD123" s="71"/>
      <c r="AE123" s="71"/>
    </row>
    <row r="124" spans="1:31" s="70" customFormat="1">
      <c r="A124" s="45" t="str">
        <f>INDEX(A$18:A$108,MATCH(B124,B$18:B$108,0))</f>
        <v>Net written premiums</v>
      </c>
      <c r="B124" s="47" t="s">
        <v>77</v>
      </c>
      <c r="C124" s="78"/>
      <c r="D124" s="79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1"/>
      <c r="AB124" s="81"/>
      <c r="AC124" s="71"/>
      <c r="AD124" s="71"/>
      <c r="AE124" s="71"/>
    </row>
    <row r="125" spans="1:31" s="70" customFormat="1" ht="12.75" customHeight="1">
      <c r="A125" s="48" t="s">
        <v>78</v>
      </c>
      <c r="B125" s="47"/>
      <c r="C125" s="42" t="s">
        <v>60</v>
      </c>
      <c r="D125" s="42" t="s">
        <v>60</v>
      </c>
      <c r="E125" s="42" t="s">
        <v>60</v>
      </c>
      <c r="F125" s="42" t="s">
        <v>60</v>
      </c>
      <c r="G125" s="42" t="s">
        <v>60</v>
      </c>
      <c r="H125" s="42" t="s">
        <v>60</v>
      </c>
      <c r="I125" s="42" t="s">
        <v>60</v>
      </c>
      <c r="J125" s="42" t="s">
        <v>60</v>
      </c>
      <c r="K125" s="42" t="s">
        <v>60</v>
      </c>
      <c r="L125" s="42" t="s">
        <v>60</v>
      </c>
      <c r="M125" s="42" t="s">
        <v>60</v>
      </c>
      <c r="N125" s="42" t="s">
        <v>60</v>
      </c>
      <c r="O125" s="42" t="s">
        <v>60</v>
      </c>
      <c r="P125" s="42" t="s">
        <v>60</v>
      </c>
      <c r="Q125" s="42" t="s">
        <v>60</v>
      </c>
      <c r="R125" s="42" t="s">
        <v>60</v>
      </c>
      <c r="S125" s="42" t="s">
        <v>60</v>
      </c>
      <c r="T125" s="42" t="s">
        <v>60</v>
      </c>
      <c r="U125" s="42" t="s">
        <v>60</v>
      </c>
      <c r="V125" s="42" t="s">
        <v>60</v>
      </c>
      <c r="W125" s="42" t="s">
        <v>60</v>
      </c>
      <c r="X125" s="42" t="s">
        <v>60</v>
      </c>
      <c r="Y125" s="42" t="s">
        <v>60</v>
      </c>
      <c r="Z125" s="42" t="s">
        <v>60</v>
      </c>
      <c r="AA125" s="42" t="s">
        <v>60</v>
      </c>
      <c r="AB125" s="42" t="s">
        <v>60</v>
      </c>
      <c r="AC125" s="71"/>
      <c r="AD125" s="71"/>
      <c r="AE125" s="71"/>
    </row>
    <row r="126" spans="1:31" s="70" customFormat="1">
      <c r="A126" s="45" t="str">
        <f>INDEX(A$18:A$108,MATCH(B126,B$18:B$108,0))</f>
        <v>Gross earned premiums</v>
      </c>
      <c r="B126" s="47" t="s">
        <v>80</v>
      </c>
      <c r="C126" s="78"/>
      <c r="D126" s="79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1"/>
      <c r="AB126" s="81"/>
      <c r="AC126" s="71"/>
      <c r="AD126" s="71"/>
      <c r="AE126" s="71"/>
    </row>
    <row r="127" spans="1:31" s="70" customFormat="1">
      <c r="A127" s="45" t="str">
        <f>INDEX(A$18:A$108,MATCH(B127,B$18:B$108,0))</f>
        <v>Net earned premiums</v>
      </c>
      <c r="B127" s="47" t="s">
        <v>86</v>
      </c>
      <c r="C127" s="78"/>
      <c r="D127" s="79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1"/>
      <c r="AB127" s="81"/>
      <c r="AC127" s="71"/>
      <c r="AD127" s="71"/>
      <c r="AE127" s="71"/>
    </row>
    <row r="128" spans="1:31" s="70" customFormat="1">
      <c r="A128" s="18" t="str">
        <f>INDEX(A$18:A$108,MATCH(B128,B$18:B$108,0))</f>
        <v>Net earned premiums from business transfers-in</v>
      </c>
      <c r="B128" s="47" t="s">
        <v>88</v>
      </c>
      <c r="C128" s="79"/>
      <c r="D128" s="79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71"/>
      <c r="AD128" s="71"/>
      <c r="AE128" s="71"/>
    </row>
    <row r="129" spans="1:31" s="70" customFormat="1" ht="12.75" customHeight="1">
      <c r="A129" s="48" t="s">
        <v>89</v>
      </c>
      <c r="B129" s="47"/>
      <c r="C129" s="42" t="s">
        <v>60</v>
      </c>
      <c r="D129" s="42" t="s">
        <v>60</v>
      </c>
      <c r="E129" s="42" t="s">
        <v>60</v>
      </c>
      <c r="F129" s="42" t="s">
        <v>60</v>
      </c>
      <c r="G129" s="42" t="s">
        <v>60</v>
      </c>
      <c r="H129" s="42" t="s">
        <v>60</v>
      </c>
      <c r="I129" s="42" t="s">
        <v>60</v>
      </c>
      <c r="J129" s="42" t="s">
        <v>60</v>
      </c>
      <c r="K129" s="42" t="s">
        <v>60</v>
      </c>
      <c r="L129" s="42" t="s">
        <v>60</v>
      </c>
      <c r="M129" s="42" t="s">
        <v>60</v>
      </c>
      <c r="N129" s="42" t="s">
        <v>60</v>
      </c>
      <c r="O129" s="42" t="s">
        <v>60</v>
      </c>
      <c r="P129" s="42" t="s">
        <v>60</v>
      </c>
      <c r="Q129" s="42" t="s">
        <v>60</v>
      </c>
      <c r="R129" s="42" t="s">
        <v>60</v>
      </c>
      <c r="S129" s="42" t="s">
        <v>60</v>
      </c>
      <c r="T129" s="42" t="s">
        <v>60</v>
      </c>
      <c r="U129" s="42" t="s">
        <v>60</v>
      </c>
      <c r="V129" s="42" t="s">
        <v>60</v>
      </c>
      <c r="W129" s="42" t="s">
        <v>60</v>
      </c>
      <c r="X129" s="42" t="s">
        <v>60</v>
      </c>
      <c r="Y129" s="42" t="s">
        <v>60</v>
      </c>
      <c r="Z129" s="42" t="s">
        <v>60</v>
      </c>
      <c r="AA129" s="42" t="s">
        <v>60</v>
      </c>
      <c r="AB129" s="42" t="s">
        <v>60</v>
      </c>
      <c r="AC129" s="71"/>
      <c r="AD129" s="71"/>
      <c r="AE129" s="71"/>
    </row>
    <row r="130" spans="1:31" s="70" customFormat="1">
      <c r="A130" s="45" t="str">
        <f>INDEX(A$18:A$108,MATCH(B130,B$18:B$108,0))</f>
        <v>Investment income and investment gains / (losses)</v>
      </c>
      <c r="B130" s="47" t="s">
        <v>95</v>
      </c>
      <c r="C130" s="79"/>
      <c r="D130" s="78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71"/>
      <c r="AD130" s="71"/>
      <c r="AE130" s="71"/>
    </row>
    <row r="131" spans="1:31" s="70" customFormat="1">
      <c r="A131" s="45" t="str">
        <f>INDEX(A$18:A$108,MATCH(B131,B$18:B$108,0))</f>
        <v>Other income</v>
      </c>
      <c r="B131" s="47" t="s">
        <v>97</v>
      </c>
      <c r="C131" s="79"/>
      <c r="D131" s="78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71"/>
      <c r="AD131" s="71"/>
      <c r="AE131" s="71"/>
    </row>
    <row r="132" spans="1:31" s="70" customFormat="1">
      <c r="A132" s="51" t="str">
        <f>INDEX(A$18:A$108,MATCH(B132,B$18:B$108,0))</f>
        <v>Total income</v>
      </c>
      <c r="B132" s="47" t="s">
        <v>99</v>
      </c>
      <c r="C132" s="79"/>
      <c r="D132" s="78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71"/>
      <c r="AD132" s="71"/>
      <c r="AE132" s="71"/>
    </row>
    <row r="133" spans="1:31" s="70" customFormat="1">
      <c r="A133" s="59" t="s">
        <v>100</v>
      </c>
      <c r="B133" s="47"/>
      <c r="C133" s="42" t="s">
        <v>60</v>
      </c>
      <c r="D133" s="42" t="s">
        <v>60</v>
      </c>
      <c r="E133" s="42" t="s">
        <v>60</v>
      </c>
      <c r="F133" s="42" t="s">
        <v>60</v>
      </c>
      <c r="G133" s="42" t="s">
        <v>60</v>
      </c>
      <c r="H133" s="42" t="s">
        <v>60</v>
      </c>
      <c r="I133" s="42" t="s">
        <v>60</v>
      </c>
      <c r="J133" s="42" t="s">
        <v>60</v>
      </c>
      <c r="K133" s="42" t="s">
        <v>60</v>
      </c>
      <c r="L133" s="42" t="s">
        <v>60</v>
      </c>
      <c r="M133" s="42" t="s">
        <v>60</v>
      </c>
      <c r="N133" s="42" t="s">
        <v>60</v>
      </c>
      <c r="O133" s="42" t="s">
        <v>60</v>
      </c>
      <c r="P133" s="42" t="s">
        <v>60</v>
      </c>
      <c r="Q133" s="42" t="s">
        <v>60</v>
      </c>
      <c r="R133" s="42" t="s">
        <v>60</v>
      </c>
      <c r="S133" s="42" t="s">
        <v>60</v>
      </c>
      <c r="T133" s="42" t="s">
        <v>60</v>
      </c>
      <c r="U133" s="42" t="s">
        <v>60</v>
      </c>
      <c r="V133" s="42" t="s">
        <v>60</v>
      </c>
      <c r="W133" s="42" t="s">
        <v>60</v>
      </c>
      <c r="X133" s="42" t="s">
        <v>60</v>
      </c>
      <c r="Y133" s="42" t="s">
        <v>60</v>
      </c>
      <c r="Z133" s="42" t="s">
        <v>60</v>
      </c>
      <c r="AA133" s="42" t="s">
        <v>60</v>
      </c>
      <c r="AB133" s="42" t="s">
        <v>60</v>
      </c>
      <c r="AC133" s="71"/>
      <c r="AD133" s="71"/>
      <c r="AE133" s="71"/>
    </row>
    <row r="134" spans="1:31" s="70" customFormat="1" ht="12.75" customHeight="1">
      <c r="A134" s="48" t="s">
        <v>101</v>
      </c>
      <c r="B134" s="47"/>
      <c r="C134" s="42" t="s">
        <v>60</v>
      </c>
      <c r="D134" s="42" t="s">
        <v>60</v>
      </c>
      <c r="E134" s="42" t="s">
        <v>60</v>
      </c>
      <c r="F134" s="42" t="s">
        <v>60</v>
      </c>
      <c r="G134" s="42" t="s">
        <v>60</v>
      </c>
      <c r="H134" s="42" t="s">
        <v>60</v>
      </c>
      <c r="I134" s="42" t="s">
        <v>60</v>
      </c>
      <c r="J134" s="42" t="s">
        <v>60</v>
      </c>
      <c r="K134" s="42" t="s">
        <v>60</v>
      </c>
      <c r="L134" s="42" t="s">
        <v>60</v>
      </c>
      <c r="M134" s="42" t="s">
        <v>60</v>
      </c>
      <c r="N134" s="42" t="s">
        <v>60</v>
      </c>
      <c r="O134" s="42" t="s">
        <v>60</v>
      </c>
      <c r="P134" s="42" t="s">
        <v>60</v>
      </c>
      <c r="Q134" s="42" t="s">
        <v>60</v>
      </c>
      <c r="R134" s="42" t="s">
        <v>60</v>
      </c>
      <c r="S134" s="42" t="s">
        <v>60</v>
      </c>
      <c r="T134" s="42" t="s">
        <v>60</v>
      </c>
      <c r="U134" s="42" t="s">
        <v>60</v>
      </c>
      <c r="V134" s="42" t="s">
        <v>60</v>
      </c>
      <c r="W134" s="42" t="s">
        <v>60</v>
      </c>
      <c r="X134" s="42" t="s">
        <v>60</v>
      </c>
      <c r="Y134" s="42" t="s">
        <v>60</v>
      </c>
      <c r="Z134" s="42" t="s">
        <v>60</v>
      </c>
      <c r="AA134" s="42" t="s">
        <v>60</v>
      </c>
      <c r="AB134" s="42" t="s">
        <v>60</v>
      </c>
      <c r="AC134" s="71"/>
      <c r="AD134" s="71"/>
      <c r="AE134" s="71"/>
    </row>
    <row r="135" spans="1:31" s="70" customFormat="1">
      <c r="A135" s="45" t="str">
        <f t="shared" ref="A135:A140" si="0">INDEX(A$18:A$108,MATCH(B135,B$18:B$108,0))</f>
        <v>Gross (undiscounted) claims incurred</v>
      </c>
      <c r="B135" s="47" t="s">
        <v>103</v>
      </c>
      <c r="C135" s="78"/>
      <c r="D135" s="79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1"/>
      <c r="AB135" s="81"/>
      <c r="AC135" s="71"/>
      <c r="AD135" s="71"/>
      <c r="AE135" s="71"/>
    </row>
    <row r="136" spans="1:31" s="70" customFormat="1">
      <c r="A136" s="18" t="str">
        <f t="shared" si="0"/>
        <v xml:space="preserve">Gross (undiscounted) claims incurred - claim events that occurred prior to the period	</v>
      </c>
      <c r="B136" s="47" t="s">
        <v>119</v>
      </c>
      <c r="C136" s="78"/>
      <c r="D136" s="79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1"/>
      <c r="AB136" s="81"/>
      <c r="AC136" s="71"/>
      <c r="AD136" s="71"/>
      <c r="AE136" s="71"/>
    </row>
    <row r="137" spans="1:31" s="70" customFormat="1">
      <c r="A137" s="45" t="str">
        <f t="shared" si="0"/>
        <v>Net (undiscounted) claims incurred</v>
      </c>
      <c r="B137" s="47" t="s">
        <v>125</v>
      </c>
      <c r="C137" s="78"/>
      <c r="D137" s="79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1"/>
      <c r="AB137" s="81"/>
      <c r="AC137" s="71"/>
      <c r="AD137" s="71"/>
      <c r="AE137" s="71"/>
    </row>
    <row r="138" spans="1:31" s="70" customFormat="1">
      <c r="A138" s="18" t="str">
        <f t="shared" si="0"/>
        <v>Net (undiscounted) claims incurred - claim events that occurred prior to the period</v>
      </c>
      <c r="B138" s="47" t="s">
        <v>133</v>
      </c>
      <c r="C138" s="78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1"/>
      <c r="AB138" s="81"/>
      <c r="AC138" s="71"/>
      <c r="AD138" s="71"/>
      <c r="AE138" s="71"/>
    </row>
    <row r="139" spans="1:31" s="70" customFormat="1">
      <c r="A139" s="45" t="str">
        <f t="shared" si="0"/>
        <v>Net (discounted) claims incurred</v>
      </c>
      <c r="B139" s="47" t="s">
        <v>139</v>
      </c>
      <c r="C139" s="79"/>
      <c r="D139" s="79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0"/>
      <c r="AB139" s="80"/>
      <c r="AC139" s="71"/>
      <c r="AD139" s="71"/>
      <c r="AE139" s="71"/>
    </row>
    <row r="140" spans="1:31" s="70" customFormat="1">
      <c r="A140" s="18" t="str">
        <f t="shared" si="0"/>
        <v>Net (discounted) claims incurred - business transfers-out</v>
      </c>
      <c r="B140" s="47" t="s">
        <v>141</v>
      </c>
      <c r="C140" s="79"/>
      <c r="D140" s="79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71"/>
      <c r="AD140" s="71"/>
      <c r="AE140" s="71"/>
    </row>
    <row r="141" spans="1:31" s="70" customFormat="1" ht="12.75" customHeight="1">
      <c r="A141" s="48" t="s">
        <v>146</v>
      </c>
      <c r="B141" s="47"/>
      <c r="C141" s="42" t="s">
        <v>60</v>
      </c>
      <c r="D141" s="42" t="s">
        <v>60</v>
      </c>
      <c r="E141" s="42" t="s">
        <v>60</v>
      </c>
      <c r="F141" s="42" t="s">
        <v>60</v>
      </c>
      <c r="G141" s="42" t="s">
        <v>60</v>
      </c>
      <c r="H141" s="42" t="s">
        <v>60</v>
      </c>
      <c r="I141" s="42" t="s">
        <v>60</v>
      </c>
      <c r="J141" s="42" t="s">
        <v>60</v>
      </c>
      <c r="K141" s="42" t="s">
        <v>60</v>
      </c>
      <c r="L141" s="42" t="s">
        <v>60</v>
      </c>
      <c r="M141" s="42" t="s">
        <v>60</v>
      </c>
      <c r="N141" s="42" t="s">
        <v>60</v>
      </c>
      <c r="O141" s="42" t="s">
        <v>60</v>
      </c>
      <c r="P141" s="42" t="s">
        <v>60</v>
      </c>
      <c r="Q141" s="42" t="s">
        <v>60</v>
      </c>
      <c r="R141" s="42" t="s">
        <v>60</v>
      </c>
      <c r="S141" s="42" t="s">
        <v>60</v>
      </c>
      <c r="T141" s="42" t="s">
        <v>60</v>
      </c>
      <c r="U141" s="42" t="s">
        <v>60</v>
      </c>
      <c r="V141" s="42" t="s">
        <v>60</v>
      </c>
      <c r="W141" s="42" t="s">
        <v>60</v>
      </c>
      <c r="X141" s="42" t="s">
        <v>60</v>
      </c>
      <c r="Y141" s="42" t="s">
        <v>60</v>
      </c>
      <c r="Z141" s="42" t="s">
        <v>60</v>
      </c>
      <c r="AA141" s="42" t="s">
        <v>60</v>
      </c>
      <c r="AB141" s="42" t="s">
        <v>60</v>
      </c>
      <c r="AC141" s="71"/>
      <c r="AD141" s="71"/>
      <c r="AE141" s="71"/>
    </row>
    <row r="142" spans="1:31" s="70" customFormat="1">
      <c r="A142" s="45" t="str">
        <f>INDEX(A$18:A$108,MATCH(B142,B$18:B$108,0))</f>
        <v>Technical expenses incurred net of reinsurance ceded</v>
      </c>
      <c r="B142" s="47" t="s">
        <v>148</v>
      </c>
      <c r="C142" s="79"/>
      <c r="D142" s="78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71"/>
      <c r="AD142" s="71"/>
      <c r="AE142" s="71"/>
    </row>
    <row r="143" spans="1:31" s="70" customFormat="1">
      <c r="A143" s="18" t="str">
        <f>INDEX(A$18:A$108,MATCH(B143,B$18:B$108,0))</f>
        <v>Acquisition costs - commission</v>
      </c>
      <c r="B143" s="47" t="s">
        <v>156</v>
      </c>
      <c r="C143" s="78"/>
      <c r="D143" s="79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1"/>
      <c r="AB143" s="81"/>
      <c r="AC143" s="71"/>
      <c r="AD143" s="71"/>
      <c r="AE143" s="71"/>
    </row>
    <row r="144" spans="1:31" s="70" customFormat="1" ht="12.75" customHeight="1">
      <c r="A144" s="48" t="s">
        <v>165</v>
      </c>
      <c r="B144" s="47"/>
      <c r="C144" s="42" t="s">
        <v>60</v>
      </c>
      <c r="D144" s="42" t="s">
        <v>60</v>
      </c>
      <c r="E144" s="42" t="s">
        <v>60</v>
      </c>
      <c r="F144" s="42" t="s">
        <v>60</v>
      </c>
      <c r="G144" s="42" t="s">
        <v>60</v>
      </c>
      <c r="H144" s="42" t="s">
        <v>60</v>
      </c>
      <c r="I144" s="42" t="s">
        <v>60</v>
      </c>
      <c r="J144" s="42" t="s">
        <v>60</v>
      </c>
      <c r="K144" s="42" t="s">
        <v>60</v>
      </c>
      <c r="L144" s="42" t="s">
        <v>60</v>
      </c>
      <c r="M144" s="42" t="s">
        <v>60</v>
      </c>
      <c r="N144" s="42" t="s">
        <v>60</v>
      </c>
      <c r="O144" s="42" t="s">
        <v>60</v>
      </c>
      <c r="P144" s="42" t="s">
        <v>60</v>
      </c>
      <c r="Q144" s="42" t="s">
        <v>60</v>
      </c>
      <c r="R144" s="42" t="s">
        <v>60</v>
      </c>
      <c r="S144" s="42" t="s">
        <v>60</v>
      </c>
      <c r="T144" s="42" t="s">
        <v>60</v>
      </c>
      <c r="U144" s="42" t="s">
        <v>60</v>
      </c>
      <c r="V144" s="42" t="s">
        <v>60</v>
      </c>
      <c r="W144" s="42" t="s">
        <v>60</v>
      </c>
      <c r="X144" s="42" t="s">
        <v>60</v>
      </c>
      <c r="Y144" s="42" t="s">
        <v>60</v>
      </c>
      <c r="Z144" s="42" t="s">
        <v>60</v>
      </c>
      <c r="AA144" s="42" t="s">
        <v>60</v>
      </c>
      <c r="AB144" s="42" t="s">
        <v>60</v>
      </c>
      <c r="AC144" s="71"/>
      <c r="AD144" s="71"/>
      <c r="AE144" s="71"/>
    </row>
    <row r="145" spans="1:31" s="70" customFormat="1">
      <c r="A145" s="45" t="str">
        <f>INDEX(A$18:A$108,MATCH(B145,B$18:B$108,0))</f>
        <v>Interest paid or payable</v>
      </c>
      <c r="B145" s="47" t="s">
        <v>169</v>
      </c>
      <c r="C145" s="79"/>
      <c r="D145" s="78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71"/>
      <c r="AD145" s="71"/>
      <c r="AE145" s="71"/>
    </row>
    <row r="146" spans="1:31" s="70" customFormat="1">
      <c r="A146" s="52" t="str">
        <f>INDEX(A$18:A$108,MATCH(B146,B$18:B$108,0))</f>
        <v>Total expenditure</v>
      </c>
      <c r="B146" s="47" t="s">
        <v>175</v>
      </c>
      <c r="C146" s="79"/>
      <c r="D146" s="78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71"/>
      <c r="AD146" s="71"/>
      <c r="AE146" s="71"/>
    </row>
    <row r="147" spans="1:31" s="70" customFormat="1">
      <c r="A147" s="48" t="s">
        <v>176</v>
      </c>
      <c r="B147" s="47"/>
      <c r="C147" s="42" t="s">
        <v>60</v>
      </c>
      <c r="D147" s="42" t="s">
        <v>60</v>
      </c>
      <c r="E147" s="42" t="s">
        <v>60</v>
      </c>
      <c r="F147" s="42" t="s">
        <v>60</v>
      </c>
      <c r="G147" s="42" t="s">
        <v>60</v>
      </c>
      <c r="H147" s="42" t="s">
        <v>60</v>
      </c>
      <c r="I147" s="42" t="s">
        <v>60</v>
      </c>
      <c r="J147" s="42" t="s">
        <v>60</v>
      </c>
      <c r="K147" s="42" t="s">
        <v>60</v>
      </c>
      <c r="L147" s="42" t="s">
        <v>60</v>
      </c>
      <c r="M147" s="42" t="s">
        <v>60</v>
      </c>
      <c r="N147" s="42" t="s">
        <v>60</v>
      </c>
      <c r="O147" s="42" t="s">
        <v>60</v>
      </c>
      <c r="P147" s="42" t="s">
        <v>60</v>
      </c>
      <c r="Q147" s="42" t="s">
        <v>60</v>
      </c>
      <c r="R147" s="42" t="s">
        <v>60</v>
      </c>
      <c r="S147" s="42" t="s">
        <v>60</v>
      </c>
      <c r="T147" s="42" t="s">
        <v>60</v>
      </c>
      <c r="U147" s="42" t="s">
        <v>60</v>
      </c>
      <c r="V147" s="42" t="s">
        <v>60</v>
      </c>
      <c r="W147" s="42" t="s">
        <v>60</v>
      </c>
      <c r="X147" s="42" t="s">
        <v>60</v>
      </c>
      <c r="Y147" s="42" t="s">
        <v>60</v>
      </c>
      <c r="Z147" s="42" t="s">
        <v>60</v>
      </c>
      <c r="AA147" s="42" t="s">
        <v>60</v>
      </c>
      <c r="AB147" s="42" t="s">
        <v>60</v>
      </c>
      <c r="AC147" s="71"/>
      <c r="AD147" s="71"/>
      <c r="AE147" s="71"/>
    </row>
    <row r="148" spans="1:31" s="70" customFormat="1">
      <c r="A148" s="51" t="str">
        <f>INDEX(A$18:A$108,MATCH(B148,B$18:B$108,0))</f>
        <v>Total comprehensive income in the period</v>
      </c>
      <c r="B148" s="47" t="s">
        <v>180</v>
      </c>
      <c r="C148" s="79"/>
      <c r="D148" s="78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71"/>
      <c r="AD148" s="71"/>
      <c r="AE148" s="71"/>
    </row>
    <row r="149" spans="1:31" s="70" customFormat="1">
      <c r="A149" s="51" t="str">
        <f>INDEX(A$18:A$108,MATCH(B149,B$18:B$108,0))</f>
        <v>Dividends paid or payable in period</v>
      </c>
      <c r="B149" s="47" t="s">
        <v>182</v>
      </c>
      <c r="C149" s="79"/>
      <c r="D149" s="78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71"/>
      <c r="AD149" s="71"/>
      <c r="AE149" s="71"/>
    </row>
    <row r="150" spans="1:31" s="70" customFormat="1">
      <c r="A150" s="59" t="s">
        <v>183</v>
      </c>
      <c r="B150" s="47"/>
      <c r="C150" s="42" t="s">
        <v>60</v>
      </c>
      <c r="D150" s="42" t="s">
        <v>60</v>
      </c>
      <c r="E150" s="42" t="s">
        <v>60</v>
      </c>
      <c r="F150" s="42" t="s">
        <v>60</v>
      </c>
      <c r="G150" s="42" t="s">
        <v>60</v>
      </c>
      <c r="H150" s="42" t="s">
        <v>60</v>
      </c>
      <c r="I150" s="42" t="s">
        <v>60</v>
      </c>
      <c r="J150" s="42" t="s">
        <v>60</v>
      </c>
      <c r="K150" s="42" t="s">
        <v>60</v>
      </c>
      <c r="L150" s="42" t="s">
        <v>60</v>
      </c>
      <c r="M150" s="42" t="s">
        <v>60</v>
      </c>
      <c r="N150" s="42" t="s">
        <v>60</v>
      </c>
      <c r="O150" s="42" t="s">
        <v>60</v>
      </c>
      <c r="P150" s="42" t="s">
        <v>60</v>
      </c>
      <c r="Q150" s="42" t="s">
        <v>60</v>
      </c>
      <c r="R150" s="42" t="s">
        <v>60</v>
      </c>
      <c r="S150" s="42" t="s">
        <v>60</v>
      </c>
      <c r="T150" s="42" t="s">
        <v>60</v>
      </c>
      <c r="U150" s="42" t="s">
        <v>60</v>
      </c>
      <c r="V150" s="42" t="s">
        <v>60</v>
      </c>
      <c r="W150" s="42" t="s">
        <v>60</v>
      </c>
      <c r="X150" s="42" t="s">
        <v>60</v>
      </c>
      <c r="Y150" s="42" t="s">
        <v>60</v>
      </c>
      <c r="Z150" s="42" t="s">
        <v>60</v>
      </c>
      <c r="AA150" s="42" t="s">
        <v>60</v>
      </c>
      <c r="AB150" s="42" t="s">
        <v>60</v>
      </c>
      <c r="AC150" s="71"/>
      <c r="AD150" s="71"/>
      <c r="AE150" s="71"/>
    </row>
    <row r="151" spans="1:31" s="70" customFormat="1">
      <c r="A151" s="54" t="str">
        <f>INDEX(A$18:A$108,MATCH(B151,B$18:B$108,0))</f>
        <v>Number of risks written in the period - insurance (direct)</v>
      </c>
      <c r="B151" s="47" t="s">
        <v>185</v>
      </c>
      <c r="C151" s="78"/>
      <c r="D151" s="78"/>
      <c r="E151" s="80"/>
      <c r="F151" s="80"/>
      <c r="G151" s="82"/>
      <c r="H151" s="82"/>
      <c r="I151" s="82"/>
      <c r="J151" s="82"/>
      <c r="K151" s="82"/>
      <c r="L151" s="79"/>
      <c r="M151" s="80"/>
      <c r="N151" s="79"/>
      <c r="O151" s="79"/>
      <c r="P151" s="79"/>
      <c r="Q151" s="79"/>
      <c r="R151" s="79"/>
      <c r="S151" s="79"/>
      <c r="T151" s="80"/>
      <c r="U151" s="80"/>
      <c r="V151" s="80"/>
      <c r="W151" s="81"/>
      <c r="X151" s="81"/>
      <c r="Y151" s="81"/>
      <c r="Z151" s="81"/>
      <c r="AA151" s="81"/>
      <c r="AB151" s="81"/>
      <c r="AC151" s="71"/>
      <c r="AD151" s="71"/>
      <c r="AE151" s="71"/>
    </row>
    <row r="152" spans="1:31" s="70" customFormat="1">
      <c r="A152" s="45" t="str">
        <f>INDEX(A$18:A$108,MATCH(B152,B$18:B$108,0))</f>
        <v>Number of risks written in the period - insurance (direct) - new business</v>
      </c>
      <c r="B152" s="47" t="s">
        <v>187</v>
      </c>
      <c r="C152" s="78"/>
      <c r="D152" s="78"/>
      <c r="E152" s="80"/>
      <c r="F152" s="80"/>
      <c r="G152" s="78"/>
      <c r="H152" s="82"/>
      <c r="I152" s="78"/>
      <c r="J152" s="82"/>
      <c r="K152" s="78"/>
      <c r="L152" s="81"/>
      <c r="M152" s="80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71"/>
      <c r="AD152" s="71"/>
      <c r="AE152" s="71"/>
    </row>
    <row r="153" spans="1:31" s="70" customFormat="1">
      <c r="A153" s="52" t="str">
        <f>INDEX(A$18:A$108,MATCH(B153,B$18:B$108,0))</f>
        <v>Sum insured in-force at end of the period - direct business</v>
      </c>
      <c r="B153" s="47" t="s">
        <v>189</v>
      </c>
      <c r="C153" s="78"/>
      <c r="D153" s="78"/>
      <c r="E153" s="79"/>
      <c r="F153" s="79"/>
      <c r="G153" s="79"/>
      <c r="H153" s="79"/>
      <c r="I153" s="79"/>
      <c r="J153" s="79"/>
      <c r="K153" s="79"/>
      <c r="L153" s="80"/>
      <c r="M153" s="79"/>
      <c r="N153" s="80"/>
      <c r="O153" s="80"/>
      <c r="P153" s="80"/>
      <c r="Q153" s="80"/>
      <c r="R153" s="80"/>
      <c r="S153" s="80"/>
      <c r="T153" s="79"/>
      <c r="U153" s="79"/>
      <c r="V153" s="79"/>
      <c r="W153" s="81"/>
      <c r="X153" s="81"/>
      <c r="Y153" s="81"/>
      <c r="Z153" s="81"/>
      <c r="AA153" s="81"/>
      <c r="AB153" s="81"/>
      <c r="AC153" s="71"/>
      <c r="AD153" s="71"/>
      <c r="AE153" s="71"/>
    </row>
    <row r="154" spans="1:31" s="70" customFormat="1">
      <c r="A154" s="60" t="s">
        <v>190</v>
      </c>
      <c r="B154" s="47"/>
      <c r="C154" s="42" t="s">
        <v>60</v>
      </c>
      <c r="D154" s="42" t="s">
        <v>60</v>
      </c>
      <c r="E154" s="42" t="s">
        <v>60</v>
      </c>
      <c r="F154" s="42" t="s">
        <v>60</v>
      </c>
      <c r="G154" s="42" t="s">
        <v>60</v>
      </c>
      <c r="H154" s="42" t="s">
        <v>60</v>
      </c>
      <c r="I154" s="42" t="s">
        <v>60</v>
      </c>
      <c r="J154" s="42" t="s">
        <v>60</v>
      </c>
      <c r="K154" s="42" t="s">
        <v>60</v>
      </c>
      <c r="L154" s="42" t="s">
        <v>60</v>
      </c>
      <c r="M154" s="42" t="s">
        <v>60</v>
      </c>
      <c r="N154" s="42" t="s">
        <v>60</v>
      </c>
      <c r="O154" s="42" t="s">
        <v>60</v>
      </c>
      <c r="P154" s="42" t="s">
        <v>60</v>
      </c>
      <c r="Q154" s="42" t="s">
        <v>60</v>
      </c>
      <c r="R154" s="42" t="s">
        <v>60</v>
      </c>
      <c r="S154" s="42" t="s">
        <v>60</v>
      </c>
      <c r="T154" s="42" t="s">
        <v>60</v>
      </c>
      <c r="U154" s="42" t="s">
        <v>60</v>
      </c>
      <c r="V154" s="42" t="s">
        <v>60</v>
      </c>
      <c r="W154" s="42" t="s">
        <v>60</v>
      </c>
      <c r="X154" s="42" t="s">
        <v>60</v>
      </c>
      <c r="Y154" s="42" t="s">
        <v>60</v>
      </c>
      <c r="Z154" s="42" t="s">
        <v>60</v>
      </c>
      <c r="AA154" s="42" t="s">
        <v>60</v>
      </c>
      <c r="AB154" s="42" t="s">
        <v>60</v>
      </c>
      <c r="AC154" s="71"/>
      <c r="AD154" s="71"/>
      <c r="AE154" s="71"/>
    </row>
    <row r="155" spans="1:31" s="70" customFormat="1">
      <c r="A155" s="45" t="str">
        <f t="shared" ref="A155:A162" si="1">INDEX(A$18:A$108,MATCH(B155,B$18:B$108,0))</f>
        <v>Assets - investments</v>
      </c>
      <c r="B155" s="47" t="s">
        <v>192</v>
      </c>
      <c r="C155" s="79"/>
      <c r="D155" s="78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71"/>
      <c r="AD155" s="71"/>
      <c r="AE155" s="71"/>
    </row>
    <row r="156" spans="1:31" s="70" customFormat="1">
      <c r="A156" s="45" t="str">
        <f t="shared" si="1"/>
        <v>Assets - reinsurance recoverables</v>
      </c>
      <c r="B156" s="47" t="s">
        <v>194</v>
      </c>
      <c r="C156" s="79"/>
      <c r="D156" s="78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71"/>
      <c r="AD156" s="71"/>
      <c r="AE156" s="71"/>
    </row>
    <row r="157" spans="1:31" s="70" customFormat="1">
      <c r="A157" s="45" t="str">
        <f t="shared" si="1"/>
        <v>Assets - total</v>
      </c>
      <c r="B157" s="47" t="s">
        <v>196</v>
      </c>
      <c r="C157" s="79"/>
      <c r="D157" s="78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71"/>
      <c r="AD157" s="71"/>
      <c r="AE157" s="71"/>
    </row>
    <row r="158" spans="1:31" s="70" customFormat="1">
      <c r="A158" s="45" t="str">
        <f t="shared" si="1"/>
        <v>Best estimate – gross of reinsurance</v>
      </c>
      <c r="B158" s="47" t="s">
        <v>198</v>
      </c>
      <c r="C158" s="79"/>
      <c r="D158" s="78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71"/>
      <c r="AD158" s="71"/>
      <c r="AE158" s="71"/>
    </row>
    <row r="159" spans="1:31" s="70" customFormat="1">
      <c r="A159" s="45" t="str">
        <f t="shared" si="1"/>
        <v>Best estimate claim provision - gross of reinsurance</v>
      </c>
      <c r="B159" s="47" t="s">
        <v>200</v>
      </c>
      <c r="C159" s="78"/>
      <c r="D159" s="79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71"/>
      <c r="AD159" s="71"/>
      <c r="AE159" s="71"/>
    </row>
    <row r="160" spans="1:31" s="70" customFormat="1">
      <c r="A160" s="45" t="str">
        <f t="shared" si="1"/>
        <v>Best estimate premium provision - gross of reinsurance</v>
      </c>
      <c r="B160" s="47" t="s">
        <v>202</v>
      </c>
      <c r="C160" s="78"/>
      <c r="D160" s="79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71"/>
      <c r="AD160" s="71"/>
      <c r="AE160" s="71"/>
    </row>
    <row r="161" spans="1:31" s="70" customFormat="1">
      <c r="A161" s="45" t="str">
        <f t="shared" si="1"/>
        <v>Risk margin</v>
      </c>
      <c r="B161" s="47" t="s">
        <v>204</v>
      </c>
      <c r="C161" s="79"/>
      <c r="D161" s="79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71"/>
      <c r="AD161" s="71"/>
      <c r="AE161" s="71"/>
    </row>
    <row r="162" spans="1:31" s="70" customFormat="1">
      <c r="A162" s="45" t="str">
        <f t="shared" si="1"/>
        <v>Total liabilities</v>
      </c>
      <c r="B162" s="47" t="s">
        <v>206</v>
      </c>
      <c r="C162" s="79"/>
      <c r="D162" s="78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71"/>
      <c r="AD162" s="71"/>
      <c r="AE162" s="71"/>
    </row>
    <row r="163" spans="1:31" s="70" customFormat="1">
      <c r="A163" s="59" t="s">
        <v>207</v>
      </c>
      <c r="B163" s="47"/>
      <c r="C163" s="42" t="s">
        <v>60</v>
      </c>
      <c r="D163" s="42" t="s">
        <v>60</v>
      </c>
      <c r="E163" s="42" t="s">
        <v>60</v>
      </c>
      <c r="F163" s="42" t="s">
        <v>60</v>
      </c>
      <c r="G163" s="42" t="s">
        <v>60</v>
      </c>
      <c r="H163" s="42" t="s">
        <v>60</v>
      </c>
      <c r="I163" s="42" t="s">
        <v>60</v>
      </c>
      <c r="J163" s="42" t="s">
        <v>60</v>
      </c>
      <c r="K163" s="42" t="s">
        <v>60</v>
      </c>
      <c r="L163" s="42" t="s">
        <v>60</v>
      </c>
      <c r="M163" s="42" t="s">
        <v>60</v>
      </c>
      <c r="N163" s="42" t="s">
        <v>60</v>
      </c>
      <c r="O163" s="42" t="s">
        <v>60</v>
      </c>
      <c r="P163" s="42" t="s">
        <v>60</v>
      </c>
      <c r="Q163" s="42" t="s">
        <v>60</v>
      </c>
      <c r="R163" s="42" t="s">
        <v>60</v>
      </c>
      <c r="S163" s="42" t="s">
        <v>60</v>
      </c>
      <c r="T163" s="42" t="s">
        <v>60</v>
      </c>
      <c r="U163" s="42" t="s">
        <v>60</v>
      </c>
      <c r="V163" s="42" t="s">
        <v>60</v>
      </c>
      <c r="W163" s="42" t="s">
        <v>60</v>
      </c>
      <c r="X163" s="42" t="s">
        <v>60</v>
      </c>
      <c r="Y163" s="42" t="s">
        <v>60</v>
      </c>
      <c r="Z163" s="42" t="s">
        <v>60</v>
      </c>
      <c r="AA163" s="42" t="s">
        <v>60</v>
      </c>
      <c r="AB163" s="42" t="s">
        <v>60</v>
      </c>
      <c r="AC163" s="71"/>
      <c r="AD163" s="71"/>
      <c r="AE163" s="71"/>
    </row>
    <row r="164" spans="1:31" s="70" customFormat="1">
      <c r="A164" s="51" t="str">
        <f t="shared" ref="A164:A171" si="2">INDEX(A$18:A$108,MATCH(B164,B$18:B$108,0))</f>
        <v>Basic own funds at end of the period</v>
      </c>
      <c r="B164" s="47" t="s">
        <v>209</v>
      </c>
      <c r="C164" s="79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71"/>
      <c r="AD164" s="71"/>
      <c r="AE164" s="71"/>
    </row>
    <row r="165" spans="1:31" s="70" customFormat="1">
      <c r="A165" s="45" t="str">
        <f t="shared" si="2"/>
        <v>Tier 1</v>
      </c>
      <c r="B165" s="47" t="s">
        <v>211</v>
      </c>
      <c r="C165" s="79"/>
      <c r="D165" s="78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71"/>
      <c r="AD165" s="71"/>
      <c r="AE165" s="71"/>
    </row>
    <row r="166" spans="1:31" s="70" customFormat="1">
      <c r="A166" s="45" t="str">
        <f t="shared" si="2"/>
        <v>Tier 2</v>
      </c>
      <c r="B166" s="47" t="s">
        <v>215</v>
      </c>
      <c r="C166" s="79"/>
      <c r="D166" s="78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71"/>
      <c r="AD166" s="71"/>
      <c r="AE166" s="71"/>
    </row>
    <row r="167" spans="1:31" s="70" customFormat="1">
      <c r="A167" s="45" t="str">
        <f t="shared" si="2"/>
        <v>Tier 3</v>
      </c>
      <c r="B167" s="47" t="s">
        <v>219</v>
      </c>
      <c r="C167" s="79"/>
      <c r="D167" s="78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71"/>
      <c r="AD167" s="71"/>
      <c r="AE167" s="71"/>
    </row>
    <row r="168" spans="1:31" s="70" customFormat="1">
      <c r="A168" s="45" t="str">
        <f t="shared" si="2"/>
        <v>Other</v>
      </c>
      <c r="B168" s="47" t="s">
        <v>221</v>
      </c>
      <c r="C168" s="79"/>
      <c r="D168" s="78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71"/>
      <c r="AD168" s="71"/>
      <c r="AE168" s="71"/>
    </row>
    <row r="169" spans="1:31" s="70" customFormat="1">
      <c r="A169" s="52" t="str">
        <f t="shared" si="2"/>
        <v>Ancillary own funds at end of the period</v>
      </c>
      <c r="B169" s="47" t="s">
        <v>223</v>
      </c>
      <c r="C169" s="79"/>
      <c r="D169" s="78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71"/>
      <c r="AD169" s="71"/>
      <c r="AE169" s="71"/>
    </row>
    <row r="170" spans="1:31" s="70" customFormat="1">
      <c r="A170" s="52" t="str">
        <f t="shared" si="2"/>
        <v>Eligible own funds at end of the period</v>
      </c>
      <c r="B170" s="47" t="s">
        <v>225</v>
      </c>
      <c r="C170" s="79"/>
      <c r="D170" s="78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71"/>
      <c r="AD170" s="71"/>
      <c r="AE170" s="71"/>
    </row>
    <row r="171" spans="1:31" s="70" customFormat="1">
      <c r="A171" s="52" t="str">
        <f t="shared" si="2"/>
        <v>SCR at end of the period</v>
      </c>
      <c r="B171" s="47" t="s">
        <v>227</v>
      </c>
      <c r="C171" s="79"/>
      <c r="D171" s="78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71"/>
      <c r="AD171" s="71"/>
      <c r="AE171" s="71"/>
    </row>
    <row r="172" spans="1:31" s="70" customFormat="1" ht="12.75" customHeight="1">
      <c r="B172" s="70" t="s">
        <v>228</v>
      </c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</row>
    <row r="173" spans="1:31" s="70" customFormat="1" ht="12.75" customHeight="1">
      <c r="B173" s="70" t="s">
        <v>228</v>
      </c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</row>
    <row r="174" spans="1:31" s="70" customFormat="1" ht="12.75" customHeight="1">
      <c r="A174" s="83" t="s">
        <v>256</v>
      </c>
      <c r="B174" s="70" t="s">
        <v>228</v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</row>
    <row r="175" spans="1:31" s="70" customFormat="1" ht="12.75" customHeight="1">
      <c r="A175" s="9" t="str">
        <f>A5&amp;" : plan year 2"</f>
        <v>Non-life income, expenditure and business model analysis : plan year 2</v>
      </c>
      <c r="B175" s="70" t="s">
        <v>228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</row>
    <row r="176" spans="1:31" s="70" customFormat="1">
      <c r="B176" s="70" t="s">
        <v>228</v>
      </c>
      <c r="C176" s="116" t="s">
        <v>4</v>
      </c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8"/>
      <c r="AC176" s="71"/>
      <c r="AD176" s="71"/>
      <c r="AE176" s="71"/>
    </row>
    <row r="177" spans="1:31" s="70" customFormat="1" ht="15" customHeight="1">
      <c r="B177" s="70" t="s">
        <v>228</v>
      </c>
      <c r="C177" s="124"/>
      <c r="D177" s="116" t="s">
        <v>5</v>
      </c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8"/>
      <c r="AA177" s="126" t="s">
        <v>6</v>
      </c>
      <c r="AB177" s="126" t="s">
        <v>7</v>
      </c>
      <c r="AC177" s="71"/>
      <c r="AD177" s="71"/>
      <c r="AE177" s="71"/>
    </row>
    <row r="178" spans="1:31" s="70" customFormat="1" ht="15" customHeight="1">
      <c r="B178" s="70" t="s">
        <v>228</v>
      </c>
      <c r="C178" s="125"/>
      <c r="D178" s="132"/>
      <c r="E178" s="109" t="s">
        <v>8</v>
      </c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1"/>
      <c r="W178" s="112" t="s">
        <v>9</v>
      </c>
      <c r="X178" s="113"/>
      <c r="Y178" s="113"/>
      <c r="Z178" s="114"/>
      <c r="AA178" s="132"/>
      <c r="AB178" s="132"/>
      <c r="AC178" s="71"/>
      <c r="AD178" s="71"/>
      <c r="AE178" s="71"/>
    </row>
    <row r="179" spans="1:31" s="70" customFormat="1" ht="14.45" customHeight="1">
      <c r="C179" s="125"/>
      <c r="D179" s="132"/>
      <c r="E179" s="122" t="s">
        <v>10</v>
      </c>
      <c r="F179" s="127" t="s">
        <v>11</v>
      </c>
      <c r="G179" s="127" t="s">
        <v>12</v>
      </c>
      <c r="H179" s="127" t="s">
        <v>13</v>
      </c>
      <c r="I179" s="127" t="s">
        <v>14</v>
      </c>
      <c r="J179" s="127" t="s">
        <v>15</v>
      </c>
      <c r="K179" s="127" t="s">
        <v>16</v>
      </c>
      <c r="L179" s="127" t="s">
        <v>17</v>
      </c>
      <c r="M179" s="127" t="s">
        <v>18</v>
      </c>
      <c r="N179" s="127" t="s">
        <v>19</v>
      </c>
      <c r="O179" s="119" t="s">
        <v>20</v>
      </c>
      <c r="P179" s="120"/>
      <c r="Q179" s="120"/>
      <c r="R179" s="121"/>
      <c r="S179" s="122" t="s">
        <v>21</v>
      </c>
      <c r="T179" s="122" t="s">
        <v>22</v>
      </c>
      <c r="U179" s="122" t="s">
        <v>23</v>
      </c>
      <c r="V179" s="122" t="s">
        <v>24</v>
      </c>
      <c r="W179" s="122" t="s">
        <v>25</v>
      </c>
      <c r="X179" s="122" t="s">
        <v>26</v>
      </c>
      <c r="Y179" s="122" t="s">
        <v>27</v>
      </c>
      <c r="Z179" s="133" t="s">
        <v>28</v>
      </c>
      <c r="AA179" s="132"/>
      <c r="AB179" s="132"/>
      <c r="AC179" s="71"/>
      <c r="AD179" s="71"/>
      <c r="AE179" s="71"/>
    </row>
    <row r="180" spans="1:31" s="70" customFormat="1" ht="45" customHeight="1">
      <c r="C180" s="126"/>
      <c r="D180" s="132"/>
      <c r="E180" s="123"/>
      <c r="F180" s="128"/>
      <c r="G180" s="128"/>
      <c r="H180" s="128"/>
      <c r="I180" s="128"/>
      <c r="J180" s="128"/>
      <c r="K180" s="128"/>
      <c r="L180" s="128"/>
      <c r="M180" s="128"/>
      <c r="N180" s="128"/>
      <c r="O180" s="72" t="s">
        <v>29</v>
      </c>
      <c r="P180" s="73" t="s">
        <v>30</v>
      </c>
      <c r="Q180" s="73" t="s">
        <v>31</v>
      </c>
      <c r="R180" s="73" t="s">
        <v>32</v>
      </c>
      <c r="S180" s="123"/>
      <c r="T180" s="123"/>
      <c r="U180" s="123"/>
      <c r="V180" s="123"/>
      <c r="W180" s="123"/>
      <c r="X180" s="123"/>
      <c r="Y180" s="123"/>
      <c r="Z180" s="134"/>
      <c r="AA180" s="124"/>
      <c r="AB180" s="124"/>
      <c r="AC180" s="71"/>
      <c r="AD180" s="71"/>
      <c r="AE180" s="71"/>
    </row>
    <row r="181" spans="1:31" s="70" customFormat="1">
      <c r="B181" s="70" t="s">
        <v>228</v>
      </c>
      <c r="C181" s="75" t="s">
        <v>257</v>
      </c>
      <c r="D181" s="75" t="s">
        <v>258</v>
      </c>
      <c r="E181" s="75" t="s">
        <v>259</v>
      </c>
      <c r="F181" s="75" t="s">
        <v>260</v>
      </c>
      <c r="G181" s="75" t="s">
        <v>261</v>
      </c>
      <c r="H181" s="75" t="s">
        <v>262</v>
      </c>
      <c r="I181" s="75" t="s">
        <v>263</v>
      </c>
      <c r="J181" s="75" t="s">
        <v>264</v>
      </c>
      <c r="K181" s="75" t="s">
        <v>265</v>
      </c>
      <c r="L181" s="75" t="s">
        <v>266</v>
      </c>
      <c r="M181" s="75" t="s">
        <v>267</v>
      </c>
      <c r="N181" s="75" t="s">
        <v>268</v>
      </c>
      <c r="O181" s="75" t="s">
        <v>269</v>
      </c>
      <c r="P181" s="75" t="s">
        <v>270</v>
      </c>
      <c r="Q181" s="75" t="s">
        <v>271</v>
      </c>
      <c r="R181" s="75" t="s">
        <v>272</v>
      </c>
      <c r="S181" s="75" t="s">
        <v>273</v>
      </c>
      <c r="T181" s="75" t="s">
        <v>274</v>
      </c>
      <c r="U181" s="75" t="s">
        <v>275</v>
      </c>
      <c r="V181" s="75" t="s">
        <v>276</v>
      </c>
      <c r="W181" s="75" t="s">
        <v>277</v>
      </c>
      <c r="X181" s="75" t="s">
        <v>278</v>
      </c>
      <c r="Y181" s="75" t="s">
        <v>279</v>
      </c>
      <c r="Z181" s="75" t="s">
        <v>280</v>
      </c>
      <c r="AA181" s="75" t="s">
        <v>281</v>
      </c>
      <c r="AB181" s="75" t="s">
        <v>282</v>
      </c>
      <c r="AC181" s="71"/>
      <c r="AD181" s="71"/>
      <c r="AE181" s="71"/>
    </row>
    <row r="182" spans="1:31" s="70" customFormat="1" ht="12.75" customHeight="1">
      <c r="A182" s="60" t="s">
        <v>59</v>
      </c>
      <c r="B182" s="47"/>
      <c r="C182" s="42" t="s">
        <v>60</v>
      </c>
      <c r="D182" s="42" t="s">
        <v>60</v>
      </c>
      <c r="E182" s="42" t="s">
        <v>60</v>
      </c>
      <c r="F182" s="42" t="s">
        <v>60</v>
      </c>
      <c r="G182" s="42" t="s">
        <v>60</v>
      </c>
      <c r="H182" s="42" t="s">
        <v>60</v>
      </c>
      <c r="I182" s="42" t="s">
        <v>60</v>
      </c>
      <c r="J182" s="42" t="s">
        <v>60</v>
      </c>
      <c r="K182" s="42" t="s">
        <v>60</v>
      </c>
      <c r="L182" s="42" t="s">
        <v>60</v>
      </c>
      <c r="M182" s="42" t="s">
        <v>60</v>
      </c>
      <c r="N182" s="42" t="s">
        <v>60</v>
      </c>
      <c r="O182" s="42" t="s">
        <v>60</v>
      </c>
      <c r="P182" s="42" t="s">
        <v>60</v>
      </c>
      <c r="Q182" s="42" t="s">
        <v>60</v>
      </c>
      <c r="R182" s="42" t="s">
        <v>60</v>
      </c>
      <c r="S182" s="42" t="s">
        <v>60</v>
      </c>
      <c r="T182" s="42" t="s">
        <v>60</v>
      </c>
      <c r="U182" s="42" t="s">
        <v>60</v>
      </c>
      <c r="V182" s="42" t="s">
        <v>60</v>
      </c>
      <c r="W182" s="42" t="s">
        <v>60</v>
      </c>
      <c r="X182" s="42" t="s">
        <v>60</v>
      </c>
      <c r="Y182" s="42" t="s">
        <v>60</v>
      </c>
      <c r="Z182" s="42" t="s">
        <v>60</v>
      </c>
      <c r="AA182" s="42" t="s">
        <v>60</v>
      </c>
      <c r="AB182" s="42" t="s">
        <v>60</v>
      </c>
      <c r="AC182" s="71"/>
      <c r="AD182" s="71"/>
      <c r="AE182" s="71"/>
    </row>
    <row r="183" spans="1:31" s="70" customFormat="1" ht="12.75" customHeight="1">
      <c r="A183" s="48" t="s">
        <v>61</v>
      </c>
      <c r="B183" s="47"/>
      <c r="C183" s="42" t="s">
        <v>60</v>
      </c>
      <c r="D183" s="42" t="s">
        <v>60</v>
      </c>
      <c r="E183" s="42" t="s">
        <v>60</v>
      </c>
      <c r="F183" s="42" t="s">
        <v>60</v>
      </c>
      <c r="G183" s="42" t="s">
        <v>60</v>
      </c>
      <c r="H183" s="42" t="s">
        <v>60</v>
      </c>
      <c r="I183" s="42" t="s">
        <v>60</v>
      </c>
      <c r="J183" s="42" t="s">
        <v>60</v>
      </c>
      <c r="K183" s="42" t="s">
        <v>60</v>
      </c>
      <c r="L183" s="42" t="s">
        <v>60</v>
      </c>
      <c r="M183" s="42" t="s">
        <v>60</v>
      </c>
      <c r="N183" s="42" t="s">
        <v>60</v>
      </c>
      <c r="O183" s="42" t="s">
        <v>60</v>
      </c>
      <c r="P183" s="42" t="s">
        <v>60</v>
      </c>
      <c r="Q183" s="42" t="s">
        <v>60</v>
      </c>
      <c r="R183" s="42" t="s">
        <v>60</v>
      </c>
      <c r="S183" s="42" t="s">
        <v>60</v>
      </c>
      <c r="T183" s="42" t="s">
        <v>60</v>
      </c>
      <c r="U183" s="42" t="s">
        <v>60</v>
      </c>
      <c r="V183" s="42" t="s">
        <v>60</v>
      </c>
      <c r="W183" s="42" t="s">
        <v>60</v>
      </c>
      <c r="X183" s="42" t="s">
        <v>60</v>
      </c>
      <c r="Y183" s="42" t="s">
        <v>60</v>
      </c>
      <c r="Z183" s="42" t="s">
        <v>60</v>
      </c>
      <c r="AA183" s="42" t="s">
        <v>60</v>
      </c>
      <c r="AB183" s="42" t="s">
        <v>60</v>
      </c>
      <c r="AC183" s="71"/>
      <c r="AD183" s="71"/>
      <c r="AE183" s="71"/>
    </row>
    <row r="184" spans="1:31" s="70" customFormat="1">
      <c r="A184" s="45" t="str">
        <f>INDEX(A$18:A$108,MATCH(B184,B$18:B$108,0))</f>
        <v>Gross written premiums</v>
      </c>
      <c r="B184" s="47" t="s">
        <v>63</v>
      </c>
      <c r="C184" s="78"/>
      <c r="D184" s="79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1"/>
      <c r="AB184" s="81"/>
      <c r="AC184" s="71"/>
      <c r="AD184" s="71"/>
      <c r="AE184" s="71"/>
    </row>
    <row r="185" spans="1:31" s="70" customFormat="1">
      <c r="A185" s="18" t="str">
        <f>INDEX(A$18:A$108,MATCH(B185,B$18:B$108,0))</f>
        <v xml:space="preserve">  Gross written premiums - insurance (direct)</v>
      </c>
      <c r="B185" s="47" t="s">
        <v>65</v>
      </c>
      <c r="C185" s="78"/>
      <c r="D185" s="79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1"/>
      <c r="X185" s="81"/>
      <c r="Y185" s="81"/>
      <c r="Z185" s="81"/>
      <c r="AA185" s="81"/>
      <c r="AB185" s="81"/>
      <c r="AC185" s="71"/>
      <c r="AD185" s="71"/>
      <c r="AE185" s="71"/>
    </row>
    <row r="186" spans="1:31" s="70" customFormat="1" ht="12.75" customHeight="1">
      <c r="A186" s="24" t="str">
        <f>INDEX(A$18:A$108,MATCH(B186,B$18:B$108,0))</f>
        <v xml:space="preserve">  Gross written premiums - insurance (direct) - new business</v>
      </c>
      <c r="B186" s="47" t="s">
        <v>67</v>
      </c>
      <c r="C186" s="78"/>
      <c r="D186" s="79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1"/>
      <c r="X186" s="81"/>
      <c r="Y186" s="81"/>
      <c r="Z186" s="81"/>
      <c r="AA186" s="81"/>
      <c r="AB186" s="81"/>
      <c r="AC186" s="71"/>
      <c r="AD186" s="71"/>
      <c r="AE186" s="71"/>
    </row>
    <row r="187" spans="1:31" s="70" customFormat="1">
      <c r="A187" s="18" t="str">
        <f>INDEX(A$18:A$108,MATCH(B187,B$18:B$108,0))</f>
        <v xml:space="preserve">  Gross written premiums - accepted reinsurance</v>
      </c>
      <c r="B187" s="47" t="s">
        <v>69</v>
      </c>
      <c r="C187" s="78"/>
      <c r="D187" s="79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1"/>
      <c r="AB187" s="81"/>
      <c r="AC187" s="71"/>
      <c r="AD187" s="71"/>
      <c r="AE187" s="71"/>
    </row>
    <row r="188" spans="1:31" s="70" customFormat="1" ht="12.75" customHeight="1">
      <c r="A188" s="45" t="str">
        <f>INDEX(A$18:A$108,MATCH(B188,B$18:B$108,0))</f>
        <v>Net written premiums</v>
      </c>
      <c r="B188" s="47" t="s">
        <v>77</v>
      </c>
      <c r="C188" s="78"/>
      <c r="D188" s="79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1"/>
      <c r="AB188" s="81"/>
      <c r="AC188" s="71"/>
      <c r="AD188" s="71"/>
      <c r="AE188" s="71"/>
    </row>
    <row r="189" spans="1:31" s="70" customFormat="1" ht="12.75" customHeight="1">
      <c r="A189" s="48" t="s">
        <v>78</v>
      </c>
      <c r="B189" s="47"/>
      <c r="C189" s="42" t="s">
        <v>60</v>
      </c>
      <c r="D189" s="42" t="s">
        <v>60</v>
      </c>
      <c r="E189" s="42" t="s">
        <v>60</v>
      </c>
      <c r="F189" s="42" t="s">
        <v>60</v>
      </c>
      <c r="G189" s="42" t="s">
        <v>60</v>
      </c>
      <c r="H189" s="42" t="s">
        <v>60</v>
      </c>
      <c r="I189" s="42" t="s">
        <v>60</v>
      </c>
      <c r="J189" s="42" t="s">
        <v>60</v>
      </c>
      <c r="K189" s="42" t="s">
        <v>60</v>
      </c>
      <c r="L189" s="42" t="s">
        <v>60</v>
      </c>
      <c r="M189" s="42" t="s">
        <v>60</v>
      </c>
      <c r="N189" s="42" t="s">
        <v>60</v>
      </c>
      <c r="O189" s="42" t="s">
        <v>60</v>
      </c>
      <c r="P189" s="42" t="s">
        <v>60</v>
      </c>
      <c r="Q189" s="42" t="s">
        <v>60</v>
      </c>
      <c r="R189" s="42" t="s">
        <v>60</v>
      </c>
      <c r="S189" s="42" t="s">
        <v>60</v>
      </c>
      <c r="T189" s="42" t="s">
        <v>60</v>
      </c>
      <c r="U189" s="42" t="s">
        <v>60</v>
      </c>
      <c r="V189" s="42" t="s">
        <v>60</v>
      </c>
      <c r="W189" s="42" t="s">
        <v>60</v>
      </c>
      <c r="X189" s="42" t="s">
        <v>60</v>
      </c>
      <c r="Y189" s="42" t="s">
        <v>60</v>
      </c>
      <c r="Z189" s="42" t="s">
        <v>60</v>
      </c>
      <c r="AA189" s="42" t="s">
        <v>60</v>
      </c>
      <c r="AB189" s="42" t="s">
        <v>60</v>
      </c>
      <c r="AC189" s="71"/>
      <c r="AD189" s="71"/>
      <c r="AE189" s="71"/>
    </row>
    <row r="190" spans="1:31" s="70" customFormat="1" ht="12.75" customHeight="1">
      <c r="A190" s="45" t="str">
        <f>INDEX(A$18:A$108,MATCH(B190,B$18:B$108,0))</f>
        <v>Gross earned premiums</v>
      </c>
      <c r="B190" s="47" t="s">
        <v>80</v>
      </c>
      <c r="C190" s="78"/>
      <c r="D190" s="79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1"/>
      <c r="AB190" s="81"/>
      <c r="AC190" s="71"/>
      <c r="AD190" s="71"/>
      <c r="AE190" s="71"/>
    </row>
    <row r="191" spans="1:31" s="70" customFormat="1" ht="12.75" customHeight="1">
      <c r="A191" s="45" t="str">
        <f>INDEX(A$18:A$108,MATCH(B191,B$18:B$108,0))</f>
        <v>Net earned premiums</v>
      </c>
      <c r="B191" s="47" t="s">
        <v>86</v>
      </c>
      <c r="C191" s="78"/>
      <c r="D191" s="79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1"/>
      <c r="AB191" s="81"/>
      <c r="AC191" s="71"/>
      <c r="AD191" s="71"/>
      <c r="AE191" s="71"/>
    </row>
    <row r="192" spans="1:31" s="70" customFormat="1" ht="12.75" customHeight="1">
      <c r="A192" s="18" t="str">
        <f>INDEX(A$18:A$108,MATCH(B192,B$18:B$108,0))</f>
        <v>Net earned premiums from business transfers-in</v>
      </c>
      <c r="B192" s="47" t="s">
        <v>88</v>
      </c>
      <c r="C192" s="79"/>
      <c r="D192" s="79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71"/>
      <c r="AD192" s="71"/>
      <c r="AE192" s="71"/>
    </row>
    <row r="193" spans="1:31" s="70" customFormat="1" ht="12.75" customHeight="1">
      <c r="A193" s="48" t="s">
        <v>89</v>
      </c>
      <c r="B193" s="47"/>
      <c r="C193" s="42" t="s">
        <v>60</v>
      </c>
      <c r="D193" s="42" t="s">
        <v>60</v>
      </c>
      <c r="E193" s="42" t="s">
        <v>60</v>
      </c>
      <c r="F193" s="42" t="s">
        <v>60</v>
      </c>
      <c r="G193" s="42" t="s">
        <v>60</v>
      </c>
      <c r="H193" s="42" t="s">
        <v>60</v>
      </c>
      <c r="I193" s="42" t="s">
        <v>60</v>
      </c>
      <c r="J193" s="42" t="s">
        <v>60</v>
      </c>
      <c r="K193" s="42" t="s">
        <v>60</v>
      </c>
      <c r="L193" s="42" t="s">
        <v>60</v>
      </c>
      <c r="M193" s="42" t="s">
        <v>60</v>
      </c>
      <c r="N193" s="42" t="s">
        <v>60</v>
      </c>
      <c r="O193" s="42" t="s">
        <v>60</v>
      </c>
      <c r="P193" s="42" t="s">
        <v>60</v>
      </c>
      <c r="Q193" s="42" t="s">
        <v>60</v>
      </c>
      <c r="R193" s="42" t="s">
        <v>60</v>
      </c>
      <c r="S193" s="42" t="s">
        <v>60</v>
      </c>
      <c r="T193" s="42" t="s">
        <v>60</v>
      </c>
      <c r="U193" s="42" t="s">
        <v>60</v>
      </c>
      <c r="V193" s="42" t="s">
        <v>60</v>
      </c>
      <c r="W193" s="42" t="s">
        <v>60</v>
      </c>
      <c r="X193" s="42" t="s">
        <v>60</v>
      </c>
      <c r="Y193" s="42" t="s">
        <v>60</v>
      </c>
      <c r="Z193" s="42" t="s">
        <v>60</v>
      </c>
      <c r="AA193" s="42" t="s">
        <v>60</v>
      </c>
      <c r="AB193" s="42" t="s">
        <v>60</v>
      </c>
      <c r="AC193" s="71"/>
      <c r="AD193" s="71"/>
      <c r="AE193" s="71"/>
    </row>
    <row r="194" spans="1:31" s="70" customFormat="1" ht="12.75" customHeight="1">
      <c r="A194" s="45" t="str">
        <f>INDEX(A$18:A$108,MATCH(B194,B$18:B$108,0))</f>
        <v>Investment income and investment gains / (losses)</v>
      </c>
      <c r="B194" s="47" t="s">
        <v>95</v>
      </c>
      <c r="C194" s="79"/>
      <c r="D194" s="78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71"/>
      <c r="AD194" s="71"/>
      <c r="AE194" s="71"/>
    </row>
    <row r="195" spans="1:31" s="70" customFormat="1" ht="12.75" customHeight="1">
      <c r="A195" s="45" t="str">
        <f>INDEX(A$18:A$108,MATCH(B195,B$18:B$108,0))</f>
        <v>Other income</v>
      </c>
      <c r="B195" s="47" t="s">
        <v>97</v>
      </c>
      <c r="C195" s="79"/>
      <c r="D195" s="78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71"/>
      <c r="AD195" s="71"/>
      <c r="AE195" s="71"/>
    </row>
    <row r="196" spans="1:31" s="70" customFormat="1" ht="12.75" customHeight="1">
      <c r="A196" s="51" t="str">
        <f>INDEX(A$18:A$108,MATCH(B196,B$18:B$108,0))</f>
        <v>Total income</v>
      </c>
      <c r="B196" s="47" t="s">
        <v>99</v>
      </c>
      <c r="C196" s="79"/>
      <c r="D196" s="78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71"/>
      <c r="AD196" s="71"/>
      <c r="AE196" s="71"/>
    </row>
    <row r="197" spans="1:31" s="70" customFormat="1" ht="12.75" customHeight="1">
      <c r="A197" s="59" t="s">
        <v>100</v>
      </c>
      <c r="B197" s="47"/>
      <c r="C197" s="42" t="s">
        <v>60</v>
      </c>
      <c r="D197" s="42" t="s">
        <v>60</v>
      </c>
      <c r="E197" s="42" t="s">
        <v>60</v>
      </c>
      <c r="F197" s="42" t="s">
        <v>60</v>
      </c>
      <c r="G197" s="42" t="s">
        <v>60</v>
      </c>
      <c r="H197" s="42" t="s">
        <v>60</v>
      </c>
      <c r="I197" s="42" t="s">
        <v>60</v>
      </c>
      <c r="J197" s="42" t="s">
        <v>60</v>
      </c>
      <c r="K197" s="42" t="s">
        <v>60</v>
      </c>
      <c r="L197" s="42" t="s">
        <v>60</v>
      </c>
      <c r="M197" s="42" t="s">
        <v>60</v>
      </c>
      <c r="N197" s="42" t="s">
        <v>60</v>
      </c>
      <c r="O197" s="42" t="s">
        <v>60</v>
      </c>
      <c r="P197" s="42" t="s">
        <v>60</v>
      </c>
      <c r="Q197" s="42" t="s">
        <v>60</v>
      </c>
      <c r="R197" s="42" t="s">
        <v>60</v>
      </c>
      <c r="S197" s="42" t="s">
        <v>60</v>
      </c>
      <c r="T197" s="42" t="s">
        <v>60</v>
      </c>
      <c r="U197" s="42" t="s">
        <v>60</v>
      </c>
      <c r="V197" s="42" t="s">
        <v>60</v>
      </c>
      <c r="W197" s="42" t="s">
        <v>60</v>
      </c>
      <c r="X197" s="42" t="s">
        <v>60</v>
      </c>
      <c r="Y197" s="42" t="s">
        <v>60</v>
      </c>
      <c r="Z197" s="42" t="s">
        <v>60</v>
      </c>
      <c r="AA197" s="42" t="s">
        <v>60</v>
      </c>
      <c r="AB197" s="42" t="s">
        <v>60</v>
      </c>
      <c r="AC197" s="71"/>
      <c r="AD197" s="71"/>
      <c r="AE197" s="71"/>
    </row>
    <row r="198" spans="1:31" s="70" customFormat="1" ht="12.75" customHeight="1">
      <c r="A198" s="48" t="s">
        <v>101</v>
      </c>
      <c r="B198" s="47"/>
      <c r="C198" s="42" t="s">
        <v>60</v>
      </c>
      <c r="D198" s="42" t="s">
        <v>60</v>
      </c>
      <c r="E198" s="42" t="s">
        <v>60</v>
      </c>
      <c r="F198" s="42" t="s">
        <v>60</v>
      </c>
      <c r="G198" s="42" t="s">
        <v>60</v>
      </c>
      <c r="H198" s="42" t="s">
        <v>60</v>
      </c>
      <c r="I198" s="42" t="s">
        <v>60</v>
      </c>
      <c r="J198" s="42" t="s">
        <v>60</v>
      </c>
      <c r="K198" s="42" t="s">
        <v>60</v>
      </c>
      <c r="L198" s="42" t="s">
        <v>60</v>
      </c>
      <c r="M198" s="42" t="s">
        <v>60</v>
      </c>
      <c r="N198" s="42" t="s">
        <v>60</v>
      </c>
      <c r="O198" s="42" t="s">
        <v>60</v>
      </c>
      <c r="P198" s="42" t="s">
        <v>60</v>
      </c>
      <c r="Q198" s="42" t="s">
        <v>60</v>
      </c>
      <c r="R198" s="42" t="s">
        <v>60</v>
      </c>
      <c r="S198" s="42" t="s">
        <v>60</v>
      </c>
      <c r="T198" s="42" t="s">
        <v>60</v>
      </c>
      <c r="U198" s="42" t="s">
        <v>60</v>
      </c>
      <c r="V198" s="42" t="s">
        <v>60</v>
      </c>
      <c r="W198" s="42" t="s">
        <v>60</v>
      </c>
      <c r="X198" s="42" t="s">
        <v>60</v>
      </c>
      <c r="Y198" s="42" t="s">
        <v>60</v>
      </c>
      <c r="Z198" s="42" t="s">
        <v>60</v>
      </c>
      <c r="AA198" s="42" t="s">
        <v>60</v>
      </c>
      <c r="AB198" s="42" t="s">
        <v>60</v>
      </c>
      <c r="AC198" s="71"/>
      <c r="AD198" s="71"/>
      <c r="AE198" s="71"/>
    </row>
    <row r="199" spans="1:31" s="70" customFormat="1" ht="12.75" customHeight="1">
      <c r="A199" s="45" t="str">
        <f t="shared" ref="A199:A204" si="3">INDEX(A$18:A$108,MATCH(B199,B$18:B$108,0))</f>
        <v>Gross (undiscounted) claims incurred</v>
      </c>
      <c r="B199" s="47" t="s">
        <v>103</v>
      </c>
      <c r="C199" s="78"/>
      <c r="D199" s="79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1"/>
      <c r="AB199" s="81"/>
      <c r="AC199" s="71"/>
      <c r="AD199" s="71"/>
      <c r="AE199" s="71"/>
    </row>
    <row r="200" spans="1:31" s="70" customFormat="1" ht="12.75" customHeight="1">
      <c r="A200" s="18" t="str">
        <f t="shared" si="3"/>
        <v xml:space="preserve">Gross (undiscounted) claims incurred - claim events that occurred prior to the period	</v>
      </c>
      <c r="B200" s="47" t="s">
        <v>119</v>
      </c>
      <c r="C200" s="78"/>
      <c r="D200" s="79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1"/>
      <c r="AB200" s="81"/>
      <c r="AC200" s="71"/>
      <c r="AD200" s="71"/>
      <c r="AE200" s="71"/>
    </row>
    <row r="201" spans="1:31" s="70" customFormat="1" ht="12.75" customHeight="1">
      <c r="A201" s="45" t="str">
        <f t="shared" si="3"/>
        <v>Net (undiscounted) claims incurred</v>
      </c>
      <c r="B201" s="47" t="s">
        <v>125</v>
      </c>
      <c r="C201" s="78"/>
      <c r="D201" s="79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1"/>
      <c r="AB201" s="81"/>
      <c r="AC201" s="71"/>
      <c r="AD201" s="71"/>
      <c r="AE201" s="71"/>
    </row>
    <row r="202" spans="1:31" s="70" customFormat="1" ht="12.75" customHeight="1">
      <c r="A202" s="18" t="str">
        <f t="shared" si="3"/>
        <v>Net (undiscounted) claims incurred - claim events that occurred prior to the period</v>
      </c>
      <c r="B202" s="47" t="s">
        <v>133</v>
      </c>
      <c r="C202" s="78"/>
      <c r="D202" s="79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1"/>
      <c r="AB202" s="81"/>
      <c r="AC202" s="71"/>
      <c r="AD202" s="71"/>
      <c r="AE202" s="71"/>
    </row>
    <row r="203" spans="1:31" s="70" customFormat="1" ht="12.75" customHeight="1">
      <c r="A203" s="45" t="str">
        <f t="shared" si="3"/>
        <v>Net (discounted) claims incurred</v>
      </c>
      <c r="B203" s="47" t="s">
        <v>139</v>
      </c>
      <c r="C203" s="79"/>
      <c r="D203" s="79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0"/>
      <c r="AB203" s="80"/>
      <c r="AC203" s="71"/>
      <c r="AD203" s="71"/>
      <c r="AE203" s="71"/>
    </row>
    <row r="204" spans="1:31" s="70" customFormat="1">
      <c r="A204" s="18" t="str">
        <f t="shared" si="3"/>
        <v>Net (discounted) claims incurred - business transfers-out</v>
      </c>
      <c r="B204" s="47" t="s">
        <v>141</v>
      </c>
      <c r="C204" s="79"/>
      <c r="D204" s="79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71"/>
      <c r="AD204" s="71"/>
      <c r="AE204" s="71"/>
    </row>
    <row r="205" spans="1:31" s="70" customFormat="1">
      <c r="A205" s="48" t="s">
        <v>146</v>
      </c>
      <c r="B205" s="47"/>
      <c r="C205" s="42" t="s">
        <v>60</v>
      </c>
      <c r="D205" s="42" t="s">
        <v>60</v>
      </c>
      <c r="E205" s="42" t="s">
        <v>60</v>
      </c>
      <c r="F205" s="42" t="s">
        <v>60</v>
      </c>
      <c r="G205" s="42" t="s">
        <v>60</v>
      </c>
      <c r="H205" s="42" t="s">
        <v>60</v>
      </c>
      <c r="I205" s="42" t="s">
        <v>60</v>
      </c>
      <c r="J205" s="42" t="s">
        <v>60</v>
      </c>
      <c r="K205" s="42" t="s">
        <v>60</v>
      </c>
      <c r="L205" s="42" t="s">
        <v>60</v>
      </c>
      <c r="M205" s="42" t="s">
        <v>60</v>
      </c>
      <c r="N205" s="42" t="s">
        <v>60</v>
      </c>
      <c r="O205" s="42" t="s">
        <v>60</v>
      </c>
      <c r="P205" s="42" t="s">
        <v>60</v>
      </c>
      <c r="Q205" s="42" t="s">
        <v>60</v>
      </c>
      <c r="R205" s="42" t="s">
        <v>60</v>
      </c>
      <c r="S205" s="42" t="s">
        <v>60</v>
      </c>
      <c r="T205" s="42" t="s">
        <v>60</v>
      </c>
      <c r="U205" s="42" t="s">
        <v>60</v>
      </c>
      <c r="V205" s="42" t="s">
        <v>60</v>
      </c>
      <c r="W205" s="42" t="s">
        <v>60</v>
      </c>
      <c r="X205" s="42" t="s">
        <v>60</v>
      </c>
      <c r="Y205" s="42" t="s">
        <v>60</v>
      </c>
      <c r="Z205" s="42" t="s">
        <v>60</v>
      </c>
      <c r="AA205" s="42" t="s">
        <v>60</v>
      </c>
      <c r="AB205" s="42" t="s">
        <v>60</v>
      </c>
      <c r="AC205" s="71"/>
      <c r="AD205" s="71"/>
      <c r="AE205" s="71"/>
    </row>
    <row r="206" spans="1:31" s="70" customFormat="1">
      <c r="A206" s="45" t="str">
        <f>INDEX(A$18:A$108,MATCH(B206,B$18:B$108,0))</f>
        <v>Technical expenses incurred net of reinsurance ceded</v>
      </c>
      <c r="B206" s="47" t="s">
        <v>148</v>
      </c>
      <c r="C206" s="79"/>
      <c r="D206" s="78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71"/>
      <c r="AD206" s="71"/>
      <c r="AE206" s="71"/>
    </row>
    <row r="207" spans="1:31" s="70" customFormat="1">
      <c r="A207" s="18" t="str">
        <f>INDEX(A$18:A$108,MATCH(B207,B$18:B$108,0))</f>
        <v>Acquisition costs - commission</v>
      </c>
      <c r="B207" s="47" t="s">
        <v>156</v>
      </c>
      <c r="C207" s="78"/>
      <c r="D207" s="79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1"/>
      <c r="AB207" s="81"/>
      <c r="AC207" s="71"/>
      <c r="AD207" s="71"/>
      <c r="AE207" s="71"/>
    </row>
    <row r="208" spans="1:31" s="70" customFormat="1">
      <c r="A208" s="48" t="s">
        <v>165</v>
      </c>
      <c r="B208" s="47"/>
      <c r="C208" s="42" t="s">
        <v>60</v>
      </c>
      <c r="D208" s="42" t="s">
        <v>60</v>
      </c>
      <c r="E208" s="42" t="s">
        <v>60</v>
      </c>
      <c r="F208" s="42" t="s">
        <v>60</v>
      </c>
      <c r="G208" s="42" t="s">
        <v>60</v>
      </c>
      <c r="H208" s="42" t="s">
        <v>60</v>
      </c>
      <c r="I208" s="42" t="s">
        <v>60</v>
      </c>
      <c r="J208" s="42" t="s">
        <v>60</v>
      </c>
      <c r="K208" s="42" t="s">
        <v>60</v>
      </c>
      <c r="L208" s="42" t="s">
        <v>60</v>
      </c>
      <c r="M208" s="42" t="s">
        <v>60</v>
      </c>
      <c r="N208" s="42" t="s">
        <v>60</v>
      </c>
      <c r="O208" s="42" t="s">
        <v>60</v>
      </c>
      <c r="P208" s="42" t="s">
        <v>60</v>
      </c>
      <c r="Q208" s="42" t="s">
        <v>60</v>
      </c>
      <c r="R208" s="42" t="s">
        <v>60</v>
      </c>
      <c r="S208" s="42" t="s">
        <v>60</v>
      </c>
      <c r="T208" s="42" t="s">
        <v>60</v>
      </c>
      <c r="U208" s="42" t="s">
        <v>60</v>
      </c>
      <c r="V208" s="42" t="s">
        <v>60</v>
      </c>
      <c r="W208" s="42" t="s">
        <v>60</v>
      </c>
      <c r="X208" s="42" t="s">
        <v>60</v>
      </c>
      <c r="Y208" s="42" t="s">
        <v>60</v>
      </c>
      <c r="Z208" s="42" t="s">
        <v>60</v>
      </c>
      <c r="AA208" s="42" t="s">
        <v>60</v>
      </c>
      <c r="AB208" s="42" t="s">
        <v>60</v>
      </c>
      <c r="AC208" s="71"/>
      <c r="AD208" s="71"/>
      <c r="AE208" s="71"/>
    </row>
    <row r="209" spans="1:31" s="70" customFormat="1">
      <c r="A209" s="45" t="str">
        <f>INDEX(A$18:A$108,MATCH(B209,B$18:B$108,0))</f>
        <v>Interest paid or payable</v>
      </c>
      <c r="B209" s="47" t="s">
        <v>169</v>
      </c>
      <c r="C209" s="79"/>
      <c r="D209" s="78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71"/>
      <c r="AD209" s="71"/>
      <c r="AE209" s="71"/>
    </row>
    <row r="210" spans="1:31" s="70" customFormat="1">
      <c r="A210" s="52" t="str">
        <f>INDEX(A$18:A$108,MATCH(B210,B$18:B$108,0))</f>
        <v>Total expenditure</v>
      </c>
      <c r="B210" s="47" t="s">
        <v>175</v>
      </c>
      <c r="C210" s="79"/>
      <c r="D210" s="78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71"/>
      <c r="AD210" s="71"/>
      <c r="AE210" s="71"/>
    </row>
    <row r="211" spans="1:31" s="70" customFormat="1">
      <c r="A211" s="48" t="s">
        <v>176</v>
      </c>
      <c r="B211" s="47"/>
      <c r="C211" s="42" t="s">
        <v>60</v>
      </c>
      <c r="D211" s="42" t="s">
        <v>60</v>
      </c>
      <c r="E211" s="42" t="s">
        <v>60</v>
      </c>
      <c r="F211" s="42" t="s">
        <v>60</v>
      </c>
      <c r="G211" s="42" t="s">
        <v>60</v>
      </c>
      <c r="H211" s="42" t="s">
        <v>60</v>
      </c>
      <c r="I211" s="42" t="s">
        <v>60</v>
      </c>
      <c r="J211" s="42" t="s">
        <v>60</v>
      </c>
      <c r="K211" s="42" t="s">
        <v>60</v>
      </c>
      <c r="L211" s="42" t="s">
        <v>60</v>
      </c>
      <c r="M211" s="42" t="s">
        <v>60</v>
      </c>
      <c r="N211" s="42" t="s">
        <v>60</v>
      </c>
      <c r="O211" s="42" t="s">
        <v>60</v>
      </c>
      <c r="P211" s="42" t="s">
        <v>60</v>
      </c>
      <c r="Q211" s="42" t="s">
        <v>60</v>
      </c>
      <c r="R211" s="42" t="s">
        <v>60</v>
      </c>
      <c r="S211" s="42" t="s">
        <v>60</v>
      </c>
      <c r="T211" s="42" t="s">
        <v>60</v>
      </c>
      <c r="U211" s="42" t="s">
        <v>60</v>
      </c>
      <c r="V211" s="42" t="s">
        <v>60</v>
      </c>
      <c r="W211" s="42" t="s">
        <v>60</v>
      </c>
      <c r="X211" s="42" t="s">
        <v>60</v>
      </c>
      <c r="Y211" s="42" t="s">
        <v>60</v>
      </c>
      <c r="Z211" s="42" t="s">
        <v>60</v>
      </c>
      <c r="AA211" s="42" t="s">
        <v>60</v>
      </c>
      <c r="AB211" s="42" t="s">
        <v>60</v>
      </c>
      <c r="AC211" s="71"/>
      <c r="AD211" s="71"/>
      <c r="AE211" s="71"/>
    </row>
    <row r="212" spans="1:31" s="70" customFormat="1">
      <c r="A212" s="51" t="str">
        <f>INDEX(A$18:A$108,MATCH(B212,B$18:B$108,0))</f>
        <v>Total comprehensive income in the period</v>
      </c>
      <c r="B212" s="47" t="s">
        <v>180</v>
      </c>
      <c r="C212" s="79"/>
      <c r="D212" s="78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71"/>
      <c r="AD212" s="71"/>
      <c r="AE212" s="71"/>
    </row>
    <row r="213" spans="1:31" s="70" customFormat="1">
      <c r="A213" s="51" t="str">
        <f>INDEX(A$18:A$108,MATCH(B213,B$18:B$108,0))</f>
        <v>Dividends paid or payable in period</v>
      </c>
      <c r="B213" s="47" t="s">
        <v>182</v>
      </c>
      <c r="C213" s="79"/>
      <c r="D213" s="78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71"/>
      <c r="AD213" s="71"/>
      <c r="AE213" s="71"/>
    </row>
    <row r="214" spans="1:31" s="70" customFormat="1">
      <c r="A214" s="59" t="s">
        <v>183</v>
      </c>
      <c r="B214" s="47"/>
      <c r="C214" s="42" t="s">
        <v>60</v>
      </c>
      <c r="D214" s="42" t="s">
        <v>60</v>
      </c>
      <c r="E214" s="42" t="s">
        <v>60</v>
      </c>
      <c r="F214" s="42" t="s">
        <v>60</v>
      </c>
      <c r="G214" s="42" t="s">
        <v>60</v>
      </c>
      <c r="H214" s="42" t="s">
        <v>60</v>
      </c>
      <c r="I214" s="42" t="s">
        <v>60</v>
      </c>
      <c r="J214" s="42" t="s">
        <v>60</v>
      </c>
      <c r="K214" s="42" t="s">
        <v>60</v>
      </c>
      <c r="L214" s="42" t="s">
        <v>60</v>
      </c>
      <c r="M214" s="42" t="s">
        <v>60</v>
      </c>
      <c r="N214" s="42" t="s">
        <v>60</v>
      </c>
      <c r="O214" s="42" t="s">
        <v>60</v>
      </c>
      <c r="P214" s="42" t="s">
        <v>60</v>
      </c>
      <c r="Q214" s="42" t="s">
        <v>60</v>
      </c>
      <c r="R214" s="42" t="s">
        <v>60</v>
      </c>
      <c r="S214" s="42" t="s">
        <v>60</v>
      </c>
      <c r="T214" s="42" t="s">
        <v>60</v>
      </c>
      <c r="U214" s="42" t="s">
        <v>60</v>
      </c>
      <c r="V214" s="42" t="s">
        <v>60</v>
      </c>
      <c r="W214" s="42" t="s">
        <v>60</v>
      </c>
      <c r="X214" s="42" t="s">
        <v>60</v>
      </c>
      <c r="Y214" s="42" t="s">
        <v>60</v>
      </c>
      <c r="Z214" s="42" t="s">
        <v>60</v>
      </c>
      <c r="AA214" s="42" t="s">
        <v>60</v>
      </c>
      <c r="AB214" s="42" t="s">
        <v>60</v>
      </c>
      <c r="AC214" s="71"/>
      <c r="AD214" s="71"/>
      <c r="AE214" s="71"/>
    </row>
    <row r="215" spans="1:31" s="70" customFormat="1" ht="12.75" customHeight="1">
      <c r="A215" s="54" t="str">
        <f>INDEX(A$18:A$108,MATCH(B215,B$18:B$108,0))</f>
        <v>Number of risks written in the period - insurance (direct)</v>
      </c>
      <c r="B215" s="47" t="s">
        <v>185</v>
      </c>
      <c r="C215" s="78"/>
      <c r="D215" s="78"/>
      <c r="E215" s="80"/>
      <c r="F215" s="80"/>
      <c r="G215" s="82"/>
      <c r="H215" s="82"/>
      <c r="I215" s="82"/>
      <c r="J215" s="82"/>
      <c r="K215" s="82"/>
      <c r="L215" s="79"/>
      <c r="M215" s="80"/>
      <c r="N215" s="79"/>
      <c r="O215" s="79"/>
      <c r="P215" s="79"/>
      <c r="Q215" s="79"/>
      <c r="R215" s="79"/>
      <c r="S215" s="79"/>
      <c r="T215" s="80"/>
      <c r="U215" s="80"/>
      <c r="V215" s="80"/>
      <c r="W215" s="81"/>
      <c r="X215" s="81"/>
      <c r="Y215" s="81"/>
      <c r="Z215" s="81"/>
      <c r="AA215" s="81"/>
      <c r="AB215" s="81"/>
      <c r="AC215" s="71"/>
      <c r="AD215" s="71"/>
      <c r="AE215" s="71"/>
    </row>
    <row r="216" spans="1:31" s="70" customFormat="1" ht="12.75" customHeight="1">
      <c r="A216" s="45" t="str">
        <f>INDEX(A$18:A$108,MATCH(B216,B$18:B$108,0))</f>
        <v>Number of risks written in the period - insurance (direct) - new business</v>
      </c>
      <c r="B216" s="47" t="s">
        <v>187</v>
      </c>
      <c r="C216" s="78"/>
      <c r="D216" s="78"/>
      <c r="E216" s="80"/>
      <c r="F216" s="80"/>
      <c r="G216" s="78"/>
      <c r="H216" s="82"/>
      <c r="I216" s="78"/>
      <c r="J216" s="82"/>
      <c r="K216" s="78"/>
      <c r="L216" s="81"/>
      <c r="M216" s="80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71"/>
      <c r="AD216" s="71"/>
      <c r="AE216" s="71"/>
    </row>
    <row r="217" spans="1:31" s="70" customFormat="1" ht="12.75" customHeight="1">
      <c r="A217" s="52" t="str">
        <f>INDEX(A$18:A$108,MATCH(B217,B$18:B$108,0))</f>
        <v>Sum insured in-force at end of the period - direct business</v>
      </c>
      <c r="B217" s="47" t="s">
        <v>189</v>
      </c>
      <c r="C217" s="78"/>
      <c r="D217" s="78"/>
      <c r="E217" s="79"/>
      <c r="F217" s="79"/>
      <c r="G217" s="79"/>
      <c r="H217" s="79"/>
      <c r="I217" s="79"/>
      <c r="J217" s="79"/>
      <c r="K217" s="79"/>
      <c r="L217" s="80"/>
      <c r="M217" s="79"/>
      <c r="N217" s="80"/>
      <c r="O217" s="80"/>
      <c r="P217" s="80"/>
      <c r="Q217" s="80"/>
      <c r="R217" s="80"/>
      <c r="S217" s="80"/>
      <c r="T217" s="79"/>
      <c r="U217" s="79"/>
      <c r="V217" s="79"/>
      <c r="W217" s="81"/>
      <c r="X217" s="81"/>
      <c r="Y217" s="81"/>
      <c r="Z217" s="81"/>
      <c r="AA217" s="81"/>
      <c r="AB217" s="81"/>
      <c r="AC217" s="71"/>
      <c r="AD217" s="71"/>
      <c r="AE217" s="71"/>
    </row>
    <row r="218" spans="1:31" s="70" customFormat="1" ht="12.75" customHeight="1">
      <c r="A218" s="60" t="s">
        <v>190</v>
      </c>
      <c r="B218" s="47"/>
      <c r="C218" s="42" t="s">
        <v>60</v>
      </c>
      <c r="D218" s="42" t="s">
        <v>60</v>
      </c>
      <c r="E218" s="42" t="s">
        <v>60</v>
      </c>
      <c r="F218" s="42" t="s">
        <v>60</v>
      </c>
      <c r="G218" s="42" t="s">
        <v>60</v>
      </c>
      <c r="H218" s="42" t="s">
        <v>60</v>
      </c>
      <c r="I218" s="42" t="s">
        <v>60</v>
      </c>
      <c r="J218" s="42" t="s">
        <v>60</v>
      </c>
      <c r="K218" s="42" t="s">
        <v>60</v>
      </c>
      <c r="L218" s="42" t="s">
        <v>60</v>
      </c>
      <c r="M218" s="42" t="s">
        <v>60</v>
      </c>
      <c r="N218" s="42" t="s">
        <v>60</v>
      </c>
      <c r="O218" s="42" t="s">
        <v>60</v>
      </c>
      <c r="P218" s="42" t="s">
        <v>60</v>
      </c>
      <c r="Q218" s="42" t="s">
        <v>60</v>
      </c>
      <c r="R218" s="42" t="s">
        <v>60</v>
      </c>
      <c r="S218" s="42" t="s">
        <v>60</v>
      </c>
      <c r="T218" s="42" t="s">
        <v>60</v>
      </c>
      <c r="U218" s="42" t="s">
        <v>60</v>
      </c>
      <c r="V218" s="42" t="s">
        <v>60</v>
      </c>
      <c r="W218" s="42" t="s">
        <v>60</v>
      </c>
      <c r="X218" s="42" t="s">
        <v>60</v>
      </c>
      <c r="Y218" s="42" t="s">
        <v>60</v>
      </c>
      <c r="Z218" s="42" t="s">
        <v>60</v>
      </c>
      <c r="AA218" s="42" t="s">
        <v>60</v>
      </c>
      <c r="AB218" s="42" t="s">
        <v>60</v>
      </c>
      <c r="AC218" s="71"/>
      <c r="AD218" s="71"/>
      <c r="AE218" s="71"/>
    </row>
    <row r="219" spans="1:31" s="70" customFormat="1" ht="12.75" customHeight="1">
      <c r="A219" s="45" t="str">
        <f t="shared" ref="A219:A226" si="4">INDEX(A$18:A$108,MATCH(B219,B$18:B$108,0))</f>
        <v>Assets - investments</v>
      </c>
      <c r="B219" s="47" t="s">
        <v>192</v>
      </c>
      <c r="C219" s="79"/>
      <c r="D219" s="78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71"/>
      <c r="AD219" s="71"/>
      <c r="AE219" s="71"/>
    </row>
    <row r="220" spans="1:31" s="70" customFormat="1" ht="12.75" customHeight="1">
      <c r="A220" s="45" t="str">
        <f t="shared" si="4"/>
        <v>Assets - reinsurance recoverables</v>
      </c>
      <c r="B220" s="47" t="s">
        <v>194</v>
      </c>
      <c r="C220" s="79"/>
      <c r="D220" s="78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71"/>
      <c r="AD220" s="71"/>
      <c r="AE220" s="71"/>
    </row>
    <row r="221" spans="1:31" s="70" customFormat="1" ht="12.75" customHeight="1">
      <c r="A221" s="45" t="str">
        <f t="shared" si="4"/>
        <v>Assets - total</v>
      </c>
      <c r="B221" s="47" t="s">
        <v>196</v>
      </c>
      <c r="C221" s="79"/>
      <c r="D221" s="78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71"/>
      <c r="AD221" s="71"/>
      <c r="AE221" s="71"/>
    </row>
    <row r="222" spans="1:31" s="70" customFormat="1" ht="12.75" customHeight="1">
      <c r="A222" s="45" t="str">
        <f t="shared" si="4"/>
        <v>Best estimate – gross of reinsurance</v>
      </c>
      <c r="B222" s="47" t="s">
        <v>198</v>
      </c>
      <c r="C222" s="79"/>
      <c r="D222" s="78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71"/>
      <c r="AD222" s="71"/>
      <c r="AE222" s="71"/>
    </row>
    <row r="223" spans="1:31" s="70" customFormat="1" ht="12.75" customHeight="1">
      <c r="A223" s="45" t="str">
        <f t="shared" si="4"/>
        <v>Best estimate claim provision - gross of reinsurance</v>
      </c>
      <c r="B223" s="47" t="s">
        <v>200</v>
      </c>
      <c r="C223" s="78"/>
      <c r="D223" s="79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71"/>
      <c r="AD223" s="71"/>
      <c r="AE223" s="71"/>
    </row>
    <row r="224" spans="1:31" s="70" customFormat="1" ht="12.75" customHeight="1">
      <c r="A224" s="45" t="str">
        <f t="shared" si="4"/>
        <v>Best estimate premium provision - gross of reinsurance</v>
      </c>
      <c r="B224" s="47" t="s">
        <v>202</v>
      </c>
      <c r="C224" s="78"/>
      <c r="D224" s="79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71"/>
      <c r="AD224" s="71"/>
      <c r="AE224" s="71"/>
    </row>
    <row r="225" spans="1:31" s="70" customFormat="1" ht="12.75" customHeight="1">
      <c r="A225" s="45" t="str">
        <f t="shared" si="4"/>
        <v>Risk margin</v>
      </c>
      <c r="B225" s="47" t="s">
        <v>204</v>
      </c>
      <c r="C225" s="79"/>
      <c r="D225" s="79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71"/>
      <c r="AD225" s="71"/>
      <c r="AE225" s="71"/>
    </row>
    <row r="226" spans="1:31" s="70" customFormat="1" ht="12.75" customHeight="1">
      <c r="A226" s="45" t="str">
        <f t="shared" si="4"/>
        <v>Total liabilities</v>
      </c>
      <c r="B226" s="47" t="s">
        <v>206</v>
      </c>
      <c r="C226" s="79"/>
      <c r="D226" s="78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71"/>
      <c r="AD226" s="71"/>
      <c r="AE226" s="71"/>
    </row>
    <row r="227" spans="1:31" s="70" customFormat="1" ht="12.75" customHeight="1">
      <c r="A227" s="59" t="s">
        <v>207</v>
      </c>
      <c r="B227" s="47"/>
      <c r="C227" s="42" t="s">
        <v>60</v>
      </c>
      <c r="D227" s="42" t="s">
        <v>60</v>
      </c>
      <c r="E227" s="42" t="s">
        <v>60</v>
      </c>
      <c r="F227" s="42" t="s">
        <v>60</v>
      </c>
      <c r="G227" s="42" t="s">
        <v>60</v>
      </c>
      <c r="H227" s="42" t="s">
        <v>60</v>
      </c>
      <c r="I227" s="42" t="s">
        <v>60</v>
      </c>
      <c r="J227" s="42" t="s">
        <v>60</v>
      </c>
      <c r="K227" s="42" t="s">
        <v>60</v>
      </c>
      <c r="L227" s="42" t="s">
        <v>60</v>
      </c>
      <c r="M227" s="42" t="s">
        <v>60</v>
      </c>
      <c r="N227" s="42" t="s">
        <v>60</v>
      </c>
      <c r="O227" s="42" t="s">
        <v>60</v>
      </c>
      <c r="P227" s="42" t="s">
        <v>60</v>
      </c>
      <c r="Q227" s="42" t="s">
        <v>60</v>
      </c>
      <c r="R227" s="42" t="s">
        <v>60</v>
      </c>
      <c r="S227" s="42" t="s">
        <v>60</v>
      </c>
      <c r="T227" s="42" t="s">
        <v>60</v>
      </c>
      <c r="U227" s="42" t="s">
        <v>60</v>
      </c>
      <c r="V227" s="42" t="s">
        <v>60</v>
      </c>
      <c r="W227" s="42" t="s">
        <v>60</v>
      </c>
      <c r="X227" s="42" t="s">
        <v>60</v>
      </c>
      <c r="Y227" s="42" t="s">
        <v>60</v>
      </c>
      <c r="Z227" s="42" t="s">
        <v>60</v>
      </c>
      <c r="AA227" s="42" t="s">
        <v>60</v>
      </c>
      <c r="AB227" s="42" t="s">
        <v>60</v>
      </c>
      <c r="AC227" s="71"/>
      <c r="AD227" s="71"/>
      <c r="AE227" s="71"/>
    </row>
    <row r="228" spans="1:31" s="70" customFormat="1" ht="12.75" customHeight="1">
      <c r="A228" s="51" t="str">
        <f t="shared" ref="A228:A235" si="5">INDEX(A$18:A$108,MATCH(B228,B$18:B$108,0))</f>
        <v>Basic own funds at end of the period</v>
      </c>
      <c r="B228" s="47" t="s">
        <v>209</v>
      </c>
      <c r="C228" s="79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71"/>
      <c r="AD228" s="71"/>
      <c r="AE228" s="71"/>
    </row>
    <row r="229" spans="1:31" s="70" customFormat="1" ht="12.75" customHeight="1">
      <c r="A229" s="45" t="str">
        <f t="shared" si="5"/>
        <v>Tier 1</v>
      </c>
      <c r="B229" s="47" t="s">
        <v>211</v>
      </c>
      <c r="C229" s="79"/>
      <c r="D229" s="78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71"/>
      <c r="AD229" s="71"/>
      <c r="AE229" s="71"/>
    </row>
    <row r="230" spans="1:31" s="70" customFormat="1" ht="12.75" customHeight="1">
      <c r="A230" s="45" t="str">
        <f t="shared" si="5"/>
        <v>Tier 2</v>
      </c>
      <c r="B230" s="47" t="s">
        <v>215</v>
      </c>
      <c r="C230" s="79"/>
      <c r="D230" s="78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71"/>
      <c r="AD230" s="71"/>
      <c r="AE230" s="71"/>
    </row>
    <row r="231" spans="1:31" s="70" customFormat="1" ht="12.75" customHeight="1">
      <c r="A231" s="45" t="str">
        <f t="shared" si="5"/>
        <v>Tier 3</v>
      </c>
      <c r="B231" s="47" t="s">
        <v>219</v>
      </c>
      <c r="C231" s="79"/>
      <c r="D231" s="78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71"/>
      <c r="AD231" s="71"/>
      <c r="AE231" s="71"/>
    </row>
    <row r="232" spans="1:31" s="70" customFormat="1" ht="12.75" customHeight="1">
      <c r="A232" s="45" t="str">
        <f t="shared" si="5"/>
        <v>Other</v>
      </c>
      <c r="B232" s="47" t="s">
        <v>221</v>
      </c>
      <c r="C232" s="79"/>
      <c r="D232" s="78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71"/>
      <c r="AD232" s="71"/>
      <c r="AE232" s="71"/>
    </row>
    <row r="233" spans="1:31" s="70" customFormat="1" ht="12.75" customHeight="1">
      <c r="A233" s="52" t="str">
        <f t="shared" si="5"/>
        <v>Ancillary own funds at end of the period</v>
      </c>
      <c r="B233" s="47" t="s">
        <v>223</v>
      </c>
      <c r="C233" s="79"/>
      <c r="D233" s="78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71"/>
      <c r="AD233" s="71"/>
      <c r="AE233" s="71"/>
    </row>
    <row r="234" spans="1:31" s="70" customFormat="1" ht="12.75" customHeight="1">
      <c r="A234" s="52" t="str">
        <f t="shared" si="5"/>
        <v>Eligible own funds at end of the period</v>
      </c>
      <c r="B234" s="47" t="s">
        <v>225</v>
      </c>
      <c r="C234" s="79"/>
      <c r="D234" s="78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71"/>
      <c r="AD234" s="71"/>
      <c r="AE234" s="71"/>
    </row>
    <row r="235" spans="1:31" s="70" customFormat="1">
      <c r="A235" s="52" t="str">
        <f t="shared" si="5"/>
        <v>SCR at end of the period</v>
      </c>
      <c r="B235" s="47" t="s">
        <v>227</v>
      </c>
      <c r="C235" s="79"/>
      <c r="D235" s="78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71"/>
      <c r="AD235" s="71"/>
      <c r="AE235" s="71"/>
    </row>
    <row r="236" spans="1:31" s="70" customFormat="1" ht="12.75" customHeight="1">
      <c r="B236" s="70" t="s">
        <v>228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</row>
    <row r="237" spans="1:31" s="70" customFormat="1" ht="12.75" customHeight="1">
      <c r="B237" s="70" t="s">
        <v>228</v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</row>
    <row r="238" spans="1:31" s="70" customFormat="1" ht="12.75" customHeight="1">
      <c r="A238" s="83" t="s">
        <v>283</v>
      </c>
      <c r="B238" s="70" t="s">
        <v>228</v>
      </c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</row>
    <row r="239" spans="1:31" s="70" customFormat="1" ht="12.75" customHeight="1">
      <c r="A239" s="9" t="str">
        <f>A5&amp;" : plan year 3"</f>
        <v>Non-life income, expenditure and business model analysis : plan year 3</v>
      </c>
      <c r="B239" s="70" t="s">
        <v>228</v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</row>
    <row r="240" spans="1:31" s="70" customFormat="1" ht="12.75" customHeight="1">
      <c r="B240" s="70" t="s">
        <v>228</v>
      </c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</row>
    <row r="241" spans="1:31" s="70" customFormat="1">
      <c r="B241" s="70" t="s">
        <v>228</v>
      </c>
      <c r="C241" s="116" t="s">
        <v>4</v>
      </c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8"/>
      <c r="AC241" s="71"/>
      <c r="AD241" s="71"/>
      <c r="AE241" s="71"/>
    </row>
    <row r="242" spans="1:31" s="70" customFormat="1" ht="15" customHeight="1">
      <c r="B242" s="70" t="s">
        <v>228</v>
      </c>
      <c r="C242" s="124"/>
      <c r="D242" s="116" t="s">
        <v>5</v>
      </c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8"/>
      <c r="AA242" s="129"/>
      <c r="AB242" s="130"/>
      <c r="AC242" s="71"/>
      <c r="AD242" s="71"/>
      <c r="AE242" s="71"/>
    </row>
    <row r="243" spans="1:31" s="70" customFormat="1" ht="15" customHeight="1">
      <c r="B243" s="70" t="s">
        <v>228</v>
      </c>
      <c r="C243" s="125"/>
      <c r="D243" s="132"/>
      <c r="E243" s="109" t="s">
        <v>8</v>
      </c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1"/>
      <c r="W243" s="112" t="s">
        <v>9</v>
      </c>
      <c r="X243" s="113"/>
      <c r="Y243" s="113"/>
      <c r="Z243" s="114"/>
      <c r="AA243" s="115"/>
      <c r="AB243" s="131"/>
      <c r="AC243" s="71"/>
      <c r="AD243" s="71"/>
      <c r="AE243" s="71"/>
    </row>
    <row r="244" spans="1:31" s="70" customFormat="1" ht="14.45" customHeight="1">
      <c r="C244" s="125"/>
      <c r="D244" s="132"/>
      <c r="E244" s="122" t="s">
        <v>10</v>
      </c>
      <c r="F244" s="127" t="s">
        <v>11</v>
      </c>
      <c r="G244" s="127" t="s">
        <v>12</v>
      </c>
      <c r="H244" s="127" t="s">
        <v>13</v>
      </c>
      <c r="I244" s="127" t="s">
        <v>14</v>
      </c>
      <c r="J244" s="127" t="s">
        <v>15</v>
      </c>
      <c r="K244" s="127" t="s">
        <v>16</v>
      </c>
      <c r="L244" s="127" t="s">
        <v>17</v>
      </c>
      <c r="M244" s="127" t="s">
        <v>18</v>
      </c>
      <c r="N244" s="127" t="s">
        <v>19</v>
      </c>
      <c r="O244" s="119" t="s">
        <v>20</v>
      </c>
      <c r="P244" s="120"/>
      <c r="Q244" s="120"/>
      <c r="R244" s="121"/>
      <c r="S244" s="122" t="s">
        <v>21</v>
      </c>
      <c r="T244" s="122" t="s">
        <v>22</v>
      </c>
      <c r="U244" s="122" t="s">
        <v>23</v>
      </c>
      <c r="V244" s="122" t="s">
        <v>24</v>
      </c>
      <c r="W244" s="122" t="s">
        <v>25</v>
      </c>
      <c r="X244" s="122" t="s">
        <v>26</v>
      </c>
      <c r="Y244" s="122" t="s">
        <v>27</v>
      </c>
      <c r="Z244" s="133" t="s">
        <v>28</v>
      </c>
      <c r="AA244" s="106" t="s">
        <v>6</v>
      </c>
      <c r="AB244" s="106" t="s">
        <v>7</v>
      </c>
      <c r="AC244" s="71"/>
      <c r="AD244" s="71"/>
      <c r="AE244" s="71"/>
    </row>
    <row r="245" spans="1:31" s="70" customFormat="1" ht="45" customHeight="1">
      <c r="C245" s="126"/>
      <c r="D245" s="132"/>
      <c r="E245" s="123"/>
      <c r="F245" s="128"/>
      <c r="G245" s="128"/>
      <c r="H245" s="128"/>
      <c r="I245" s="128"/>
      <c r="J245" s="128"/>
      <c r="K245" s="128"/>
      <c r="L245" s="128"/>
      <c r="M245" s="128"/>
      <c r="N245" s="128"/>
      <c r="O245" s="72" t="s">
        <v>29</v>
      </c>
      <c r="P245" s="73" t="s">
        <v>30</v>
      </c>
      <c r="Q245" s="73" t="s">
        <v>31</v>
      </c>
      <c r="R245" s="73" t="s">
        <v>32</v>
      </c>
      <c r="S245" s="123"/>
      <c r="T245" s="123"/>
      <c r="U245" s="123"/>
      <c r="V245" s="123"/>
      <c r="W245" s="123"/>
      <c r="X245" s="123"/>
      <c r="Y245" s="123"/>
      <c r="Z245" s="134"/>
      <c r="AA245" s="73"/>
      <c r="AB245" s="73"/>
      <c r="AC245" s="71"/>
      <c r="AD245" s="71"/>
      <c r="AE245" s="71"/>
    </row>
    <row r="246" spans="1:31" s="70" customFormat="1">
      <c r="B246" s="70" t="s">
        <v>228</v>
      </c>
      <c r="C246" s="75" t="s">
        <v>284</v>
      </c>
      <c r="D246" s="75" t="s">
        <v>285</v>
      </c>
      <c r="E246" s="75" t="s">
        <v>286</v>
      </c>
      <c r="F246" s="75" t="s">
        <v>287</v>
      </c>
      <c r="G246" s="75" t="s">
        <v>288</v>
      </c>
      <c r="H246" s="75" t="s">
        <v>289</v>
      </c>
      <c r="I246" s="75" t="s">
        <v>290</v>
      </c>
      <c r="J246" s="75" t="s">
        <v>291</v>
      </c>
      <c r="K246" s="75" t="s">
        <v>292</v>
      </c>
      <c r="L246" s="75" t="s">
        <v>293</v>
      </c>
      <c r="M246" s="75" t="s">
        <v>294</v>
      </c>
      <c r="N246" s="75" t="s">
        <v>295</v>
      </c>
      <c r="O246" s="75" t="s">
        <v>296</v>
      </c>
      <c r="P246" s="75" t="s">
        <v>297</v>
      </c>
      <c r="Q246" s="75" t="s">
        <v>298</v>
      </c>
      <c r="R246" s="75" t="s">
        <v>299</v>
      </c>
      <c r="S246" s="75" t="s">
        <v>300</v>
      </c>
      <c r="T246" s="75" t="s">
        <v>301</v>
      </c>
      <c r="U246" s="75" t="s">
        <v>302</v>
      </c>
      <c r="V246" s="75" t="s">
        <v>303</v>
      </c>
      <c r="W246" s="75" t="s">
        <v>304</v>
      </c>
      <c r="X246" s="75" t="s">
        <v>305</v>
      </c>
      <c r="Y246" s="75" t="s">
        <v>306</v>
      </c>
      <c r="Z246" s="75" t="s">
        <v>307</v>
      </c>
      <c r="AA246" s="75" t="s">
        <v>308</v>
      </c>
      <c r="AB246" s="75" t="s">
        <v>309</v>
      </c>
      <c r="AC246" s="71"/>
      <c r="AD246" s="71"/>
      <c r="AE246" s="71"/>
    </row>
    <row r="247" spans="1:31" s="70" customFormat="1" ht="12.75" customHeight="1">
      <c r="A247" s="60" t="s">
        <v>59</v>
      </c>
      <c r="B247" s="84"/>
      <c r="C247" s="42" t="s">
        <v>60</v>
      </c>
      <c r="D247" s="42" t="s">
        <v>60</v>
      </c>
      <c r="E247" s="42" t="s">
        <v>60</v>
      </c>
      <c r="F247" s="42" t="s">
        <v>60</v>
      </c>
      <c r="G247" s="42" t="s">
        <v>60</v>
      </c>
      <c r="H247" s="42" t="s">
        <v>60</v>
      </c>
      <c r="I247" s="42" t="s">
        <v>60</v>
      </c>
      <c r="J247" s="42" t="s">
        <v>60</v>
      </c>
      <c r="K247" s="42" t="s">
        <v>60</v>
      </c>
      <c r="L247" s="42" t="s">
        <v>60</v>
      </c>
      <c r="M247" s="42" t="s">
        <v>60</v>
      </c>
      <c r="N247" s="42" t="s">
        <v>60</v>
      </c>
      <c r="O247" s="42" t="s">
        <v>60</v>
      </c>
      <c r="P247" s="42" t="s">
        <v>60</v>
      </c>
      <c r="Q247" s="42" t="s">
        <v>60</v>
      </c>
      <c r="R247" s="42" t="s">
        <v>60</v>
      </c>
      <c r="S247" s="42" t="s">
        <v>60</v>
      </c>
      <c r="T247" s="42" t="s">
        <v>60</v>
      </c>
      <c r="U247" s="42" t="s">
        <v>60</v>
      </c>
      <c r="V247" s="42" t="s">
        <v>60</v>
      </c>
      <c r="W247" s="42" t="s">
        <v>60</v>
      </c>
      <c r="X247" s="42" t="s">
        <v>60</v>
      </c>
      <c r="Y247" s="42" t="s">
        <v>60</v>
      </c>
      <c r="Z247" s="42" t="s">
        <v>60</v>
      </c>
      <c r="AA247" s="42" t="s">
        <v>60</v>
      </c>
      <c r="AB247" s="42" t="s">
        <v>60</v>
      </c>
      <c r="AC247" s="71"/>
      <c r="AD247" s="71"/>
      <c r="AE247" s="71"/>
    </row>
    <row r="248" spans="1:31" s="70" customFormat="1" ht="12.75" customHeight="1">
      <c r="A248" s="48" t="s">
        <v>61</v>
      </c>
      <c r="B248" s="84"/>
      <c r="C248" s="42" t="s">
        <v>60</v>
      </c>
      <c r="D248" s="42" t="s">
        <v>60</v>
      </c>
      <c r="E248" s="42" t="s">
        <v>60</v>
      </c>
      <c r="F248" s="42" t="s">
        <v>60</v>
      </c>
      <c r="G248" s="42" t="s">
        <v>60</v>
      </c>
      <c r="H248" s="42" t="s">
        <v>60</v>
      </c>
      <c r="I248" s="42" t="s">
        <v>60</v>
      </c>
      <c r="J248" s="42" t="s">
        <v>60</v>
      </c>
      <c r="K248" s="42" t="s">
        <v>60</v>
      </c>
      <c r="L248" s="42" t="s">
        <v>60</v>
      </c>
      <c r="M248" s="42" t="s">
        <v>60</v>
      </c>
      <c r="N248" s="42" t="s">
        <v>60</v>
      </c>
      <c r="O248" s="42" t="s">
        <v>60</v>
      </c>
      <c r="P248" s="42" t="s">
        <v>60</v>
      </c>
      <c r="Q248" s="42" t="s">
        <v>60</v>
      </c>
      <c r="R248" s="42" t="s">
        <v>60</v>
      </c>
      <c r="S248" s="42" t="s">
        <v>60</v>
      </c>
      <c r="T248" s="42" t="s">
        <v>60</v>
      </c>
      <c r="U248" s="42" t="s">
        <v>60</v>
      </c>
      <c r="V248" s="42" t="s">
        <v>60</v>
      </c>
      <c r="W248" s="42" t="s">
        <v>60</v>
      </c>
      <c r="X248" s="42" t="s">
        <v>60</v>
      </c>
      <c r="Y248" s="42" t="s">
        <v>60</v>
      </c>
      <c r="Z248" s="42" t="s">
        <v>60</v>
      </c>
      <c r="AA248" s="42" t="s">
        <v>60</v>
      </c>
      <c r="AB248" s="42" t="s">
        <v>60</v>
      </c>
      <c r="AC248" s="71"/>
      <c r="AD248" s="71"/>
      <c r="AE248" s="71"/>
    </row>
    <row r="249" spans="1:31" s="70" customFormat="1">
      <c r="A249" s="45" t="str">
        <f>INDEX(A$18:A$108,MATCH(B249,B$18:B$108,0))</f>
        <v>Gross written premiums</v>
      </c>
      <c r="B249" s="85" t="s">
        <v>63</v>
      </c>
      <c r="C249" s="78"/>
      <c r="D249" s="79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1"/>
      <c r="AB249" s="81"/>
      <c r="AC249" s="71"/>
      <c r="AD249" s="71"/>
      <c r="AE249" s="71"/>
    </row>
    <row r="250" spans="1:31" s="70" customFormat="1">
      <c r="A250" s="18" t="str">
        <f>INDEX(A$18:A$108,MATCH(B250,B$18:B$108,0))</f>
        <v xml:space="preserve">  Gross written premiums - insurance (direct)</v>
      </c>
      <c r="B250" s="86" t="s">
        <v>65</v>
      </c>
      <c r="C250" s="78"/>
      <c r="D250" s="79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1"/>
      <c r="X250" s="81"/>
      <c r="Y250" s="81"/>
      <c r="Z250" s="81"/>
      <c r="AA250" s="81"/>
      <c r="AB250" s="81"/>
      <c r="AC250" s="71"/>
      <c r="AD250" s="71"/>
      <c r="AE250" s="71"/>
    </row>
    <row r="251" spans="1:31" s="70" customFormat="1" ht="12.75" customHeight="1">
      <c r="A251" s="24" t="str">
        <f>INDEX(A$18:A$108,MATCH(B251,B$18:B$108,0))</f>
        <v xml:space="preserve">  Gross written premiums - insurance (direct) - new business</v>
      </c>
      <c r="B251" s="86" t="s">
        <v>67</v>
      </c>
      <c r="C251" s="78"/>
      <c r="D251" s="79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1"/>
      <c r="X251" s="81"/>
      <c r="Y251" s="81"/>
      <c r="Z251" s="81"/>
      <c r="AA251" s="81"/>
      <c r="AB251" s="81"/>
      <c r="AC251" s="71"/>
      <c r="AD251" s="71"/>
      <c r="AE251" s="71"/>
    </row>
    <row r="252" spans="1:31" s="70" customFormat="1">
      <c r="A252" s="18" t="str">
        <f>INDEX(A$18:A$108,MATCH(B252,B$18:B$108,0))</f>
        <v xml:space="preserve">  Gross written premiums - accepted reinsurance</v>
      </c>
      <c r="B252" s="86" t="s">
        <v>69</v>
      </c>
      <c r="C252" s="78"/>
      <c r="D252" s="79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1"/>
      <c r="AB252" s="81"/>
      <c r="AC252" s="71"/>
      <c r="AD252" s="71"/>
      <c r="AE252" s="71"/>
    </row>
    <row r="253" spans="1:31" s="70" customFormat="1" ht="12.75" customHeight="1">
      <c r="A253" s="45" t="str">
        <f>INDEX(A$18:A$108,MATCH(B253,B$18:B$108,0))</f>
        <v>Net written premiums</v>
      </c>
      <c r="B253" s="87" t="s">
        <v>77</v>
      </c>
      <c r="C253" s="78"/>
      <c r="D253" s="79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1"/>
      <c r="AB253" s="81"/>
      <c r="AC253" s="71"/>
      <c r="AD253" s="71"/>
      <c r="AE253" s="71"/>
    </row>
    <row r="254" spans="1:31" s="70" customFormat="1" ht="12.75" customHeight="1">
      <c r="A254" s="48" t="s">
        <v>78</v>
      </c>
      <c r="B254" s="84"/>
      <c r="C254" s="42" t="s">
        <v>60</v>
      </c>
      <c r="D254" s="42" t="s">
        <v>60</v>
      </c>
      <c r="E254" s="42" t="s">
        <v>60</v>
      </c>
      <c r="F254" s="42" t="s">
        <v>60</v>
      </c>
      <c r="G254" s="42" t="s">
        <v>60</v>
      </c>
      <c r="H254" s="42" t="s">
        <v>60</v>
      </c>
      <c r="I254" s="42" t="s">
        <v>60</v>
      </c>
      <c r="J254" s="42" t="s">
        <v>60</v>
      </c>
      <c r="K254" s="42" t="s">
        <v>60</v>
      </c>
      <c r="L254" s="42" t="s">
        <v>60</v>
      </c>
      <c r="M254" s="42" t="s">
        <v>60</v>
      </c>
      <c r="N254" s="42" t="s">
        <v>60</v>
      </c>
      <c r="O254" s="42" t="s">
        <v>60</v>
      </c>
      <c r="P254" s="42" t="s">
        <v>60</v>
      </c>
      <c r="Q254" s="42" t="s">
        <v>60</v>
      </c>
      <c r="R254" s="42" t="s">
        <v>60</v>
      </c>
      <c r="S254" s="42" t="s">
        <v>60</v>
      </c>
      <c r="T254" s="42" t="s">
        <v>60</v>
      </c>
      <c r="U254" s="42" t="s">
        <v>60</v>
      </c>
      <c r="V254" s="42" t="s">
        <v>60</v>
      </c>
      <c r="W254" s="42" t="s">
        <v>60</v>
      </c>
      <c r="X254" s="42" t="s">
        <v>60</v>
      </c>
      <c r="Y254" s="42" t="s">
        <v>60</v>
      </c>
      <c r="Z254" s="42" t="s">
        <v>60</v>
      </c>
      <c r="AA254" s="42" t="s">
        <v>60</v>
      </c>
      <c r="AB254" s="42" t="s">
        <v>60</v>
      </c>
      <c r="AC254" s="71"/>
      <c r="AD254" s="71"/>
      <c r="AE254" s="71"/>
    </row>
    <row r="255" spans="1:31" s="70" customFormat="1" ht="12.75" customHeight="1">
      <c r="A255" s="45" t="str">
        <f>INDEX(A$18:A$108,MATCH(B255,B$18:B$108,0))</f>
        <v>Gross earned premiums</v>
      </c>
      <c r="B255" s="87" t="s">
        <v>80</v>
      </c>
      <c r="C255" s="78"/>
      <c r="D255" s="79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1"/>
      <c r="AB255" s="81"/>
      <c r="AC255" s="71"/>
      <c r="AD255" s="71"/>
      <c r="AE255" s="71"/>
    </row>
    <row r="256" spans="1:31" s="70" customFormat="1" ht="12.75" customHeight="1">
      <c r="A256" s="45" t="str">
        <f>INDEX(A$18:A$108,MATCH(B256,B$18:B$108,0))</f>
        <v>Net earned premiums</v>
      </c>
      <c r="B256" s="87" t="s">
        <v>86</v>
      </c>
      <c r="C256" s="78"/>
      <c r="D256" s="79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1"/>
      <c r="AB256" s="81"/>
      <c r="AC256" s="71"/>
      <c r="AD256" s="71"/>
      <c r="AE256" s="71"/>
    </row>
    <row r="257" spans="1:31" s="70" customFormat="1">
      <c r="A257" s="18" t="str">
        <f>INDEX(A$18:A$108,MATCH(B257,B$18:B$108,0))</f>
        <v>Net earned premiums from business transfers-in</v>
      </c>
      <c r="B257" s="87" t="s">
        <v>88</v>
      </c>
      <c r="C257" s="79"/>
      <c r="D257" s="79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71"/>
      <c r="AD257" s="71"/>
      <c r="AE257" s="71"/>
    </row>
    <row r="258" spans="1:31" s="70" customFormat="1" ht="12.75" customHeight="1">
      <c r="A258" s="48" t="s">
        <v>89</v>
      </c>
      <c r="B258" s="84"/>
      <c r="C258" s="42" t="s">
        <v>60</v>
      </c>
      <c r="D258" s="42" t="s">
        <v>60</v>
      </c>
      <c r="E258" s="42" t="s">
        <v>60</v>
      </c>
      <c r="F258" s="42" t="s">
        <v>60</v>
      </c>
      <c r="G258" s="42" t="s">
        <v>60</v>
      </c>
      <c r="H258" s="42" t="s">
        <v>60</v>
      </c>
      <c r="I258" s="42" t="s">
        <v>60</v>
      </c>
      <c r="J258" s="42" t="s">
        <v>60</v>
      </c>
      <c r="K258" s="42" t="s">
        <v>60</v>
      </c>
      <c r="L258" s="42" t="s">
        <v>60</v>
      </c>
      <c r="M258" s="42" t="s">
        <v>60</v>
      </c>
      <c r="N258" s="42" t="s">
        <v>60</v>
      </c>
      <c r="O258" s="42" t="s">
        <v>60</v>
      </c>
      <c r="P258" s="42" t="s">
        <v>60</v>
      </c>
      <c r="Q258" s="42" t="s">
        <v>60</v>
      </c>
      <c r="R258" s="42" t="s">
        <v>60</v>
      </c>
      <c r="S258" s="42" t="s">
        <v>60</v>
      </c>
      <c r="T258" s="42" t="s">
        <v>60</v>
      </c>
      <c r="U258" s="42" t="s">
        <v>60</v>
      </c>
      <c r="V258" s="42" t="s">
        <v>60</v>
      </c>
      <c r="W258" s="42" t="s">
        <v>60</v>
      </c>
      <c r="X258" s="42" t="s">
        <v>60</v>
      </c>
      <c r="Y258" s="42" t="s">
        <v>60</v>
      </c>
      <c r="Z258" s="42" t="s">
        <v>60</v>
      </c>
      <c r="AA258" s="42" t="s">
        <v>60</v>
      </c>
      <c r="AB258" s="42" t="s">
        <v>60</v>
      </c>
      <c r="AC258" s="71"/>
      <c r="AD258" s="71"/>
      <c r="AE258" s="71"/>
    </row>
    <row r="259" spans="1:31" s="70" customFormat="1" ht="12.75" customHeight="1">
      <c r="A259" s="45" t="str">
        <f>INDEX(A$18:A$108,MATCH(B259,B$18:B$108,0))</f>
        <v>Investment income and investment gains / (losses)</v>
      </c>
      <c r="B259" s="87" t="s">
        <v>95</v>
      </c>
      <c r="C259" s="79"/>
      <c r="D259" s="78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71"/>
      <c r="AD259" s="71"/>
      <c r="AE259" s="71"/>
    </row>
    <row r="260" spans="1:31" s="70" customFormat="1" ht="12.75" customHeight="1">
      <c r="A260" s="45" t="str">
        <f>INDEX(A$18:A$108,MATCH(B260,B$18:B$108,0))</f>
        <v>Other income</v>
      </c>
      <c r="B260" s="87" t="s">
        <v>97</v>
      </c>
      <c r="C260" s="79"/>
      <c r="D260" s="78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71"/>
      <c r="AD260" s="71"/>
      <c r="AE260" s="71"/>
    </row>
    <row r="261" spans="1:31" s="70" customFormat="1" ht="12.75" customHeight="1">
      <c r="A261" s="51" t="str">
        <f>INDEX(A$18:A$108,MATCH(B261,B$18:B$108,0))</f>
        <v>Total income</v>
      </c>
      <c r="B261" s="87" t="s">
        <v>99</v>
      </c>
      <c r="C261" s="79"/>
      <c r="D261" s="78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71"/>
      <c r="AD261" s="71"/>
      <c r="AE261" s="71"/>
    </row>
    <row r="262" spans="1:31" s="70" customFormat="1" ht="12.75" customHeight="1">
      <c r="A262" s="59" t="s">
        <v>100</v>
      </c>
      <c r="B262" s="87"/>
      <c r="C262" s="42" t="s">
        <v>60</v>
      </c>
      <c r="D262" s="42" t="s">
        <v>60</v>
      </c>
      <c r="E262" s="42" t="s">
        <v>60</v>
      </c>
      <c r="F262" s="42" t="s">
        <v>60</v>
      </c>
      <c r="G262" s="42" t="s">
        <v>60</v>
      </c>
      <c r="H262" s="42" t="s">
        <v>60</v>
      </c>
      <c r="I262" s="42" t="s">
        <v>60</v>
      </c>
      <c r="J262" s="42" t="s">
        <v>60</v>
      </c>
      <c r="K262" s="42" t="s">
        <v>60</v>
      </c>
      <c r="L262" s="42" t="s">
        <v>60</v>
      </c>
      <c r="M262" s="42" t="s">
        <v>60</v>
      </c>
      <c r="N262" s="42" t="s">
        <v>60</v>
      </c>
      <c r="O262" s="42" t="s">
        <v>60</v>
      </c>
      <c r="P262" s="42" t="s">
        <v>60</v>
      </c>
      <c r="Q262" s="42" t="s">
        <v>60</v>
      </c>
      <c r="R262" s="42" t="s">
        <v>60</v>
      </c>
      <c r="S262" s="42" t="s">
        <v>60</v>
      </c>
      <c r="T262" s="42" t="s">
        <v>60</v>
      </c>
      <c r="U262" s="42" t="s">
        <v>60</v>
      </c>
      <c r="V262" s="42" t="s">
        <v>60</v>
      </c>
      <c r="W262" s="42" t="s">
        <v>60</v>
      </c>
      <c r="X262" s="42" t="s">
        <v>60</v>
      </c>
      <c r="Y262" s="42" t="s">
        <v>60</v>
      </c>
      <c r="Z262" s="42" t="s">
        <v>60</v>
      </c>
      <c r="AA262" s="42" t="s">
        <v>60</v>
      </c>
      <c r="AB262" s="42" t="s">
        <v>60</v>
      </c>
      <c r="AC262" s="71"/>
      <c r="AD262" s="71"/>
      <c r="AE262" s="71"/>
    </row>
    <row r="263" spans="1:31" s="70" customFormat="1" ht="12.75" customHeight="1">
      <c r="A263" s="48" t="s">
        <v>101</v>
      </c>
      <c r="B263" s="84"/>
      <c r="C263" s="42" t="s">
        <v>60</v>
      </c>
      <c r="D263" s="42" t="s">
        <v>60</v>
      </c>
      <c r="E263" s="42" t="s">
        <v>60</v>
      </c>
      <c r="F263" s="42" t="s">
        <v>60</v>
      </c>
      <c r="G263" s="42" t="s">
        <v>60</v>
      </c>
      <c r="H263" s="42" t="s">
        <v>60</v>
      </c>
      <c r="I263" s="42" t="s">
        <v>60</v>
      </c>
      <c r="J263" s="42" t="s">
        <v>60</v>
      </c>
      <c r="K263" s="42" t="s">
        <v>60</v>
      </c>
      <c r="L263" s="42" t="s">
        <v>60</v>
      </c>
      <c r="M263" s="42" t="s">
        <v>60</v>
      </c>
      <c r="N263" s="42" t="s">
        <v>60</v>
      </c>
      <c r="O263" s="42" t="s">
        <v>60</v>
      </c>
      <c r="P263" s="42" t="s">
        <v>60</v>
      </c>
      <c r="Q263" s="42" t="s">
        <v>60</v>
      </c>
      <c r="R263" s="42" t="s">
        <v>60</v>
      </c>
      <c r="S263" s="42" t="s">
        <v>60</v>
      </c>
      <c r="T263" s="42" t="s">
        <v>60</v>
      </c>
      <c r="U263" s="42" t="s">
        <v>60</v>
      </c>
      <c r="V263" s="42" t="s">
        <v>60</v>
      </c>
      <c r="W263" s="42" t="s">
        <v>60</v>
      </c>
      <c r="X263" s="42" t="s">
        <v>60</v>
      </c>
      <c r="Y263" s="42" t="s">
        <v>60</v>
      </c>
      <c r="Z263" s="42" t="s">
        <v>60</v>
      </c>
      <c r="AA263" s="42" t="s">
        <v>60</v>
      </c>
      <c r="AB263" s="42" t="s">
        <v>60</v>
      </c>
      <c r="AC263" s="71"/>
      <c r="AD263" s="71"/>
      <c r="AE263" s="71"/>
    </row>
    <row r="264" spans="1:31" s="70" customFormat="1" ht="12.75" customHeight="1">
      <c r="A264" s="45" t="str">
        <f t="shared" ref="A264:A269" si="6">INDEX(A$18:A$108,MATCH(B264,B$18:B$108,0))</f>
        <v>Gross (undiscounted) claims incurred</v>
      </c>
      <c r="B264" s="87" t="s">
        <v>103</v>
      </c>
      <c r="C264" s="78"/>
      <c r="D264" s="79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1"/>
      <c r="AB264" s="81"/>
      <c r="AC264" s="71"/>
      <c r="AD264" s="71"/>
      <c r="AE264" s="71"/>
    </row>
    <row r="265" spans="1:31" s="70" customFormat="1" ht="12.75" customHeight="1">
      <c r="A265" s="18" t="str">
        <f t="shared" si="6"/>
        <v xml:space="preserve">Gross (undiscounted) claims incurred - claim events that occurred prior to the period	</v>
      </c>
      <c r="B265" s="87" t="s">
        <v>119</v>
      </c>
      <c r="C265" s="78"/>
      <c r="D265" s="79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1"/>
      <c r="AB265" s="81"/>
      <c r="AC265" s="71"/>
      <c r="AD265" s="71"/>
      <c r="AE265" s="71"/>
    </row>
    <row r="266" spans="1:31" s="70" customFormat="1" ht="12.75" customHeight="1">
      <c r="A266" s="45" t="str">
        <f t="shared" si="6"/>
        <v>Net (undiscounted) claims incurred</v>
      </c>
      <c r="B266" s="87" t="s">
        <v>125</v>
      </c>
      <c r="C266" s="78"/>
      <c r="D266" s="79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1"/>
      <c r="AB266" s="81"/>
      <c r="AC266" s="71"/>
      <c r="AD266" s="71"/>
      <c r="AE266" s="71"/>
    </row>
    <row r="267" spans="1:31" s="70" customFormat="1" ht="12.75" customHeight="1">
      <c r="A267" s="18" t="str">
        <f t="shared" si="6"/>
        <v>Net (undiscounted) claims incurred - claim events that occurred prior to the period</v>
      </c>
      <c r="B267" s="87" t="s">
        <v>133</v>
      </c>
      <c r="C267" s="78"/>
      <c r="D267" s="79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1"/>
      <c r="AB267" s="81"/>
      <c r="AC267" s="71"/>
      <c r="AD267" s="71"/>
      <c r="AE267" s="71"/>
    </row>
    <row r="268" spans="1:31" s="70" customFormat="1" ht="12.75" customHeight="1">
      <c r="A268" s="45" t="str">
        <f t="shared" si="6"/>
        <v>Net (discounted) claims incurred</v>
      </c>
      <c r="B268" s="87" t="s">
        <v>139</v>
      </c>
      <c r="C268" s="79"/>
      <c r="D268" s="79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0"/>
      <c r="AB268" s="80"/>
      <c r="AC268" s="71"/>
      <c r="AD268" s="71"/>
      <c r="AE268" s="71"/>
    </row>
    <row r="269" spans="1:31" s="70" customFormat="1" ht="12.75" customHeight="1">
      <c r="A269" s="18" t="str">
        <f t="shared" si="6"/>
        <v>Net (discounted) claims incurred - business transfers-out</v>
      </c>
      <c r="B269" s="87" t="s">
        <v>141</v>
      </c>
      <c r="C269" s="79"/>
      <c r="D269" s="79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71"/>
      <c r="AD269" s="71"/>
      <c r="AE269" s="71"/>
    </row>
    <row r="270" spans="1:31" s="70" customFormat="1" ht="12.75" customHeight="1">
      <c r="A270" s="48" t="s">
        <v>146</v>
      </c>
      <c r="B270" s="84"/>
      <c r="C270" s="42" t="s">
        <v>60</v>
      </c>
      <c r="D270" s="42" t="s">
        <v>60</v>
      </c>
      <c r="E270" s="42" t="s">
        <v>60</v>
      </c>
      <c r="F270" s="42" t="s">
        <v>60</v>
      </c>
      <c r="G270" s="42" t="s">
        <v>60</v>
      </c>
      <c r="H270" s="42" t="s">
        <v>60</v>
      </c>
      <c r="I270" s="42" t="s">
        <v>60</v>
      </c>
      <c r="J270" s="42" t="s">
        <v>60</v>
      </c>
      <c r="K270" s="42" t="s">
        <v>60</v>
      </c>
      <c r="L270" s="42" t="s">
        <v>60</v>
      </c>
      <c r="M270" s="42" t="s">
        <v>60</v>
      </c>
      <c r="N270" s="42" t="s">
        <v>60</v>
      </c>
      <c r="O270" s="42" t="s">
        <v>60</v>
      </c>
      <c r="P270" s="42" t="s">
        <v>60</v>
      </c>
      <c r="Q270" s="42" t="s">
        <v>60</v>
      </c>
      <c r="R270" s="42" t="s">
        <v>60</v>
      </c>
      <c r="S270" s="42" t="s">
        <v>60</v>
      </c>
      <c r="T270" s="42" t="s">
        <v>60</v>
      </c>
      <c r="U270" s="42" t="s">
        <v>60</v>
      </c>
      <c r="V270" s="42" t="s">
        <v>60</v>
      </c>
      <c r="W270" s="42" t="s">
        <v>60</v>
      </c>
      <c r="X270" s="42" t="s">
        <v>60</v>
      </c>
      <c r="Y270" s="42" t="s">
        <v>60</v>
      </c>
      <c r="Z270" s="42" t="s">
        <v>60</v>
      </c>
      <c r="AA270" s="42" t="s">
        <v>60</v>
      </c>
      <c r="AB270" s="42" t="s">
        <v>60</v>
      </c>
      <c r="AC270" s="71"/>
      <c r="AD270" s="71"/>
      <c r="AE270" s="71"/>
    </row>
    <row r="271" spans="1:31" s="70" customFormat="1">
      <c r="A271" s="45" t="str">
        <f>INDEX(A$18:A$108,MATCH(B271,B$18:B$108,0))</f>
        <v>Technical expenses incurred net of reinsurance ceded</v>
      </c>
      <c r="B271" s="87" t="s">
        <v>148</v>
      </c>
      <c r="C271" s="79"/>
      <c r="D271" s="78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71"/>
      <c r="AD271" s="71"/>
      <c r="AE271" s="71"/>
    </row>
    <row r="272" spans="1:31" s="70" customFormat="1" ht="12.75" customHeight="1">
      <c r="A272" s="18" t="str">
        <f>INDEX(A$18:A$108,MATCH(B272,B$18:B$108,0))</f>
        <v>Acquisition costs - commission</v>
      </c>
      <c r="B272" s="87" t="s">
        <v>156</v>
      </c>
      <c r="C272" s="78"/>
      <c r="D272" s="79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1"/>
      <c r="AB272" s="81"/>
      <c r="AC272" s="71"/>
      <c r="AD272" s="71"/>
      <c r="AE272" s="71"/>
    </row>
    <row r="273" spans="1:31" s="70" customFormat="1" ht="12.75" customHeight="1">
      <c r="A273" s="48" t="s">
        <v>165</v>
      </c>
      <c r="B273" s="84"/>
      <c r="C273" s="42" t="s">
        <v>60</v>
      </c>
      <c r="D273" s="42" t="s">
        <v>60</v>
      </c>
      <c r="E273" s="42" t="s">
        <v>60</v>
      </c>
      <c r="F273" s="42" t="s">
        <v>60</v>
      </c>
      <c r="G273" s="42" t="s">
        <v>60</v>
      </c>
      <c r="H273" s="42" t="s">
        <v>60</v>
      </c>
      <c r="I273" s="42" t="s">
        <v>60</v>
      </c>
      <c r="J273" s="42" t="s">
        <v>60</v>
      </c>
      <c r="K273" s="42" t="s">
        <v>60</v>
      </c>
      <c r="L273" s="42" t="s">
        <v>60</v>
      </c>
      <c r="M273" s="42" t="s">
        <v>60</v>
      </c>
      <c r="N273" s="42" t="s">
        <v>60</v>
      </c>
      <c r="O273" s="42" t="s">
        <v>60</v>
      </c>
      <c r="P273" s="42" t="s">
        <v>60</v>
      </c>
      <c r="Q273" s="42" t="s">
        <v>60</v>
      </c>
      <c r="R273" s="42" t="s">
        <v>60</v>
      </c>
      <c r="S273" s="42" t="s">
        <v>60</v>
      </c>
      <c r="T273" s="42" t="s">
        <v>60</v>
      </c>
      <c r="U273" s="42" t="s">
        <v>60</v>
      </c>
      <c r="V273" s="42" t="s">
        <v>60</v>
      </c>
      <c r="W273" s="42" t="s">
        <v>60</v>
      </c>
      <c r="X273" s="42" t="s">
        <v>60</v>
      </c>
      <c r="Y273" s="42" t="s">
        <v>60</v>
      </c>
      <c r="Z273" s="42" t="s">
        <v>60</v>
      </c>
      <c r="AA273" s="42" t="s">
        <v>60</v>
      </c>
      <c r="AB273" s="42" t="s">
        <v>60</v>
      </c>
      <c r="AC273" s="71"/>
      <c r="AD273" s="71"/>
      <c r="AE273" s="71"/>
    </row>
    <row r="274" spans="1:31" s="70" customFormat="1" ht="12.75" customHeight="1">
      <c r="A274" s="45" t="str">
        <f>INDEX(A$18:A$108,MATCH(B274,B$18:B$108,0))</f>
        <v>Interest paid or payable</v>
      </c>
      <c r="B274" s="87" t="s">
        <v>169</v>
      </c>
      <c r="C274" s="79"/>
      <c r="D274" s="78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71"/>
      <c r="AD274" s="71"/>
      <c r="AE274" s="71"/>
    </row>
    <row r="275" spans="1:31" s="70" customFormat="1">
      <c r="A275" s="52" t="str">
        <f>INDEX(A$18:A$108,MATCH(B275,B$18:B$108,0))</f>
        <v>Total expenditure</v>
      </c>
      <c r="B275" s="87" t="s">
        <v>175</v>
      </c>
      <c r="C275" s="79"/>
      <c r="D275" s="78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71"/>
      <c r="AD275" s="71"/>
      <c r="AE275" s="71"/>
    </row>
    <row r="276" spans="1:31" s="70" customFormat="1" ht="12.75" customHeight="1">
      <c r="A276" s="48" t="s">
        <v>176</v>
      </c>
      <c r="B276" s="84"/>
      <c r="C276" s="42" t="s">
        <v>60</v>
      </c>
      <c r="D276" s="42" t="s">
        <v>60</v>
      </c>
      <c r="E276" s="42" t="s">
        <v>60</v>
      </c>
      <c r="F276" s="42" t="s">
        <v>60</v>
      </c>
      <c r="G276" s="42" t="s">
        <v>60</v>
      </c>
      <c r="H276" s="42" t="s">
        <v>60</v>
      </c>
      <c r="I276" s="42" t="s">
        <v>60</v>
      </c>
      <c r="J276" s="42" t="s">
        <v>60</v>
      </c>
      <c r="K276" s="42" t="s">
        <v>60</v>
      </c>
      <c r="L276" s="42" t="s">
        <v>60</v>
      </c>
      <c r="M276" s="42" t="s">
        <v>60</v>
      </c>
      <c r="N276" s="42" t="s">
        <v>60</v>
      </c>
      <c r="O276" s="42" t="s">
        <v>60</v>
      </c>
      <c r="P276" s="42" t="s">
        <v>60</v>
      </c>
      <c r="Q276" s="42" t="s">
        <v>60</v>
      </c>
      <c r="R276" s="42" t="s">
        <v>60</v>
      </c>
      <c r="S276" s="42" t="s">
        <v>60</v>
      </c>
      <c r="T276" s="42" t="s">
        <v>60</v>
      </c>
      <c r="U276" s="42" t="s">
        <v>60</v>
      </c>
      <c r="V276" s="42" t="s">
        <v>60</v>
      </c>
      <c r="W276" s="42" t="s">
        <v>60</v>
      </c>
      <c r="X276" s="42" t="s">
        <v>60</v>
      </c>
      <c r="Y276" s="42" t="s">
        <v>60</v>
      </c>
      <c r="Z276" s="42" t="s">
        <v>60</v>
      </c>
      <c r="AA276" s="42" t="s">
        <v>60</v>
      </c>
      <c r="AB276" s="42" t="s">
        <v>60</v>
      </c>
      <c r="AC276" s="71"/>
      <c r="AD276" s="71"/>
      <c r="AE276" s="71"/>
    </row>
    <row r="277" spans="1:31" s="70" customFormat="1">
      <c r="A277" s="51" t="str">
        <f>INDEX(A$18:A$108,MATCH(B277,B$18:B$108,0))</f>
        <v>Total comprehensive income in the period</v>
      </c>
      <c r="B277" s="87" t="s">
        <v>180</v>
      </c>
      <c r="C277" s="79"/>
      <c r="D277" s="78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71"/>
      <c r="AD277" s="71"/>
      <c r="AE277" s="71"/>
    </row>
    <row r="278" spans="1:31" s="70" customFormat="1" ht="12.75" customHeight="1">
      <c r="A278" s="51" t="str">
        <f>INDEX(A$18:A$108,MATCH(B278,B$18:B$108,0))</f>
        <v>Dividends paid or payable in period</v>
      </c>
      <c r="B278" s="87" t="s">
        <v>182</v>
      </c>
      <c r="C278" s="79"/>
      <c r="D278" s="78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71"/>
      <c r="AD278" s="71"/>
      <c r="AE278" s="71"/>
    </row>
    <row r="279" spans="1:31" s="70" customFormat="1">
      <c r="A279" s="59" t="s">
        <v>183</v>
      </c>
      <c r="B279" s="87"/>
      <c r="C279" s="42" t="s">
        <v>60</v>
      </c>
      <c r="D279" s="42" t="s">
        <v>60</v>
      </c>
      <c r="E279" s="42" t="s">
        <v>60</v>
      </c>
      <c r="F279" s="42" t="s">
        <v>60</v>
      </c>
      <c r="G279" s="42" t="s">
        <v>60</v>
      </c>
      <c r="H279" s="42" t="s">
        <v>60</v>
      </c>
      <c r="I279" s="42" t="s">
        <v>60</v>
      </c>
      <c r="J279" s="42" t="s">
        <v>60</v>
      </c>
      <c r="K279" s="42" t="s">
        <v>60</v>
      </c>
      <c r="L279" s="42" t="s">
        <v>60</v>
      </c>
      <c r="M279" s="42" t="s">
        <v>60</v>
      </c>
      <c r="N279" s="42" t="s">
        <v>60</v>
      </c>
      <c r="O279" s="42" t="s">
        <v>60</v>
      </c>
      <c r="P279" s="42" t="s">
        <v>60</v>
      </c>
      <c r="Q279" s="42" t="s">
        <v>60</v>
      </c>
      <c r="R279" s="42" t="s">
        <v>60</v>
      </c>
      <c r="S279" s="42" t="s">
        <v>60</v>
      </c>
      <c r="T279" s="42" t="s">
        <v>60</v>
      </c>
      <c r="U279" s="42" t="s">
        <v>60</v>
      </c>
      <c r="V279" s="42" t="s">
        <v>60</v>
      </c>
      <c r="W279" s="42" t="s">
        <v>60</v>
      </c>
      <c r="X279" s="42" t="s">
        <v>60</v>
      </c>
      <c r="Y279" s="42" t="s">
        <v>60</v>
      </c>
      <c r="Z279" s="42" t="s">
        <v>60</v>
      </c>
      <c r="AA279" s="42" t="s">
        <v>60</v>
      </c>
      <c r="AB279" s="42" t="s">
        <v>60</v>
      </c>
      <c r="AC279" s="71"/>
      <c r="AD279" s="71"/>
      <c r="AE279" s="71"/>
    </row>
    <row r="280" spans="1:31" s="70" customFormat="1" ht="12.75" customHeight="1">
      <c r="A280" s="54" t="str">
        <f>INDEX(A$18:A$108,MATCH(B280,B$18:B$108,0))</f>
        <v>Number of risks written in the period - insurance (direct)</v>
      </c>
      <c r="B280" s="87" t="s">
        <v>185</v>
      </c>
      <c r="C280" s="78"/>
      <c r="D280" s="78"/>
      <c r="E280" s="80"/>
      <c r="F280" s="80"/>
      <c r="G280" s="82"/>
      <c r="H280" s="82"/>
      <c r="I280" s="82"/>
      <c r="J280" s="82"/>
      <c r="K280" s="82"/>
      <c r="L280" s="79"/>
      <c r="M280" s="80"/>
      <c r="N280" s="79"/>
      <c r="O280" s="79"/>
      <c r="P280" s="79"/>
      <c r="Q280" s="79"/>
      <c r="R280" s="79"/>
      <c r="S280" s="79"/>
      <c r="T280" s="80"/>
      <c r="U280" s="80"/>
      <c r="V280" s="80"/>
      <c r="W280" s="81"/>
      <c r="X280" s="81"/>
      <c r="Y280" s="81"/>
      <c r="Z280" s="81"/>
      <c r="AA280" s="81"/>
      <c r="AB280" s="81"/>
      <c r="AC280" s="71"/>
      <c r="AD280" s="71"/>
      <c r="AE280" s="71"/>
    </row>
    <row r="281" spans="1:31" s="70" customFormat="1" ht="12.75" customHeight="1">
      <c r="A281" s="45" t="str">
        <f>INDEX(A$18:A$108,MATCH(B281,B$18:B$108,0))</f>
        <v>Number of risks written in the period - insurance (direct) - new business</v>
      </c>
      <c r="B281" s="87" t="s">
        <v>187</v>
      </c>
      <c r="C281" s="78"/>
      <c r="D281" s="78"/>
      <c r="E281" s="80"/>
      <c r="F281" s="80"/>
      <c r="G281" s="78"/>
      <c r="H281" s="82"/>
      <c r="I281" s="78"/>
      <c r="J281" s="82"/>
      <c r="K281" s="78"/>
      <c r="L281" s="81"/>
      <c r="M281" s="80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71"/>
      <c r="AD281" s="71"/>
      <c r="AE281" s="71"/>
    </row>
    <row r="282" spans="1:31" s="70" customFormat="1" ht="12.75" customHeight="1">
      <c r="A282" s="52" t="str">
        <f>INDEX(A$18:A$108,MATCH(B282,B$18:B$108,0))</f>
        <v>Sum insured in-force at end of the period - direct business</v>
      </c>
      <c r="B282" s="87" t="s">
        <v>189</v>
      </c>
      <c r="C282" s="78"/>
      <c r="D282" s="78"/>
      <c r="E282" s="79"/>
      <c r="F282" s="79"/>
      <c r="G282" s="79"/>
      <c r="H282" s="79"/>
      <c r="I282" s="79"/>
      <c r="J282" s="79"/>
      <c r="K282" s="79"/>
      <c r="L282" s="80"/>
      <c r="M282" s="79"/>
      <c r="N282" s="80"/>
      <c r="O282" s="80"/>
      <c r="P282" s="80"/>
      <c r="Q282" s="80"/>
      <c r="R282" s="80"/>
      <c r="S282" s="80"/>
      <c r="T282" s="79"/>
      <c r="U282" s="79"/>
      <c r="V282" s="79"/>
      <c r="W282" s="81"/>
      <c r="X282" s="81"/>
      <c r="Y282" s="81"/>
      <c r="Z282" s="81"/>
      <c r="AA282" s="81"/>
      <c r="AB282" s="81"/>
      <c r="AC282" s="71"/>
      <c r="AD282" s="71"/>
      <c r="AE282" s="71"/>
    </row>
    <row r="283" spans="1:31" s="70" customFormat="1" ht="12.75" customHeight="1">
      <c r="A283" s="60" t="s">
        <v>190</v>
      </c>
      <c r="B283" s="87"/>
      <c r="C283" s="42" t="s">
        <v>60</v>
      </c>
      <c r="D283" s="42" t="s">
        <v>60</v>
      </c>
      <c r="E283" s="42" t="s">
        <v>60</v>
      </c>
      <c r="F283" s="42" t="s">
        <v>60</v>
      </c>
      <c r="G283" s="42" t="s">
        <v>60</v>
      </c>
      <c r="H283" s="42" t="s">
        <v>60</v>
      </c>
      <c r="I283" s="42" t="s">
        <v>60</v>
      </c>
      <c r="J283" s="42" t="s">
        <v>60</v>
      </c>
      <c r="K283" s="42" t="s">
        <v>60</v>
      </c>
      <c r="L283" s="42" t="s">
        <v>60</v>
      </c>
      <c r="M283" s="42" t="s">
        <v>60</v>
      </c>
      <c r="N283" s="42" t="s">
        <v>60</v>
      </c>
      <c r="O283" s="42" t="s">
        <v>60</v>
      </c>
      <c r="P283" s="42" t="s">
        <v>60</v>
      </c>
      <c r="Q283" s="42" t="s">
        <v>60</v>
      </c>
      <c r="R283" s="42" t="s">
        <v>60</v>
      </c>
      <c r="S283" s="42" t="s">
        <v>60</v>
      </c>
      <c r="T283" s="42" t="s">
        <v>60</v>
      </c>
      <c r="U283" s="42" t="s">
        <v>60</v>
      </c>
      <c r="V283" s="42" t="s">
        <v>60</v>
      </c>
      <c r="W283" s="42" t="s">
        <v>60</v>
      </c>
      <c r="X283" s="42" t="s">
        <v>60</v>
      </c>
      <c r="Y283" s="42" t="s">
        <v>60</v>
      </c>
      <c r="Z283" s="42" t="s">
        <v>60</v>
      </c>
      <c r="AA283" s="42" t="s">
        <v>60</v>
      </c>
      <c r="AB283" s="42" t="s">
        <v>60</v>
      </c>
      <c r="AC283" s="71"/>
      <c r="AD283" s="71"/>
      <c r="AE283" s="71"/>
    </row>
    <row r="284" spans="1:31" s="70" customFormat="1" ht="12.75" customHeight="1">
      <c r="A284" s="45" t="str">
        <f t="shared" ref="A284:A291" si="7">INDEX(A$18:A$108,MATCH(B284,B$18:B$108,0))</f>
        <v>Assets - investments</v>
      </c>
      <c r="B284" s="87" t="s">
        <v>192</v>
      </c>
      <c r="C284" s="79"/>
      <c r="D284" s="78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71"/>
      <c r="AD284" s="71"/>
      <c r="AE284" s="71"/>
    </row>
    <row r="285" spans="1:31" s="70" customFormat="1" ht="12.75" customHeight="1">
      <c r="A285" s="45" t="str">
        <f t="shared" si="7"/>
        <v>Assets - reinsurance recoverables</v>
      </c>
      <c r="B285" s="87" t="s">
        <v>194</v>
      </c>
      <c r="C285" s="79"/>
      <c r="D285" s="78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71"/>
      <c r="AD285" s="71"/>
      <c r="AE285" s="71"/>
    </row>
    <row r="286" spans="1:31" s="70" customFormat="1" ht="12.75" customHeight="1">
      <c r="A286" s="45" t="str">
        <f t="shared" si="7"/>
        <v>Assets - total</v>
      </c>
      <c r="B286" s="87" t="s">
        <v>196</v>
      </c>
      <c r="C286" s="79"/>
      <c r="D286" s="78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71"/>
      <c r="AD286" s="71"/>
      <c r="AE286" s="71"/>
    </row>
    <row r="287" spans="1:31" s="70" customFormat="1" ht="12.75" customHeight="1">
      <c r="A287" s="45" t="str">
        <f t="shared" si="7"/>
        <v>Best estimate – gross of reinsurance</v>
      </c>
      <c r="B287" s="87" t="s">
        <v>198</v>
      </c>
      <c r="C287" s="79"/>
      <c r="D287" s="78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71"/>
      <c r="AD287" s="71"/>
      <c r="AE287" s="71"/>
    </row>
    <row r="288" spans="1:31" s="70" customFormat="1" ht="12.75" customHeight="1">
      <c r="A288" s="45" t="str">
        <f t="shared" si="7"/>
        <v>Best estimate claim provision - gross of reinsurance</v>
      </c>
      <c r="B288" s="87" t="s">
        <v>200</v>
      </c>
      <c r="C288" s="78"/>
      <c r="D288" s="79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71"/>
      <c r="AD288" s="71"/>
      <c r="AE288" s="71"/>
    </row>
    <row r="289" spans="1:32" s="70" customFormat="1" ht="12.75" customHeight="1">
      <c r="A289" s="45" t="str">
        <f t="shared" si="7"/>
        <v>Best estimate premium provision - gross of reinsurance</v>
      </c>
      <c r="B289" s="87" t="s">
        <v>202</v>
      </c>
      <c r="C289" s="78"/>
      <c r="D289" s="79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71"/>
      <c r="AD289" s="71"/>
      <c r="AE289" s="71"/>
    </row>
    <row r="290" spans="1:32" s="70" customFormat="1" ht="12.75" customHeight="1">
      <c r="A290" s="45" t="str">
        <f t="shared" si="7"/>
        <v>Risk margin</v>
      </c>
      <c r="B290" s="87" t="s">
        <v>204</v>
      </c>
      <c r="C290" s="79"/>
      <c r="D290" s="79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71"/>
      <c r="AD290" s="71"/>
      <c r="AE290" s="71"/>
    </row>
    <row r="291" spans="1:32" s="70" customFormat="1" ht="12.75" customHeight="1">
      <c r="A291" s="45" t="str">
        <f t="shared" si="7"/>
        <v>Total liabilities</v>
      </c>
      <c r="B291" s="87" t="s">
        <v>206</v>
      </c>
      <c r="C291" s="79"/>
      <c r="D291" s="78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71"/>
      <c r="AD291" s="71"/>
      <c r="AE291" s="71"/>
    </row>
    <row r="292" spans="1:32" s="70" customFormat="1" ht="12.75" customHeight="1">
      <c r="A292" s="59" t="s">
        <v>207</v>
      </c>
      <c r="B292" s="87"/>
      <c r="C292" s="42" t="s">
        <v>60</v>
      </c>
      <c r="D292" s="42" t="s">
        <v>60</v>
      </c>
      <c r="E292" s="42" t="s">
        <v>60</v>
      </c>
      <c r="F292" s="42" t="s">
        <v>60</v>
      </c>
      <c r="G292" s="42" t="s">
        <v>60</v>
      </c>
      <c r="H292" s="42" t="s">
        <v>60</v>
      </c>
      <c r="I292" s="42" t="s">
        <v>60</v>
      </c>
      <c r="J292" s="42" t="s">
        <v>60</v>
      </c>
      <c r="K292" s="42" t="s">
        <v>60</v>
      </c>
      <c r="L292" s="42" t="s">
        <v>60</v>
      </c>
      <c r="M292" s="42" t="s">
        <v>60</v>
      </c>
      <c r="N292" s="42" t="s">
        <v>60</v>
      </c>
      <c r="O292" s="42" t="s">
        <v>60</v>
      </c>
      <c r="P292" s="42" t="s">
        <v>60</v>
      </c>
      <c r="Q292" s="42" t="s">
        <v>60</v>
      </c>
      <c r="R292" s="42" t="s">
        <v>60</v>
      </c>
      <c r="S292" s="42" t="s">
        <v>60</v>
      </c>
      <c r="T292" s="42" t="s">
        <v>60</v>
      </c>
      <c r="U292" s="42" t="s">
        <v>60</v>
      </c>
      <c r="V292" s="42" t="s">
        <v>60</v>
      </c>
      <c r="W292" s="42" t="s">
        <v>60</v>
      </c>
      <c r="X292" s="42" t="s">
        <v>60</v>
      </c>
      <c r="Y292" s="42" t="s">
        <v>60</v>
      </c>
      <c r="Z292" s="42" t="s">
        <v>60</v>
      </c>
      <c r="AA292" s="42" t="s">
        <v>60</v>
      </c>
      <c r="AB292" s="42" t="s">
        <v>60</v>
      </c>
      <c r="AC292" s="71"/>
      <c r="AD292" s="71"/>
      <c r="AE292" s="71"/>
    </row>
    <row r="293" spans="1:32" s="70" customFormat="1" ht="12.75" customHeight="1">
      <c r="A293" s="51" t="str">
        <f t="shared" ref="A293:A300" si="8">INDEX(A$18:A$108,MATCH(B293,B$18:B$108,0))</f>
        <v>Basic own funds at end of the period</v>
      </c>
      <c r="B293" s="87" t="s">
        <v>209</v>
      </c>
      <c r="C293" s="79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71"/>
      <c r="AD293" s="71"/>
      <c r="AE293" s="71"/>
    </row>
    <row r="294" spans="1:32" s="70" customFormat="1" ht="12.75" customHeight="1">
      <c r="A294" s="45" t="str">
        <f t="shared" si="8"/>
        <v>Tier 1</v>
      </c>
      <c r="B294" s="87" t="s">
        <v>211</v>
      </c>
      <c r="C294" s="79"/>
      <c r="D294" s="78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71"/>
      <c r="AD294" s="71"/>
      <c r="AE294" s="71"/>
    </row>
    <row r="295" spans="1:32" s="70" customFormat="1" ht="12.75" customHeight="1">
      <c r="A295" s="45" t="str">
        <f t="shared" si="8"/>
        <v>Tier 2</v>
      </c>
      <c r="B295" s="87" t="s">
        <v>215</v>
      </c>
      <c r="C295" s="79"/>
      <c r="D295" s="78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71"/>
      <c r="AD295" s="71"/>
      <c r="AE295" s="71"/>
    </row>
    <row r="296" spans="1:32" s="70" customFormat="1" ht="12.75" customHeight="1">
      <c r="A296" s="45" t="str">
        <f t="shared" si="8"/>
        <v>Tier 3</v>
      </c>
      <c r="B296" s="87" t="s">
        <v>219</v>
      </c>
      <c r="C296" s="79"/>
      <c r="D296" s="78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71"/>
      <c r="AD296" s="71"/>
      <c r="AE296" s="71"/>
    </row>
    <row r="297" spans="1:32" s="70" customFormat="1" ht="12.75" customHeight="1">
      <c r="A297" s="45" t="str">
        <f t="shared" si="8"/>
        <v>Other</v>
      </c>
      <c r="B297" s="87" t="s">
        <v>221</v>
      </c>
      <c r="C297" s="79"/>
      <c r="D297" s="78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71"/>
      <c r="AD297" s="71"/>
      <c r="AE297" s="71"/>
    </row>
    <row r="298" spans="1:32" s="70" customFormat="1" ht="12.75" customHeight="1">
      <c r="A298" s="52" t="str">
        <f t="shared" si="8"/>
        <v>Ancillary own funds at end of the period</v>
      </c>
      <c r="B298" s="87" t="s">
        <v>223</v>
      </c>
      <c r="C298" s="79"/>
      <c r="D298" s="78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71"/>
      <c r="AD298" s="71"/>
      <c r="AE298" s="71"/>
    </row>
    <row r="299" spans="1:32" s="70" customFormat="1" ht="12.75" customHeight="1">
      <c r="A299" s="52" t="str">
        <f t="shared" si="8"/>
        <v>Eligible own funds at end of the period</v>
      </c>
      <c r="B299" s="87" t="s">
        <v>225</v>
      </c>
      <c r="C299" s="79"/>
      <c r="D299" s="78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71"/>
      <c r="AD299" s="71"/>
      <c r="AE299" s="71"/>
    </row>
    <row r="300" spans="1:32" s="70" customFormat="1" ht="12.75" customHeight="1">
      <c r="A300" s="52" t="str">
        <f t="shared" si="8"/>
        <v>SCR at end of the period</v>
      </c>
      <c r="B300" s="87" t="s">
        <v>227</v>
      </c>
      <c r="C300" s="79"/>
      <c r="D300" s="78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71"/>
      <c r="AD300" s="71"/>
      <c r="AE300" s="71"/>
    </row>
    <row r="301" spans="1:32" s="70" customFormat="1"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</row>
    <row r="302" spans="1:32" s="70" customFormat="1"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</row>
    <row r="303" spans="1:32" s="70" customFormat="1">
      <c r="A303" s="83" t="s">
        <v>310</v>
      </c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</row>
    <row r="304" spans="1:32" s="70" customFormat="1">
      <c r="A304" s="9" t="str">
        <f>A5&amp;" : distribution channel split : reporting period"</f>
        <v>Non-life income, expenditure and business model analysis : distribution channel split : reporting period</v>
      </c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</row>
    <row r="305" spans="1:32" s="70" customFormat="1"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</row>
    <row r="306" spans="1:32" s="70" customFormat="1" ht="14.45" customHeight="1">
      <c r="C306" s="112" t="s">
        <v>311</v>
      </c>
      <c r="D306" s="113"/>
      <c r="E306" s="113"/>
      <c r="F306" s="113"/>
      <c r="G306" s="114"/>
      <c r="H306" s="112" t="s">
        <v>312</v>
      </c>
      <c r="I306" s="113"/>
      <c r="J306" s="113"/>
      <c r="K306" s="113"/>
      <c r="L306" s="114"/>
      <c r="M306" s="112" t="s">
        <v>313</v>
      </c>
      <c r="N306" s="113"/>
      <c r="O306" s="113"/>
      <c r="P306" s="113"/>
      <c r="Q306" s="114"/>
      <c r="R306" s="109" t="s">
        <v>314</v>
      </c>
      <c r="S306" s="110"/>
      <c r="T306" s="110"/>
      <c r="U306" s="110"/>
      <c r="V306" s="110"/>
      <c r="W306" s="110"/>
      <c r="X306" s="110"/>
      <c r="Y306" s="111"/>
    </row>
    <row r="307" spans="1:32" s="70" customFormat="1" ht="14.45" customHeight="1">
      <c r="C307" s="115" t="s">
        <v>315</v>
      </c>
      <c r="D307" s="112" t="s">
        <v>316</v>
      </c>
      <c r="E307" s="113"/>
      <c r="F307" s="113"/>
      <c r="G307" s="114"/>
      <c r="H307" s="115" t="s">
        <v>315</v>
      </c>
      <c r="I307" s="112" t="s">
        <v>316</v>
      </c>
      <c r="J307" s="113"/>
      <c r="K307" s="113"/>
      <c r="L307" s="114"/>
      <c r="M307" s="115" t="s">
        <v>315</v>
      </c>
      <c r="N307" s="112" t="s">
        <v>316</v>
      </c>
      <c r="O307" s="113"/>
      <c r="P307" s="113"/>
      <c r="Q307" s="114"/>
      <c r="R307" s="109" t="s">
        <v>315</v>
      </c>
      <c r="S307" s="110"/>
      <c r="T307" s="110"/>
      <c r="U307" s="111"/>
      <c r="V307" s="109" t="s">
        <v>316</v>
      </c>
      <c r="W307" s="110"/>
      <c r="X307" s="110"/>
      <c r="Y307" s="111"/>
    </row>
    <row r="308" spans="1:32" s="70" customFormat="1" ht="43.5">
      <c r="C308" s="115"/>
      <c r="D308" s="92" t="s">
        <v>317</v>
      </c>
      <c r="E308" s="92" t="s">
        <v>318</v>
      </c>
      <c r="F308" s="92" t="s">
        <v>319</v>
      </c>
      <c r="G308" s="92" t="s">
        <v>220</v>
      </c>
      <c r="H308" s="115"/>
      <c r="I308" s="92" t="s">
        <v>317</v>
      </c>
      <c r="J308" s="92" t="s">
        <v>318</v>
      </c>
      <c r="K308" s="92" t="s">
        <v>319</v>
      </c>
      <c r="L308" s="92" t="s">
        <v>220</v>
      </c>
      <c r="M308" s="115"/>
      <c r="N308" s="92" t="s">
        <v>317</v>
      </c>
      <c r="O308" s="92" t="s">
        <v>318</v>
      </c>
      <c r="P308" s="92" t="s">
        <v>319</v>
      </c>
      <c r="Q308" s="92" t="s">
        <v>220</v>
      </c>
      <c r="R308" s="92" t="s">
        <v>320</v>
      </c>
      <c r="S308" s="92" t="s">
        <v>321</v>
      </c>
      <c r="T308" s="92" t="s">
        <v>322</v>
      </c>
      <c r="U308" s="92" t="s">
        <v>220</v>
      </c>
      <c r="V308" s="92" t="s">
        <v>323</v>
      </c>
      <c r="W308" s="92" t="s">
        <v>318</v>
      </c>
      <c r="X308" s="92" t="s">
        <v>324</v>
      </c>
      <c r="Y308" s="92" t="s">
        <v>220</v>
      </c>
    </row>
    <row r="309" spans="1:32" s="70" customFormat="1">
      <c r="C309" s="93" t="s">
        <v>325</v>
      </c>
      <c r="D309" s="93" t="s">
        <v>326</v>
      </c>
      <c r="E309" s="93" t="s">
        <v>327</v>
      </c>
      <c r="F309" s="93" t="s">
        <v>328</v>
      </c>
      <c r="G309" s="93" t="s">
        <v>329</v>
      </c>
      <c r="H309" s="93" t="s">
        <v>330</v>
      </c>
      <c r="I309" s="93" t="s">
        <v>331</v>
      </c>
      <c r="J309" s="93" t="s">
        <v>332</v>
      </c>
      <c r="K309" s="93" t="s">
        <v>333</v>
      </c>
      <c r="L309" s="93" t="s">
        <v>334</v>
      </c>
      <c r="M309" s="93" t="s">
        <v>335</v>
      </c>
      <c r="N309" s="93" t="s">
        <v>336</v>
      </c>
      <c r="O309" s="93" t="s">
        <v>337</v>
      </c>
      <c r="P309" s="93" t="s">
        <v>338</v>
      </c>
      <c r="Q309" s="93" t="s">
        <v>339</v>
      </c>
      <c r="R309" s="93" t="s">
        <v>340</v>
      </c>
      <c r="S309" s="93" t="s">
        <v>341</v>
      </c>
      <c r="T309" s="93" t="s">
        <v>342</v>
      </c>
      <c r="U309" s="93" t="s">
        <v>343</v>
      </c>
      <c r="V309" s="93" t="s">
        <v>344</v>
      </c>
      <c r="W309" s="93" t="s">
        <v>345</v>
      </c>
      <c r="X309" s="93" t="s">
        <v>346</v>
      </c>
      <c r="Y309" s="93" t="s">
        <v>347</v>
      </c>
    </row>
    <row r="310" spans="1:32" s="70" customFormat="1">
      <c r="A310" s="60" t="s">
        <v>59</v>
      </c>
      <c r="B310" s="88"/>
      <c r="C310" s="94" t="s">
        <v>60</v>
      </c>
      <c r="D310" s="94" t="s">
        <v>60</v>
      </c>
      <c r="E310" s="94" t="s">
        <v>60</v>
      </c>
      <c r="F310" s="94" t="s">
        <v>60</v>
      </c>
      <c r="G310" s="94" t="s">
        <v>60</v>
      </c>
      <c r="H310" s="94" t="s">
        <v>60</v>
      </c>
      <c r="I310" s="94" t="s">
        <v>60</v>
      </c>
      <c r="J310" s="94" t="s">
        <v>60</v>
      </c>
      <c r="K310" s="94" t="s">
        <v>60</v>
      </c>
      <c r="L310" s="94" t="s">
        <v>60</v>
      </c>
      <c r="M310" s="94" t="s">
        <v>60</v>
      </c>
      <c r="N310" s="94" t="s">
        <v>60</v>
      </c>
      <c r="O310" s="94" t="s">
        <v>60</v>
      </c>
      <c r="P310" s="94" t="s">
        <v>60</v>
      </c>
      <c r="Q310" s="94" t="s">
        <v>60</v>
      </c>
      <c r="R310" s="94" t="s">
        <v>60</v>
      </c>
      <c r="S310" s="94" t="s">
        <v>60</v>
      </c>
      <c r="T310" s="94" t="s">
        <v>60</v>
      </c>
      <c r="U310" s="94" t="s">
        <v>60</v>
      </c>
      <c r="V310" s="94" t="s">
        <v>60</v>
      </c>
      <c r="W310" s="94" t="s">
        <v>60</v>
      </c>
      <c r="X310" s="94" t="s">
        <v>60</v>
      </c>
      <c r="Y310" s="94" t="s">
        <v>60</v>
      </c>
    </row>
    <row r="311" spans="1:32" s="70" customFormat="1" ht="12.75" customHeight="1">
      <c r="A311" s="48" t="s">
        <v>61</v>
      </c>
      <c r="B311" s="84"/>
      <c r="C311" s="42" t="s">
        <v>60</v>
      </c>
      <c r="D311" s="42" t="s">
        <v>60</v>
      </c>
      <c r="E311" s="42" t="s">
        <v>60</v>
      </c>
      <c r="F311" s="42" t="s">
        <v>60</v>
      </c>
      <c r="G311" s="42" t="s">
        <v>60</v>
      </c>
      <c r="H311" s="42" t="s">
        <v>60</v>
      </c>
      <c r="I311" s="42" t="s">
        <v>60</v>
      </c>
      <c r="J311" s="42" t="s">
        <v>60</v>
      </c>
      <c r="K311" s="42" t="s">
        <v>60</v>
      </c>
      <c r="L311" s="42" t="s">
        <v>60</v>
      </c>
      <c r="M311" s="42" t="s">
        <v>60</v>
      </c>
      <c r="N311" s="42" t="s">
        <v>60</v>
      </c>
      <c r="O311" s="42" t="s">
        <v>60</v>
      </c>
      <c r="P311" s="42" t="s">
        <v>60</v>
      </c>
      <c r="Q311" s="42" t="s">
        <v>60</v>
      </c>
      <c r="R311" s="42" t="s">
        <v>60</v>
      </c>
      <c r="S311" s="42" t="s">
        <v>60</v>
      </c>
      <c r="T311" s="42" t="s">
        <v>60</v>
      </c>
      <c r="U311" s="42" t="s">
        <v>60</v>
      </c>
      <c r="V311" s="42" t="s">
        <v>60</v>
      </c>
      <c r="W311" s="42" t="s">
        <v>60</v>
      </c>
      <c r="X311" s="42" t="s">
        <v>60</v>
      </c>
      <c r="Y311" s="42" t="s">
        <v>60</v>
      </c>
    </row>
    <row r="312" spans="1:32" s="70" customFormat="1">
      <c r="A312" s="45" t="str">
        <f>INDEX(A$18:A$108,MATCH(B312,B$18:B$108,0))</f>
        <v>Gross written premiums</v>
      </c>
      <c r="B312" s="86" t="s">
        <v>63</v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1"/>
      <c r="S312" s="95"/>
      <c r="T312" s="95"/>
      <c r="U312" s="95"/>
      <c r="V312" s="95"/>
      <c r="W312" s="95"/>
      <c r="X312" s="95"/>
      <c r="Y312" s="95"/>
    </row>
    <row r="313" spans="1:32" s="70" customFormat="1">
      <c r="A313" s="18" t="str">
        <f>INDEX(A$18:A$108,MATCH(B313,B$18:B$108,0))</f>
        <v xml:space="preserve">  Gross written premiums - insurance (direct)</v>
      </c>
      <c r="B313" s="86" t="s">
        <v>65</v>
      </c>
      <c r="C313" s="95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</row>
    <row r="314" spans="1:32" s="70" customFormat="1">
      <c r="A314" s="24" t="str">
        <f>INDEX(A$18:A$108,MATCH(B314,B$18:B$108,0))</f>
        <v xml:space="preserve">  Gross written premiums - insurance (direct) - new business</v>
      </c>
      <c r="B314" s="86" t="s">
        <v>67</v>
      </c>
      <c r="C314" s="95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</row>
    <row r="315" spans="1:32" s="70" customFormat="1">
      <c r="A315" s="18" t="str">
        <f>INDEX(A$18:A$108,MATCH(B315,B$18:B$108,0))</f>
        <v xml:space="preserve">  Gross written premiums - accepted reinsurance</v>
      </c>
      <c r="B315" s="86" t="s">
        <v>69</v>
      </c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</row>
    <row r="316" spans="1:32" s="70" customFormat="1" ht="12.75" customHeight="1">
      <c r="A316" s="48" t="s">
        <v>78</v>
      </c>
      <c r="B316" s="84"/>
      <c r="C316" s="42" t="s">
        <v>60</v>
      </c>
      <c r="D316" s="42" t="s">
        <v>60</v>
      </c>
      <c r="E316" s="42" t="s">
        <v>60</v>
      </c>
      <c r="F316" s="42" t="s">
        <v>60</v>
      </c>
      <c r="G316" s="42" t="s">
        <v>60</v>
      </c>
      <c r="H316" s="42" t="s">
        <v>60</v>
      </c>
      <c r="I316" s="42" t="s">
        <v>60</v>
      </c>
      <c r="J316" s="42" t="s">
        <v>60</v>
      </c>
      <c r="K316" s="42" t="s">
        <v>60</v>
      </c>
      <c r="L316" s="42" t="s">
        <v>60</v>
      </c>
      <c r="M316" s="42" t="s">
        <v>60</v>
      </c>
      <c r="N316" s="42" t="s">
        <v>60</v>
      </c>
      <c r="O316" s="42" t="s">
        <v>60</v>
      </c>
      <c r="P316" s="42" t="s">
        <v>60</v>
      </c>
      <c r="Q316" s="42" t="s">
        <v>60</v>
      </c>
      <c r="R316" s="42" t="s">
        <v>60</v>
      </c>
      <c r="S316" s="42" t="s">
        <v>60</v>
      </c>
      <c r="T316" s="42" t="s">
        <v>60</v>
      </c>
      <c r="U316" s="42" t="s">
        <v>60</v>
      </c>
      <c r="V316" s="42" t="s">
        <v>60</v>
      </c>
      <c r="W316" s="42" t="s">
        <v>60</v>
      </c>
      <c r="X316" s="42" t="s">
        <v>60</v>
      </c>
      <c r="Y316" s="42" t="s">
        <v>60</v>
      </c>
    </row>
    <row r="317" spans="1:32" s="70" customFormat="1">
      <c r="A317" s="45" t="str">
        <f>INDEX(A$18:A$108,MATCH(B317,B$18:B$108,0))</f>
        <v>Gross earned premiums</v>
      </c>
      <c r="B317" s="88" t="s">
        <v>80</v>
      </c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</row>
    <row r="318" spans="1:32" s="70" customFormat="1">
      <c r="A318" s="59" t="s">
        <v>100</v>
      </c>
      <c r="B318" s="88"/>
      <c r="C318" s="94" t="s">
        <v>60</v>
      </c>
      <c r="D318" s="94" t="s">
        <v>60</v>
      </c>
      <c r="E318" s="94" t="s">
        <v>60</v>
      </c>
      <c r="F318" s="94" t="s">
        <v>60</v>
      </c>
      <c r="G318" s="94" t="s">
        <v>60</v>
      </c>
      <c r="H318" s="94" t="s">
        <v>60</v>
      </c>
      <c r="I318" s="94" t="s">
        <v>60</v>
      </c>
      <c r="J318" s="94" t="s">
        <v>60</v>
      </c>
      <c r="K318" s="94" t="s">
        <v>60</v>
      </c>
      <c r="L318" s="94" t="s">
        <v>60</v>
      </c>
      <c r="M318" s="94" t="s">
        <v>60</v>
      </c>
      <c r="N318" s="94" t="s">
        <v>60</v>
      </c>
      <c r="O318" s="94" t="s">
        <v>60</v>
      </c>
      <c r="P318" s="94" t="s">
        <v>60</v>
      </c>
      <c r="Q318" s="94" t="s">
        <v>60</v>
      </c>
      <c r="R318" s="94" t="s">
        <v>60</v>
      </c>
      <c r="S318" s="94" t="s">
        <v>60</v>
      </c>
      <c r="T318" s="94" t="s">
        <v>60</v>
      </c>
      <c r="U318" s="94" t="s">
        <v>60</v>
      </c>
      <c r="V318" s="94" t="s">
        <v>60</v>
      </c>
      <c r="W318" s="94" t="s">
        <v>60</v>
      </c>
      <c r="X318" s="94" t="s">
        <v>60</v>
      </c>
      <c r="Y318" s="94" t="s">
        <v>60</v>
      </c>
    </row>
    <row r="319" spans="1:32" s="70" customFormat="1" ht="12.75" customHeight="1">
      <c r="A319" s="48" t="s">
        <v>101</v>
      </c>
      <c r="B319" s="84"/>
      <c r="C319" s="42" t="s">
        <v>60</v>
      </c>
      <c r="D319" s="42" t="s">
        <v>60</v>
      </c>
      <c r="E319" s="42" t="s">
        <v>60</v>
      </c>
      <c r="F319" s="42" t="s">
        <v>60</v>
      </c>
      <c r="G319" s="42" t="s">
        <v>60</v>
      </c>
      <c r="H319" s="42" t="s">
        <v>60</v>
      </c>
      <c r="I319" s="42" t="s">
        <v>60</v>
      </c>
      <c r="J319" s="42" t="s">
        <v>60</v>
      </c>
      <c r="K319" s="42" t="s">
        <v>60</v>
      </c>
      <c r="L319" s="42" t="s">
        <v>60</v>
      </c>
      <c r="M319" s="42" t="s">
        <v>60</v>
      </c>
      <c r="N319" s="42" t="s">
        <v>60</v>
      </c>
      <c r="O319" s="42" t="s">
        <v>60</v>
      </c>
      <c r="P319" s="42" t="s">
        <v>60</v>
      </c>
      <c r="Q319" s="42" t="s">
        <v>60</v>
      </c>
      <c r="R319" s="42" t="s">
        <v>60</v>
      </c>
      <c r="S319" s="42" t="s">
        <v>60</v>
      </c>
      <c r="T319" s="42" t="s">
        <v>60</v>
      </c>
      <c r="U319" s="42" t="s">
        <v>60</v>
      </c>
      <c r="V319" s="42" t="s">
        <v>60</v>
      </c>
      <c r="W319" s="42" t="s">
        <v>60</v>
      </c>
      <c r="X319" s="42" t="s">
        <v>60</v>
      </c>
      <c r="Y319" s="42" t="s">
        <v>60</v>
      </c>
    </row>
    <row r="320" spans="1:32" s="70" customFormat="1">
      <c r="A320" s="45" t="str">
        <f>INDEX(A$18:A$108,MATCH(B320,B$18:B$108,0))</f>
        <v>Gross (undiscounted) claims incurred</v>
      </c>
      <c r="B320" s="88" t="s">
        <v>103</v>
      </c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</row>
    <row r="321" spans="1:25" s="70" customFormat="1" ht="12.75" customHeight="1">
      <c r="A321" s="48" t="s">
        <v>146</v>
      </c>
      <c r="B321" s="84"/>
      <c r="C321" s="42" t="s">
        <v>60</v>
      </c>
      <c r="D321" s="42" t="s">
        <v>60</v>
      </c>
      <c r="E321" s="42" t="s">
        <v>60</v>
      </c>
      <c r="F321" s="42" t="s">
        <v>60</v>
      </c>
      <c r="G321" s="42" t="s">
        <v>60</v>
      </c>
      <c r="H321" s="42" t="s">
        <v>60</v>
      </c>
      <c r="I321" s="42" t="s">
        <v>60</v>
      </c>
      <c r="J321" s="42" t="s">
        <v>60</v>
      </c>
      <c r="K321" s="42" t="s">
        <v>60</v>
      </c>
      <c r="L321" s="42" t="s">
        <v>60</v>
      </c>
      <c r="M321" s="42" t="s">
        <v>60</v>
      </c>
      <c r="N321" s="42" t="s">
        <v>60</v>
      </c>
      <c r="O321" s="42" t="s">
        <v>60</v>
      </c>
      <c r="P321" s="42" t="s">
        <v>60</v>
      </c>
      <c r="Q321" s="42" t="s">
        <v>60</v>
      </c>
      <c r="R321" s="42" t="s">
        <v>60</v>
      </c>
      <c r="S321" s="42" t="s">
        <v>60</v>
      </c>
      <c r="T321" s="42" t="s">
        <v>60</v>
      </c>
      <c r="U321" s="42" t="s">
        <v>60</v>
      </c>
      <c r="V321" s="42" t="s">
        <v>60</v>
      </c>
      <c r="W321" s="42" t="s">
        <v>60</v>
      </c>
      <c r="X321" s="42" t="s">
        <v>60</v>
      </c>
      <c r="Y321" s="42" t="s">
        <v>60</v>
      </c>
    </row>
    <row r="322" spans="1:25" s="70" customFormat="1">
      <c r="A322" s="45" t="str">
        <f>INDEX(A$18:A$108,MATCH(B322,B$18:B$108,0))</f>
        <v>Acquisition costs - commission</v>
      </c>
      <c r="B322" s="88" t="s">
        <v>156</v>
      </c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</row>
    <row r="323" spans="1:25" s="70" customFormat="1">
      <c r="B323" s="70" t="s">
        <v>228</v>
      </c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89"/>
      <c r="W323" s="71"/>
      <c r="X323" s="71"/>
      <c r="Y323" s="71"/>
    </row>
    <row r="324" spans="1:25" s="70" customFormat="1">
      <c r="B324" s="70" t="s">
        <v>228</v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89"/>
      <c r="W324" s="71"/>
      <c r="X324" s="71"/>
      <c r="Y324" s="71"/>
    </row>
    <row r="325" spans="1:25" s="70" customFormat="1">
      <c r="A325" s="83" t="s">
        <v>348</v>
      </c>
      <c r="B325" s="70" t="s">
        <v>228</v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89"/>
      <c r="W325" s="71"/>
      <c r="X325" s="71"/>
      <c r="Y325" s="71"/>
    </row>
    <row r="326" spans="1:25" s="70" customFormat="1">
      <c r="A326" s="9" t="str">
        <f>A5&amp;" : distribution channel split : plan year 1"</f>
        <v>Non-life income, expenditure and business model analysis : distribution channel split : plan year 1</v>
      </c>
      <c r="B326" s="70" t="s">
        <v>228</v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89"/>
      <c r="W326" s="71"/>
      <c r="X326" s="71"/>
      <c r="Y326" s="71"/>
    </row>
    <row r="327" spans="1:25" s="70" customFormat="1">
      <c r="B327" s="70" t="s">
        <v>228</v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89"/>
      <c r="W327" s="71"/>
      <c r="X327" s="71"/>
      <c r="Y327" s="71"/>
    </row>
    <row r="328" spans="1:25" s="70" customFormat="1" ht="14.45" customHeight="1">
      <c r="C328" s="112" t="s">
        <v>311</v>
      </c>
      <c r="D328" s="113"/>
      <c r="E328" s="113"/>
      <c r="F328" s="113"/>
      <c r="G328" s="114"/>
      <c r="H328" s="112" t="s">
        <v>312</v>
      </c>
      <c r="I328" s="113"/>
      <c r="J328" s="113"/>
      <c r="K328" s="113"/>
      <c r="L328" s="114"/>
      <c r="M328" s="112" t="s">
        <v>313</v>
      </c>
      <c r="N328" s="113"/>
      <c r="O328" s="113"/>
      <c r="P328" s="113"/>
      <c r="Q328" s="114"/>
      <c r="R328" s="109" t="s">
        <v>314</v>
      </c>
      <c r="S328" s="110"/>
      <c r="T328" s="110"/>
      <c r="U328" s="110"/>
      <c r="V328" s="110"/>
      <c r="W328" s="110"/>
      <c r="X328" s="110"/>
      <c r="Y328" s="111"/>
    </row>
    <row r="329" spans="1:25" s="70" customFormat="1" ht="14.45" customHeight="1">
      <c r="C329" s="115" t="s">
        <v>315</v>
      </c>
      <c r="D329" s="112" t="s">
        <v>316</v>
      </c>
      <c r="E329" s="113"/>
      <c r="F329" s="113"/>
      <c r="G329" s="114"/>
      <c r="H329" s="115" t="s">
        <v>315</v>
      </c>
      <c r="I329" s="112" t="s">
        <v>316</v>
      </c>
      <c r="J329" s="113"/>
      <c r="K329" s="113"/>
      <c r="L329" s="114"/>
      <c r="M329" s="115" t="s">
        <v>315</v>
      </c>
      <c r="N329" s="112" t="s">
        <v>316</v>
      </c>
      <c r="O329" s="113"/>
      <c r="P329" s="113"/>
      <c r="Q329" s="114"/>
      <c r="R329" s="109" t="s">
        <v>315</v>
      </c>
      <c r="S329" s="110"/>
      <c r="T329" s="110"/>
      <c r="U329" s="111"/>
      <c r="V329" s="109" t="s">
        <v>316</v>
      </c>
      <c r="W329" s="110"/>
      <c r="X329" s="110"/>
      <c r="Y329" s="111"/>
    </row>
    <row r="330" spans="1:25" s="70" customFormat="1" ht="43.5">
      <c r="C330" s="115"/>
      <c r="D330" s="92" t="s">
        <v>317</v>
      </c>
      <c r="E330" s="92" t="s">
        <v>318</v>
      </c>
      <c r="F330" s="92" t="s">
        <v>319</v>
      </c>
      <c r="G330" s="92" t="s">
        <v>220</v>
      </c>
      <c r="H330" s="115"/>
      <c r="I330" s="92" t="s">
        <v>317</v>
      </c>
      <c r="J330" s="92" t="s">
        <v>318</v>
      </c>
      <c r="K330" s="92" t="s">
        <v>319</v>
      </c>
      <c r="L330" s="92" t="s">
        <v>220</v>
      </c>
      <c r="M330" s="115"/>
      <c r="N330" s="92" t="s">
        <v>317</v>
      </c>
      <c r="O330" s="92" t="s">
        <v>318</v>
      </c>
      <c r="P330" s="92" t="s">
        <v>319</v>
      </c>
      <c r="Q330" s="92" t="s">
        <v>220</v>
      </c>
      <c r="R330" s="92" t="s">
        <v>320</v>
      </c>
      <c r="S330" s="92" t="s">
        <v>321</v>
      </c>
      <c r="T330" s="92" t="s">
        <v>322</v>
      </c>
      <c r="U330" s="92" t="s">
        <v>220</v>
      </c>
      <c r="V330" s="92" t="s">
        <v>323</v>
      </c>
      <c r="W330" s="92" t="s">
        <v>318</v>
      </c>
      <c r="X330" s="92" t="s">
        <v>324</v>
      </c>
      <c r="Y330" s="92" t="s">
        <v>220</v>
      </c>
    </row>
    <row r="331" spans="1:25" s="70" customFormat="1">
      <c r="C331" s="97" t="s">
        <v>349</v>
      </c>
      <c r="D331" s="97" t="s">
        <v>350</v>
      </c>
      <c r="E331" s="97" t="s">
        <v>351</v>
      </c>
      <c r="F331" s="97" t="s">
        <v>352</v>
      </c>
      <c r="G331" s="97" t="s">
        <v>353</v>
      </c>
      <c r="H331" s="97" t="s">
        <v>354</v>
      </c>
      <c r="I331" s="97" t="s">
        <v>355</v>
      </c>
      <c r="J331" s="97" t="s">
        <v>356</v>
      </c>
      <c r="K331" s="97" t="s">
        <v>357</v>
      </c>
      <c r="L331" s="97" t="s">
        <v>358</v>
      </c>
      <c r="M331" s="97" t="s">
        <v>359</v>
      </c>
      <c r="N331" s="97" t="s">
        <v>360</v>
      </c>
      <c r="O331" s="97" t="s">
        <v>361</v>
      </c>
      <c r="P331" s="97" t="s">
        <v>362</v>
      </c>
      <c r="Q331" s="97" t="s">
        <v>363</v>
      </c>
      <c r="R331" s="97" t="s">
        <v>364</v>
      </c>
      <c r="S331" s="97" t="s">
        <v>365</v>
      </c>
      <c r="T331" s="97" t="s">
        <v>366</v>
      </c>
      <c r="U331" s="97" t="s">
        <v>367</v>
      </c>
      <c r="V331" s="97" t="s">
        <v>368</v>
      </c>
      <c r="W331" s="97" t="s">
        <v>369</v>
      </c>
      <c r="X331" s="97" t="s">
        <v>370</v>
      </c>
      <c r="Y331" s="97" t="s">
        <v>371</v>
      </c>
    </row>
    <row r="332" spans="1:25" s="70" customFormat="1">
      <c r="A332" s="90" t="s">
        <v>59</v>
      </c>
      <c r="B332" s="98"/>
      <c r="C332" s="94" t="s">
        <v>60</v>
      </c>
      <c r="D332" s="94" t="s">
        <v>60</v>
      </c>
      <c r="E332" s="94" t="s">
        <v>60</v>
      </c>
      <c r="F332" s="94" t="s">
        <v>60</v>
      </c>
      <c r="G332" s="94" t="s">
        <v>60</v>
      </c>
      <c r="H332" s="94" t="s">
        <v>60</v>
      </c>
      <c r="I332" s="94" t="s">
        <v>60</v>
      </c>
      <c r="J332" s="94" t="s">
        <v>60</v>
      </c>
      <c r="K332" s="94" t="s">
        <v>60</v>
      </c>
      <c r="L332" s="94" t="s">
        <v>60</v>
      </c>
      <c r="M332" s="94" t="s">
        <v>60</v>
      </c>
      <c r="N332" s="94" t="s">
        <v>60</v>
      </c>
      <c r="O332" s="94" t="s">
        <v>60</v>
      </c>
      <c r="P332" s="94" t="s">
        <v>60</v>
      </c>
      <c r="Q332" s="94" t="s">
        <v>60</v>
      </c>
      <c r="R332" s="94" t="s">
        <v>60</v>
      </c>
      <c r="S332" s="94" t="s">
        <v>60</v>
      </c>
      <c r="T332" s="94" t="s">
        <v>60</v>
      </c>
      <c r="U332" s="94" t="s">
        <v>60</v>
      </c>
      <c r="V332" s="94" t="s">
        <v>60</v>
      </c>
      <c r="W332" s="94" t="s">
        <v>60</v>
      </c>
      <c r="X332" s="94" t="s">
        <v>60</v>
      </c>
      <c r="Y332" s="94" t="s">
        <v>60</v>
      </c>
    </row>
    <row r="333" spans="1:25" s="70" customFormat="1" ht="12.75" customHeight="1">
      <c r="A333" s="48" t="s">
        <v>61</v>
      </c>
      <c r="B333" s="84"/>
      <c r="C333" s="42" t="s">
        <v>60</v>
      </c>
      <c r="D333" s="42" t="s">
        <v>60</v>
      </c>
      <c r="E333" s="42" t="s">
        <v>60</v>
      </c>
      <c r="F333" s="42" t="s">
        <v>60</v>
      </c>
      <c r="G333" s="42" t="s">
        <v>60</v>
      </c>
      <c r="H333" s="42" t="s">
        <v>60</v>
      </c>
      <c r="I333" s="42" t="s">
        <v>60</v>
      </c>
      <c r="J333" s="42" t="s">
        <v>60</v>
      </c>
      <c r="K333" s="42" t="s">
        <v>60</v>
      </c>
      <c r="L333" s="42" t="s">
        <v>60</v>
      </c>
      <c r="M333" s="42" t="s">
        <v>60</v>
      </c>
      <c r="N333" s="42" t="s">
        <v>60</v>
      </c>
      <c r="O333" s="42" t="s">
        <v>60</v>
      </c>
      <c r="P333" s="42" t="s">
        <v>60</v>
      </c>
      <c r="Q333" s="42" t="s">
        <v>60</v>
      </c>
      <c r="R333" s="42" t="s">
        <v>60</v>
      </c>
      <c r="S333" s="42" t="s">
        <v>60</v>
      </c>
      <c r="T333" s="42" t="s">
        <v>60</v>
      </c>
      <c r="U333" s="42" t="s">
        <v>60</v>
      </c>
      <c r="V333" s="42" t="s">
        <v>60</v>
      </c>
      <c r="W333" s="42" t="s">
        <v>60</v>
      </c>
      <c r="X333" s="42" t="s">
        <v>60</v>
      </c>
      <c r="Y333" s="42" t="s">
        <v>60</v>
      </c>
    </row>
    <row r="334" spans="1:25" s="70" customFormat="1">
      <c r="A334" s="45" t="str">
        <f>INDEX(A$18:A$108,MATCH(B334,B$18:B$108,0))</f>
        <v>Gross written premiums</v>
      </c>
      <c r="B334" s="86" t="s">
        <v>63</v>
      </c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1"/>
      <c r="S334" s="95"/>
      <c r="T334" s="95"/>
      <c r="U334" s="95"/>
      <c r="V334" s="95"/>
      <c r="W334" s="95"/>
      <c r="X334" s="95"/>
      <c r="Y334" s="95"/>
    </row>
    <row r="335" spans="1:25" s="70" customFormat="1">
      <c r="A335" s="18" t="str">
        <f>INDEX(A$18:A$108,MATCH(B335,B$18:B$108,0))</f>
        <v xml:space="preserve">  Gross written premiums - insurance (direct)</v>
      </c>
      <c r="B335" s="86" t="s">
        <v>65</v>
      </c>
      <c r="C335" s="95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</row>
    <row r="336" spans="1:25" s="70" customFormat="1">
      <c r="A336" s="18" t="str">
        <f>INDEX(A$18:A$108,MATCH(B336,B$18:B$108,0))</f>
        <v xml:space="preserve">  Gross written premiums - accepted reinsurance</v>
      </c>
      <c r="B336" s="86" t="s">
        <v>69</v>
      </c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</row>
    <row r="337" spans="1:26" s="70" customFormat="1">
      <c r="B337" s="70" t="s">
        <v>228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89"/>
      <c r="X337" s="71"/>
      <c r="Y337" s="71"/>
      <c r="Z337" s="71"/>
    </row>
    <row r="338" spans="1:26" s="70" customFormat="1">
      <c r="B338" s="70" t="s">
        <v>228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89"/>
      <c r="X338" s="71"/>
      <c r="Y338" s="71"/>
      <c r="Z338" s="71"/>
    </row>
    <row r="339" spans="1:26" s="70" customFormat="1">
      <c r="A339" s="83" t="s">
        <v>372</v>
      </c>
      <c r="B339" s="70" t="s">
        <v>228</v>
      </c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89"/>
      <c r="X339" s="71"/>
      <c r="Y339" s="71"/>
      <c r="Z339" s="71"/>
    </row>
    <row r="340" spans="1:26" s="70" customFormat="1">
      <c r="A340" s="9" t="str">
        <f>A5&amp;" : distribution channel split : plan year 2"</f>
        <v>Non-life income, expenditure and business model analysis : distribution channel split : plan year 2</v>
      </c>
      <c r="B340" s="70" t="s">
        <v>228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89"/>
      <c r="X340" s="71"/>
      <c r="Y340" s="71"/>
      <c r="Z340" s="71"/>
    </row>
    <row r="341" spans="1:26" s="70" customFormat="1">
      <c r="B341" s="70" t="s">
        <v>228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89"/>
      <c r="X341" s="71"/>
      <c r="Y341" s="71"/>
      <c r="Z341" s="71"/>
    </row>
    <row r="342" spans="1:26" s="70" customFormat="1" ht="14.45" customHeight="1">
      <c r="C342" s="112" t="s">
        <v>311</v>
      </c>
      <c r="D342" s="113"/>
      <c r="E342" s="113"/>
      <c r="F342" s="113"/>
      <c r="G342" s="114"/>
      <c r="H342" s="112" t="s">
        <v>312</v>
      </c>
      <c r="I342" s="113"/>
      <c r="J342" s="113"/>
      <c r="K342" s="113"/>
      <c r="L342" s="114"/>
      <c r="M342" s="112" t="s">
        <v>313</v>
      </c>
      <c r="N342" s="113"/>
      <c r="O342" s="113"/>
      <c r="P342" s="113"/>
      <c r="Q342" s="114"/>
      <c r="R342" s="109" t="s">
        <v>314</v>
      </c>
      <c r="S342" s="110"/>
      <c r="T342" s="110"/>
      <c r="U342" s="110"/>
      <c r="V342" s="110"/>
      <c r="W342" s="110"/>
      <c r="X342" s="110"/>
      <c r="Y342" s="111"/>
    </row>
    <row r="343" spans="1:26" s="70" customFormat="1" ht="14.45" customHeight="1">
      <c r="C343" s="115" t="s">
        <v>315</v>
      </c>
      <c r="D343" s="112" t="s">
        <v>316</v>
      </c>
      <c r="E343" s="113"/>
      <c r="F343" s="113"/>
      <c r="G343" s="114"/>
      <c r="H343" s="115" t="s">
        <v>315</v>
      </c>
      <c r="I343" s="112" t="s">
        <v>316</v>
      </c>
      <c r="J343" s="113"/>
      <c r="K343" s="113"/>
      <c r="L343" s="114"/>
      <c r="M343" s="115" t="s">
        <v>315</v>
      </c>
      <c r="N343" s="112" t="s">
        <v>316</v>
      </c>
      <c r="O343" s="113"/>
      <c r="P343" s="113"/>
      <c r="Q343" s="114"/>
      <c r="R343" s="109" t="s">
        <v>315</v>
      </c>
      <c r="S343" s="110"/>
      <c r="T343" s="110"/>
      <c r="U343" s="111"/>
      <c r="V343" s="109" t="s">
        <v>316</v>
      </c>
      <c r="W343" s="110"/>
      <c r="X343" s="110"/>
      <c r="Y343" s="111"/>
    </row>
    <row r="344" spans="1:26" s="70" customFormat="1" ht="43.5">
      <c r="C344" s="115"/>
      <c r="D344" s="92" t="s">
        <v>317</v>
      </c>
      <c r="E344" s="92" t="s">
        <v>318</v>
      </c>
      <c r="F344" s="92" t="s">
        <v>319</v>
      </c>
      <c r="G344" s="92" t="s">
        <v>220</v>
      </c>
      <c r="H344" s="115"/>
      <c r="I344" s="92" t="s">
        <v>317</v>
      </c>
      <c r="J344" s="92" t="s">
        <v>318</v>
      </c>
      <c r="K344" s="92" t="s">
        <v>319</v>
      </c>
      <c r="L344" s="92" t="s">
        <v>220</v>
      </c>
      <c r="M344" s="115"/>
      <c r="N344" s="92" t="s">
        <v>317</v>
      </c>
      <c r="O344" s="92" t="s">
        <v>318</v>
      </c>
      <c r="P344" s="92" t="s">
        <v>319</v>
      </c>
      <c r="Q344" s="92" t="s">
        <v>220</v>
      </c>
      <c r="R344" s="92" t="s">
        <v>320</v>
      </c>
      <c r="S344" s="92" t="s">
        <v>321</v>
      </c>
      <c r="T344" s="92" t="s">
        <v>322</v>
      </c>
      <c r="U344" s="92" t="s">
        <v>220</v>
      </c>
      <c r="V344" s="92" t="s">
        <v>323</v>
      </c>
      <c r="W344" s="92" t="s">
        <v>318</v>
      </c>
      <c r="X344" s="92" t="s">
        <v>324</v>
      </c>
      <c r="Y344" s="92" t="s">
        <v>220</v>
      </c>
    </row>
    <row r="345" spans="1:26" s="70" customFormat="1">
      <c r="C345" s="97" t="s">
        <v>373</v>
      </c>
      <c r="D345" s="97" t="s">
        <v>374</v>
      </c>
      <c r="E345" s="97" t="s">
        <v>375</v>
      </c>
      <c r="F345" s="97" t="s">
        <v>376</v>
      </c>
      <c r="G345" s="97" t="s">
        <v>377</v>
      </c>
      <c r="H345" s="97" t="s">
        <v>378</v>
      </c>
      <c r="I345" s="97" t="s">
        <v>379</v>
      </c>
      <c r="J345" s="97" t="s">
        <v>380</v>
      </c>
      <c r="K345" s="97" t="s">
        <v>381</v>
      </c>
      <c r="L345" s="97" t="s">
        <v>382</v>
      </c>
      <c r="M345" s="97" t="s">
        <v>383</v>
      </c>
      <c r="N345" s="97" t="s">
        <v>384</v>
      </c>
      <c r="O345" s="97" t="s">
        <v>385</v>
      </c>
      <c r="P345" s="97" t="s">
        <v>386</v>
      </c>
      <c r="Q345" s="97" t="s">
        <v>387</v>
      </c>
      <c r="R345" s="97" t="s">
        <v>388</v>
      </c>
      <c r="S345" s="97" t="s">
        <v>389</v>
      </c>
      <c r="T345" s="97" t="s">
        <v>390</v>
      </c>
      <c r="U345" s="97" t="s">
        <v>391</v>
      </c>
      <c r="V345" s="97" t="s">
        <v>392</v>
      </c>
      <c r="W345" s="97" t="s">
        <v>393</v>
      </c>
      <c r="X345" s="97" t="s">
        <v>394</v>
      </c>
      <c r="Y345" s="97" t="s">
        <v>395</v>
      </c>
    </row>
    <row r="346" spans="1:26" s="70" customFormat="1">
      <c r="A346" s="90" t="s">
        <v>59</v>
      </c>
      <c r="B346" s="98"/>
      <c r="C346" s="94" t="s">
        <v>60</v>
      </c>
      <c r="D346" s="94" t="s">
        <v>60</v>
      </c>
      <c r="E346" s="94" t="s">
        <v>60</v>
      </c>
      <c r="F346" s="94" t="s">
        <v>60</v>
      </c>
      <c r="G346" s="94" t="s">
        <v>60</v>
      </c>
      <c r="H346" s="94" t="s">
        <v>60</v>
      </c>
      <c r="I346" s="94" t="s">
        <v>60</v>
      </c>
      <c r="J346" s="94" t="s">
        <v>60</v>
      </c>
      <c r="K346" s="94" t="s">
        <v>60</v>
      </c>
      <c r="L346" s="94" t="s">
        <v>60</v>
      </c>
      <c r="M346" s="94" t="s">
        <v>60</v>
      </c>
      <c r="N346" s="94" t="s">
        <v>60</v>
      </c>
      <c r="O346" s="94" t="s">
        <v>60</v>
      </c>
      <c r="P346" s="94" t="s">
        <v>60</v>
      </c>
      <c r="Q346" s="94" t="s">
        <v>60</v>
      </c>
      <c r="R346" s="94" t="s">
        <v>60</v>
      </c>
      <c r="S346" s="94" t="s">
        <v>60</v>
      </c>
      <c r="T346" s="94" t="s">
        <v>60</v>
      </c>
      <c r="U346" s="94" t="s">
        <v>60</v>
      </c>
      <c r="V346" s="94" t="s">
        <v>60</v>
      </c>
      <c r="W346" s="94" t="s">
        <v>60</v>
      </c>
      <c r="X346" s="94" t="s">
        <v>60</v>
      </c>
      <c r="Y346" s="94" t="s">
        <v>60</v>
      </c>
    </row>
    <row r="347" spans="1:26" s="70" customFormat="1" ht="12.75" customHeight="1">
      <c r="A347" s="48" t="s">
        <v>61</v>
      </c>
      <c r="B347" s="84"/>
      <c r="C347" s="42" t="s">
        <v>60</v>
      </c>
      <c r="D347" s="42" t="s">
        <v>60</v>
      </c>
      <c r="E347" s="42" t="s">
        <v>60</v>
      </c>
      <c r="F347" s="42" t="s">
        <v>60</v>
      </c>
      <c r="G347" s="42" t="s">
        <v>60</v>
      </c>
      <c r="H347" s="42" t="s">
        <v>60</v>
      </c>
      <c r="I347" s="42" t="s">
        <v>60</v>
      </c>
      <c r="J347" s="42" t="s">
        <v>60</v>
      </c>
      <c r="K347" s="42" t="s">
        <v>60</v>
      </c>
      <c r="L347" s="42" t="s">
        <v>60</v>
      </c>
      <c r="M347" s="42" t="s">
        <v>60</v>
      </c>
      <c r="N347" s="42" t="s">
        <v>60</v>
      </c>
      <c r="O347" s="42" t="s">
        <v>60</v>
      </c>
      <c r="P347" s="42" t="s">
        <v>60</v>
      </c>
      <c r="Q347" s="42" t="s">
        <v>60</v>
      </c>
      <c r="R347" s="42" t="s">
        <v>60</v>
      </c>
      <c r="S347" s="42" t="s">
        <v>60</v>
      </c>
      <c r="T347" s="42" t="s">
        <v>60</v>
      </c>
      <c r="U347" s="42" t="s">
        <v>60</v>
      </c>
      <c r="V347" s="42" t="s">
        <v>60</v>
      </c>
      <c r="W347" s="42" t="s">
        <v>60</v>
      </c>
      <c r="X347" s="42" t="s">
        <v>60</v>
      </c>
      <c r="Y347" s="42" t="s">
        <v>60</v>
      </c>
    </row>
    <row r="348" spans="1:26" s="70" customFormat="1">
      <c r="A348" s="45" t="str">
        <f>INDEX(A$18:A$108,MATCH(B348,B$18:B$108,0))</f>
        <v>Gross written premiums</v>
      </c>
      <c r="B348" s="86" t="s">
        <v>63</v>
      </c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1"/>
      <c r="S348" s="95"/>
      <c r="T348" s="95"/>
      <c r="U348" s="95"/>
      <c r="V348" s="95"/>
      <c r="W348" s="95"/>
      <c r="X348" s="95"/>
      <c r="Y348" s="95"/>
    </row>
    <row r="349" spans="1:26" s="70" customFormat="1">
      <c r="A349" s="18" t="str">
        <f>INDEX(A$18:A$108,MATCH(B349,B$18:B$108,0))</f>
        <v xml:space="preserve">  Gross written premiums - insurance (direct)</v>
      </c>
      <c r="B349" s="86" t="s">
        <v>65</v>
      </c>
      <c r="C349" s="95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</row>
    <row r="350" spans="1:26" s="70" customFormat="1">
      <c r="A350" s="18" t="str">
        <f>INDEX(A$18:A$108,MATCH(B350,B$18:B$108,0))</f>
        <v xml:space="preserve">  Gross written premiums - accepted reinsurance</v>
      </c>
      <c r="B350" s="86" t="s">
        <v>69</v>
      </c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</row>
    <row r="351" spans="1:26" s="70" customFormat="1">
      <c r="B351" s="70" t="s">
        <v>228</v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89"/>
      <c r="W351" s="71"/>
      <c r="X351" s="71"/>
      <c r="Y351" s="71"/>
    </row>
    <row r="352" spans="1:26" s="70" customFormat="1">
      <c r="B352" s="70" t="s">
        <v>228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89"/>
      <c r="W352" s="71"/>
      <c r="X352" s="71"/>
      <c r="Y352" s="71"/>
    </row>
    <row r="353" spans="1:32" s="70" customFormat="1">
      <c r="A353" s="83" t="s">
        <v>396</v>
      </c>
      <c r="B353" s="70" t="s">
        <v>228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89"/>
      <c r="W353" s="71"/>
      <c r="X353" s="71"/>
      <c r="Y353" s="71"/>
    </row>
    <row r="354" spans="1:32" s="70" customFormat="1">
      <c r="A354" s="9" t="str">
        <f>A5&amp;" : distribution channel split : plan year 3"</f>
        <v>Non-life income, expenditure and business model analysis : distribution channel split : plan year 3</v>
      </c>
      <c r="B354" s="70" t="s">
        <v>228</v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89"/>
      <c r="W354" s="71"/>
      <c r="X354" s="71"/>
      <c r="Y354" s="71"/>
    </row>
    <row r="355" spans="1:32" s="70" customFormat="1">
      <c r="B355" s="70" t="s">
        <v>228</v>
      </c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89"/>
      <c r="W355" s="71"/>
      <c r="X355" s="71"/>
      <c r="Y355" s="71"/>
    </row>
    <row r="356" spans="1:32" s="70" customFormat="1" ht="14.45" customHeight="1">
      <c r="C356" s="112" t="s">
        <v>311</v>
      </c>
      <c r="D356" s="113"/>
      <c r="E356" s="113"/>
      <c r="F356" s="113"/>
      <c r="G356" s="114"/>
      <c r="H356" s="112" t="s">
        <v>312</v>
      </c>
      <c r="I356" s="113"/>
      <c r="J356" s="113"/>
      <c r="K356" s="113"/>
      <c r="L356" s="114"/>
      <c r="M356" s="112" t="s">
        <v>313</v>
      </c>
      <c r="N356" s="113"/>
      <c r="O356" s="113"/>
      <c r="P356" s="113"/>
      <c r="Q356" s="114"/>
      <c r="R356" s="109" t="s">
        <v>314</v>
      </c>
      <c r="S356" s="110"/>
      <c r="T356" s="110"/>
      <c r="U356" s="110"/>
      <c r="V356" s="110"/>
      <c r="W356" s="110"/>
      <c r="X356" s="110"/>
      <c r="Y356" s="111"/>
    </row>
    <row r="357" spans="1:32" s="70" customFormat="1" ht="14.45" customHeight="1">
      <c r="C357" s="115" t="s">
        <v>315</v>
      </c>
      <c r="D357" s="112" t="s">
        <v>316</v>
      </c>
      <c r="E357" s="113"/>
      <c r="F357" s="113"/>
      <c r="G357" s="114"/>
      <c r="H357" s="115" t="s">
        <v>315</v>
      </c>
      <c r="I357" s="112" t="s">
        <v>316</v>
      </c>
      <c r="J357" s="113"/>
      <c r="K357" s="113"/>
      <c r="L357" s="114"/>
      <c r="M357" s="115" t="s">
        <v>315</v>
      </c>
      <c r="N357" s="112" t="s">
        <v>316</v>
      </c>
      <c r="O357" s="113"/>
      <c r="P357" s="113"/>
      <c r="Q357" s="114"/>
      <c r="R357" s="109" t="s">
        <v>315</v>
      </c>
      <c r="S357" s="110"/>
      <c r="T357" s="110"/>
      <c r="U357" s="111"/>
      <c r="V357" s="109" t="s">
        <v>316</v>
      </c>
      <c r="W357" s="110"/>
      <c r="X357" s="110"/>
      <c r="Y357" s="111"/>
    </row>
    <row r="358" spans="1:32" s="70" customFormat="1" ht="43.5">
      <c r="C358" s="115"/>
      <c r="D358" s="92" t="s">
        <v>317</v>
      </c>
      <c r="E358" s="92" t="s">
        <v>318</v>
      </c>
      <c r="F358" s="92" t="s">
        <v>319</v>
      </c>
      <c r="G358" s="92" t="s">
        <v>220</v>
      </c>
      <c r="H358" s="115"/>
      <c r="I358" s="92" t="s">
        <v>317</v>
      </c>
      <c r="J358" s="92" t="s">
        <v>318</v>
      </c>
      <c r="K358" s="92" t="s">
        <v>319</v>
      </c>
      <c r="L358" s="92" t="s">
        <v>220</v>
      </c>
      <c r="M358" s="115"/>
      <c r="N358" s="92" t="s">
        <v>317</v>
      </c>
      <c r="O358" s="92" t="s">
        <v>318</v>
      </c>
      <c r="P358" s="92" t="s">
        <v>319</v>
      </c>
      <c r="Q358" s="92" t="s">
        <v>220</v>
      </c>
      <c r="R358" s="92" t="s">
        <v>320</v>
      </c>
      <c r="S358" s="92" t="s">
        <v>321</v>
      </c>
      <c r="T358" s="92" t="s">
        <v>322</v>
      </c>
      <c r="U358" s="92" t="s">
        <v>220</v>
      </c>
      <c r="V358" s="92" t="s">
        <v>323</v>
      </c>
      <c r="W358" s="92" t="s">
        <v>318</v>
      </c>
      <c r="X358" s="92" t="s">
        <v>324</v>
      </c>
      <c r="Y358" s="92" t="s">
        <v>220</v>
      </c>
    </row>
    <row r="359" spans="1:32" s="70" customFormat="1">
      <c r="C359" s="97" t="s">
        <v>397</v>
      </c>
      <c r="D359" s="97" t="s">
        <v>398</v>
      </c>
      <c r="E359" s="97" t="s">
        <v>399</v>
      </c>
      <c r="F359" s="97" t="s">
        <v>400</v>
      </c>
      <c r="G359" s="97" t="s">
        <v>401</v>
      </c>
      <c r="H359" s="97" t="s">
        <v>402</v>
      </c>
      <c r="I359" s="97" t="s">
        <v>403</v>
      </c>
      <c r="J359" s="97" t="s">
        <v>404</v>
      </c>
      <c r="K359" s="97" t="s">
        <v>405</v>
      </c>
      <c r="L359" s="97" t="s">
        <v>406</v>
      </c>
      <c r="M359" s="97" t="s">
        <v>407</v>
      </c>
      <c r="N359" s="97" t="s">
        <v>408</v>
      </c>
      <c r="O359" s="97" t="s">
        <v>409</v>
      </c>
      <c r="P359" s="97" t="s">
        <v>410</v>
      </c>
      <c r="Q359" s="97" t="s">
        <v>411</v>
      </c>
      <c r="R359" s="97" t="s">
        <v>412</v>
      </c>
      <c r="S359" s="97" t="s">
        <v>413</v>
      </c>
      <c r="T359" s="97" t="s">
        <v>414</v>
      </c>
      <c r="U359" s="97" t="s">
        <v>415</v>
      </c>
      <c r="V359" s="97" t="s">
        <v>416</v>
      </c>
      <c r="W359" s="97" t="s">
        <v>417</v>
      </c>
      <c r="X359" s="97" t="s">
        <v>418</v>
      </c>
      <c r="Y359" s="97" t="s">
        <v>419</v>
      </c>
    </row>
    <row r="360" spans="1:32" s="70" customFormat="1">
      <c r="A360" s="90" t="s">
        <v>59</v>
      </c>
      <c r="B360" s="88"/>
      <c r="C360" s="94" t="s">
        <v>60</v>
      </c>
      <c r="D360" s="94" t="s">
        <v>60</v>
      </c>
      <c r="E360" s="94" t="s">
        <v>60</v>
      </c>
      <c r="F360" s="94" t="s">
        <v>60</v>
      </c>
      <c r="G360" s="94" t="s">
        <v>60</v>
      </c>
      <c r="H360" s="94" t="s">
        <v>60</v>
      </c>
      <c r="I360" s="94" t="s">
        <v>60</v>
      </c>
      <c r="J360" s="94" t="s">
        <v>60</v>
      </c>
      <c r="K360" s="94" t="s">
        <v>60</v>
      </c>
      <c r="L360" s="94" t="s">
        <v>60</v>
      </c>
      <c r="M360" s="94" t="s">
        <v>60</v>
      </c>
      <c r="N360" s="94" t="s">
        <v>60</v>
      </c>
      <c r="O360" s="94" t="s">
        <v>60</v>
      </c>
      <c r="P360" s="94" t="s">
        <v>60</v>
      </c>
      <c r="Q360" s="94" t="s">
        <v>60</v>
      </c>
      <c r="R360" s="94" t="s">
        <v>60</v>
      </c>
      <c r="S360" s="94" t="s">
        <v>60</v>
      </c>
      <c r="T360" s="94" t="s">
        <v>60</v>
      </c>
      <c r="U360" s="94" t="s">
        <v>60</v>
      </c>
      <c r="V360" s="94" t="s">
        <v>60</v>
      </c>
      <c r="W360" s="94" t="s">
        <v>60</v>
      </c>
      <c r="X360" s="94" t="s">
        <v>60</v>
      </c>
      <c r="Y360" s="94" t="s">
        <v>60</v>
      </c>
    </row>
    <row r="361" spans="1:32" s="70" customFormat="1" ht="12.75" customHeight="1">
      <c r="A361" s="48" t="s">
        <v>61</v>
      </c>
      <c r="B361" s="84"/>
      <c r="C361" s="42" t="s">
        <v>60</v>
      </c>
      <c r="D361" s="42" t="s">
        <v>60</v>
      </c>
      <c r="E361" s="42" t="s">
        <v>60</v>
      </c>
      <c r="F361" s="42" t="s">
        <v>60</v>
      </c>
      <c r="G361" s="42" t="s">
        <v>60</v>
      </c>
      <c r="H361" s="42" t="s">
        <v>60</v>
      </c>
      <c r="I361" s="42" t="s">
        <v>60</v>
      </c>
      <c r="J361" s="42" t="s">
        <v>60</v>
      </c>
      <c r="K361" s="42" t="s">
        <v>60</v>
      </c>
      <c r="L361" s="42" t="s">
        <v>60</v>
      </c>
      <c r="M361" s="42" t="s">
        <v>60</v>
      </c>
      <c r="N361" s="42" t="s">
        <v>60</v>
      </c>
      <c r="O361" s="42" t="s">
        <v>60</v>
      </c>
      <c r="P361" s="42" t="s">
        <v>60</v>
      </c>
      <c r="Q361" s="42" t="s">
        <v>60</v>
      </c>
      <c r="R361" s="42" t="s">
        <v>60</v>
      </c>
      <c r="S361" s="42" t="s">
        <v>60</v>
      </c>
      <c r="T361" s="42" t="s">
        <v>60</v>
      </c>
      <c r="U361" s="42" t="s">
        <v>60</v>
      </c>
      <c r="V361" s="42" t="s">
        <v>60</v>
      </c>
      <c r="W361" s="42" t="s">
        <v>60</v>
      </c>
      <c r="X361" s="42" t="s">
        <v>60</v>
      </c>
      <c r="Y361" s="42" t="s">
        <v>60</v>
      </c>
    </row>
    <row r="362" spans="1:32" s="70" customFormat="1">
      <c r="A362" s="45" t="str">
        <f>INDEX(A$18:A$108,MATCH(B362,B$18:B$108,0))</f>
        <v>Gross written premiums</v>
      </c>
      <c r="B362" s="86" t="s">
        <v>63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1"/>
      <c r="S362" s="95"/>
      <c r="T362" s="95"/>
      <c r="U362" s="95"/>
      <c r="V362" s="95"/>
      <c r="W362" s="95"/>
      <c r="X362" s="95"/>
      <c r="Y362" s="95"/>
    </row>
    <row r="363" spans="1:32" s="70" customFormat="1">
      <c r="A363" s="18" t="str">
        <f>INDEX(A$18:A$108,MATCH(B363,B$18:B$108,0))</f>
        <v xml:space="preserve">  Gross written premiums - insurance (direct)</v>
      </c>
      <c r="B363" s="86" t="s">
        <v>65</v>
      </c>
      <c r="C363" s="95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</row>
    <row r="364" spans="1:32" s="70" customFormat="1">
      <c r="A364" s="18" t="str">
        <f>INDEX(A$18:A$108,MATCH(B364,B$18:B$108,0))</f>
        <v xml:space="preserve">  Gross written premiums - accepted reinsurance</v>
      </c>
      <c r="B364" s="86" t="s">
        <v>69</v>
      </c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</row>
    <row r="365" spans="1:32" s="70" customFormat="1"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89"/>
      <c r="AC365" s="71"/>
      <c r="AD365" s="71"/>
      <c r="AE365" s="71"/>
    </row>
    <row r="366" spans="1:32" s="70" customFormat="1"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89"/>
      <c r="AD366" s="71"/>
      <c r="AE366" s="71"/>
      <c r="AF366" s="71"/>
    </row>
    <row r="367" spans="1:32" s="70" customFormat="1"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89"/>
      <c r="AD367" s="71"/>
      <c r="AE367" s="71"/>
      <c r="AF367" s="71"/>
    </row>
    <row r="368" spans="1:32" s="70" customFormat="1"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89"/>
      <c r="AD368" s="71"/>
      <c r="AE368" s="71"/>
      <c r="AF368" s="71"/>
    </row>
    <row r="369" spans="3:32" s="70" customFormat="1"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89"/>
      <c r="AD369" s="71"/>
      <c r="AE369" s="71"/>
      <c r="AF369" s="71"/>
    </row>
    <row r="370" spans="3:32" s="70" customFormat="1"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89"/>
      <c r="AD370" s="71"/>
      <c r="AE370" s="71"/>
      <c r="AF370" s="71"/>
    </row>
    <row r="371" spans="3:32" s="70" customFormat="1"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89"/>
      <c r="AD371" s="71"/>
      <c r="AE371" s="71"/>
      <c r="AF371" s="71"/>
    </row>
    <row r="372" spans="3:32" s="70" customFormat="1"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89"/>
      <c r="AD372" s="71"/>
      <c r="AE372" s="71"/>
      <c r="AF372" s="71"/>
    </row>
    <row r="373" spans="3:32" s="70" customFormat="1"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89"/>
      <c r="AD373" s="71"/>
      <c r="AE373" s="71"/>
      <c r="AF373" s="71"/>
    </row>
    <row r="374" spans="3:32" s="70" customFormat="1"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89"/>
      <c r="AD374" s="71"/>
      <c r="AE374" s="71"/>
      <c r="AF374" s="71"/>
    </row>
    <row r="375" spans="3:32" s="70" customFormat="1"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89"/>
      <c r="AD375" s="71"/>
      <c r="AE375" s="71"/>
      <c r="AF375" s="71"/>
    </row>
    <row r="376" spans="3:32" s="70" customFormat="1"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89"/>
      <c r="AD376" s="71"/>
      <c r="AE376" s="71"/>
      <c r="AF376" s="71"/>
    </row>
    <row r="377" spans="3:32" s="70" customFormat="1"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89"/>
      <c r="AD377" s="71"/>
      <c r="AE377" s="71"/>
      <c r="AF377" s="71"/>
    </row>
    <row r="378" spans="3:32" s="70" customFormat="1"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89"/>
      <c r="AD378" s="71"/>
      <c r="AE378" s="71"/>
      <c r="AF378" s="71"/>
    </row>
    <row r="379" spans="3:32" s="70" customFormat="1"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89"/>
      <c r="AD379" s="71"/>
      <c r="AE379" s="71"/>
      <c r="AF379" s="71"/>
    </row>
    <row r="380" spans="3:32" s="70" customFormat="1"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89"/>
      <c r="AD380" s="71"/>
      <c r="AE380" s="71"/>
      <c r="AF380" s="71"/>
    </row>
    <row r="381" spans="3:32" s="70" customFormat="1"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89"/>
      <c r="AD381" s="71"/>
      <c r="AE381" s="71"/>
      <c r="AF381" s="71"/>
    </row>
    <row r="382" spans="3:32" s="70" customFormat="1"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89"/>
      <c r="AD382" s="71"/>
      <c r="AE382" s="71"/>
      <c r="AF382" s="71"/>
    </row>
    <row r="383" spans="3:32" s="70" customFormat="1"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89"/>
      <c r="AD383" s="71"/>
      <c r="AE383" s="71"/>
      <c r="AF383" s="71"/>
    </row>
    <row r="384" spans="3:32" s="70" customFormat="1"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89"/>
      <c r="AD384" s="71"/>
      <c r="AE384" s="71"/>
      <c r="AF384" s="71"/>
    </row>
    <row r="385" spans="3:32" s="70" customFormat="1"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89"/>
      <c r="AD385" s="71"/>
      <c r="AE385" s="71"/>
      <c r="AF385" s="71"/>
    </row>
    <row r="386" spans="3:32" s="70" customFormat="1"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89"/>
      <c r="AD386" s="71"/>
      <c r="AE386" s="71"/>
      <c r="AF386" s="71"/>
    </row>
    <row r="387" spans="3:32" s="70" customFormat="1"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89"/>
      <c r="AD387" s="71"/>
      <c r="AE387" s="71"/>
      <c r="AF387" s="71"/>
    </row>
    <row r="388" spans="3:32" s="70" customFormat="1"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89"/>
      <c r="AD388" s="71"/>
      <c r="AE388" s="71"/>
      <c r="AF388" s="71"/>
    </row>
    <row r="389" spans="3:32" s="70" customFormat="1"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89"/>
      <c r="AD389" s="71"/>
      <c r="AE389" s="71"/>
      <c r="AF389" s="71"/>
    </row>
    <row r="390" spans="3:32" s="70" customFormat="1"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89"/>
      <c r="AD390" s="71"/>
      <c r="AE390" s="71"/>
      <c r="AF390" s="71"/>
    </row>
    <row r="391" spans="3:32" s="70" customFormat="1"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89"/>
      <c r="AD391" s="71"/>
      <c r="AE391" s="71"/>
      <c r="AF391" s="71"/>
    </row>
    <row r="392" spans="3:32" s="70" customFormat="1"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89"/>
      <c r="AD392" s="71"/>
      <c r="AE392" s="71"/>
      <c r="AF392" s="71"/>
    </row>
    <row r="393" spans="3:32" s="70" customFormat="1"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89"/>
      <c r="AD393" s="71"/>
      <c r="AE393" s="71"/>
      <c r="AF393" s="71"/>
    </row>
    <row r="394" spans="3:32" s="70" customFormat="1"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89"/>
      <c r="AD394" s="71"/>
      <c r="AE394" s="71"/>
      <c r="AF394" s="71"/>
    </row>
    <row r="395" spans="3:32" s="70" customFormat="1"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89"/>
      <c r="AD395" s="71"/>
      <c r="AE395" s="71"/>
      <c r="AF395" s="71"/>
    </row>
    <row r="396" spans="3:32" s="70" customFormat="1"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89"/>
      <c r="AD396" s="71"/>
      <c r="AE396" s="71"/>
      <c r="AF396" s="71"/>
    </row>
    <row r="397" spans="3:32" s="70" customFormat="1"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89"/>
      <c r="AD397" s="71"/>
      <c r="AE397" s="71"/>
      <c r="AF397" s="71"/>
    </row>
    <row r="398" spans="3:32" s="70" customFormat="1"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89"/>
      <c r="AD398" s="71"/>
      <c r="AE398" s="71"/>
      <c r="AF398" s="71"/>
    </row>
    <row r="399" spans="3:32" s="70" customFormat="1"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89"/>
      <c r="AD399" s="71"/>
      <c r="AE399" s="71"/>
      <c r="AF399" s="71"/>
    </row>
    <row r="400" spans="3:32" s="70" customFormat="1"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89"/>
      <c r="AD400" s="71"/>
      <c r="AE400" s="71"/>
      <c r="AF400" s="71"/>
    </row>
    <row r="401" spans="3:32" s="70" customFormat="1"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89"/>
      <c r="AD401" s="71"/>
      <c r="AE401" s="71"/>
      <c r="AF401" s="71"/>
    </row>
    <row r="402" spans="3:32" s="70" customFormat="1"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89"/>
      <c r="AD402" s="71"/>
      <c r="AE402" s="71"/>
      <c r="AF402" s="71"/>
    </row>
    <row r="403" spans="3:32" s="70" customFormat="1"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89"/>
      <c r="AD403" s="71"/>
      <c r="AE403" s="71"/>
      <c r="AF403" s="71"/>
    </row>
    <row r="404" spans="3:32" s="70" customFormat="1"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89"/>
      <c r="AD404" s="71"/>
      <c r="AE404" s="71"/>
      <c r="AF404" s="71"/>
    </row>
    <row r="405" spans="3:32" s="70" customFormat="1"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89"/>
      <c r="AD405" s="71"/>
      <c r="AE405" s="71"/>
      <c r="AF405" s="71"/>
    </row>
    <row r="406" spans="3:32" s="70" customFormat="1"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89"/>
      <c r="AD406" s="71"/>
      <c r="AE406" s="71"/>
      <c r="AF406" s="71"/>
    </row>
    <row r="407" spans="3:32" s="70" customFormat="1"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89"/>
      <c r="AD407" s="71"/>
      <c r="AE407" s="71"/>
      <c r="AF407" s="71"/>
    </row>
    <row r="408" spans="3:32" s="70" customFormat="1"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89"/>
      <c r="AD408" s="71"/>
      <c r="AE408" s="71"/>
      <c r="AF408" s="71"/>
    </row>
    <row r="409" spans="3:32" s="70" customFormat="1"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89"/>
      <c r="AD409" s="71"/>
      <c r="AE409" s="71"/>
      <c r="AF409" s="71"/>
    </row>
    <row r="410" spans="3:32" s="70" customFormat="1"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89"/>
      <c r="AD410" s="71"/>
      <c r="AE410" s="71"/>
      <c r="AF410" s="71"/>
    </row>
    <row r="411" spans="3:32" s="70" customFormat="1"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89"/>
      <c r="AD411" s="71"/>
      <c r="AE411" s="71"/>
      <c r="AF411" s="71"/>
    </row>
    <row r="412" spans="3:32" s="70" customFormat="1"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89"/>
      <c r="AD412" s="71"/>
      <c r="AE412" s="71"/>
      <c r="AF412" s="71"/>
    </row>
    <row r="413" spans="3:32" s="70" customFormat="1"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89"/>
      <c r="AD413" s="71"/>
      <c r="AE413" s="71"/>
      <c r="AF413" s="71"/>
    </row>
    <row r="414" spans="3:32" s="70" customFormat="1"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89"/>
      <c r="AD414" s="71"/>
      <c r="AE414" s="71"/>
      <c r="AF414" s="71"/>
    </row>
    <row r="415" spans="3:32" s="70" customFormat="1"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89"/>
      <c r="AD415" s="71"/>
      <c r="AE415" s="71"/>
      <c r="AF415" s="71"/>
    </row>
    <row r="416" spans="3:32" s="70" customFormat="1"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89"/>
      <c r="AD416" s="71"/>
      <c r="AE416" s="71"/>
      <c r="AF416" s="71"/>
    </row>
    <row r="417" spans="3:32" s="70" customFormat="1"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89"/>
      <c r="AD417" s="71"/>
      <c r="AE417" s="71"/>
      <c r="AF417" s="71"/>
    </row>
    <row r="418" spans="3:32" s="70" customFormat="1"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89"/>
      <c r="AD418" s="71"/>
      <c r="AE418" s="71"/>
      <c r="AF418" s="71"/>
    </row>
    <row r="419" spans="3:32" s="70" customFormat="1"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89"/>
      <c r="AD419" s="71"/>
      <c r="AE419" s="71"/>
      <c r="AF419" s="71"/>
    </row>
    <row r="420" spans="3:32" s="70" customFormat="1"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89"/>
      <c r="AD420" s="71"/>
      <c r="AE420" s="71"/>
      <c r="AF420" s="71"/>
    </row>
    <row r="421" spans="3:32" s="70" customFormat="1"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89"/>
      <c r="AD421" s="71"/>
      <c r="AE421" s="71"/>
      <c r="AF421" s="71"/>
    </row>
    <row r="422" spans="3:32" s="70" customFormat="1"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89"/>
      <c r="AD422" s="71"/>
      <c r="AE422" s="71"/>
      <c r="AF422" s="71"/>
    </row>
    <row r="423" spans="3:32" s="70" customFormat="1"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89"/>
      <c r="AD423" s="71"/>
      <c r="AE423" s="71"/>
      <c r="AF423" s="71"/>
    </row>
    <row r="424" spans="3:32" s="70" customFormat="1"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89"/>
      <c r="AD424" s="71"/>
      <c r="AE424" s="71"/>
      <c r="AF424" s="71"/>
    </row>
    <row r="425" spans="3:32" s="70" customFormat="1"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89"/>
      <c r="AD425" s="71"/>
      <c r="AE425" s="71"/>
      <c r="AF425" s="71"/>
    </row>
    <row r="426" spans="3:32" s="70" customFormat="1"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89"/>
      <c r="AD426" s="71"/>
      <c r="AE426" s="71"/>
      <c r="AF426" s="71"/>
    </row>
    <row r="427" spans="3:32" s="70" customFormat="1"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89"/>
      <c r="AD427" s="71"/>
      <c r="AE427" s="71"/>
      <c r="AF427" s="71"/>
    </row>
    <row r="428" spans="3:32" s="70" customFormat="1"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89"/>
      <c r="AD428" s="71"/>
      <c r="AE428" s="71"/>
      <c r="AF428" s="71"/>
    </row>
    <row r="429" spans="3:32" s="70" customFormat="1"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89"/>
      <c r="AD429" s="71"/>
      <c r="AE429" s="71"/>
      <c r="AF429" s="71"/>
    </row>
    <row r="430" spans="3:32" s="70" customFormat="1"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89"/>
      <c r="AD430" s="71"/>
      <c r="AE430" s="71"/>
      <c r="AF430" s="71"/>
    </row>
    <row r="431" spans="3:32" s="70" customFormat="1"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89"/>
      <c r="AD431" s="71"/>
      <c r="AE431" s="71"/>
      <c r="AF431" s="71"/>
    </row>
    <row r="432" spans="3:32" s="70" customFormat="1"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89"/>
      <c r="AD432" s="71"/>
      <c r="AE432" s="71"/>
      <c r="AF432" s="71"/>
    </row>
    <row r="433" spans="3:32" s="70" customFormat="1"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89"/>
      <c r="AD433" s="71"/>
      <c r="AE433" s="71"/>
      <c r="AF433" s="71"/>
    </row>
    <row r="434" spans="3:32" s="70" customFormat="1"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89"/>
      <c r="AD434" s="71"/>
      <c r="AE434" s="71"/>
      <c r="AF434" s="71"/>
    </row>
    <row r="435" spans="3:32" s="70" customFormat="1"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89"/>
      <c r="AD435" s="71"/>
      <c r="AE435" s="71"/>
      <c r="AF435" s="71"/>
    </row>
    <row r="436" spans="3:32" s="70" customFormat="1"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89"/>
      <c r="AD436" s="71"/>
      <c r="AE436" s="71"/>
      <c r="AF436" s="71"/>
    </row>
    <row r="437" spans="3:32" s="70" customFormat="1"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89"/>
      <c r="AD437" s="71"/>
      <c r="AE437" s="71"/>
      <c r="AF437" s="71"/>
    </row>
    <row r="438" spans="3:32" s="70" customFormat="1"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89"/>
      <c r="AD438" s="71"/>
      <c r="AE438" s="71"/>
      <c r="AF438" s="71"/>
    </row>
    <row r="439" spans="3:32" s="70" customFormat="1"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89"/>
      <c r="AD439" s="71"/>
      <c r="AE439" s="71"/>
      <c r="AF439" s="71"/>
    </row>
    <row r="440" spans="3:32" s="70" customFormat="1"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89"/>
      <c r="AD440" s="71"/>
      <c r="AE440" s="71"/>
      <c r="AF440" s="71"/>
    </row>
    <row r="441" spans="3:32" s="70" customFormat="1"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89"/>
      <c r="AD441" s="71"/>
      <c r="AE441" s="71"/>
      <c r="AF441" s="71"/>
    </row>
    <row r="442" spans="3:32" s="70" customFormat="1"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89"/>
      <c r="AD442" s="71"/>
      <c r="AE442" s="71"/>
      <c r="AF442" s="71"/>
    </row>
    <row r="443" spans="3:32" s="70" customFormat="1"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89"/>
      <c r="AD443" s="71"/>
      <c r="AE443" s="71"/>
      <c r="AF443" s="71"/>
    </row>
    <row r="444" spans="3:32" s="70" customFormat="1"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89"/>
      <c r="AD444" s="71"/>
      <c r="AE444" s="71"/>
      <c r="AF444" s="71"/>
    </row>
    <row r="445" spans="3:32" s="70" customFormat="1"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89"/>
      <c r="AD445" s="71"/>
      <c r="AE445" s="71"/>
      <c r="AF445" s="71"/>
    </row>
    <row r="446" spans="3:32" s="70" customFormat="1"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89"/>
      <c r="AD446" s="71"/>
      <c r="AE446" s="71"/>
      <c r="AF446" s="71"/>
    </row>
    <row r="447" spans="3:32" s="70" customFormat="1"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89"/>
      <c r="AD447" s="71"/>
      <c r="AE447" s="71"/>
      <c r="AF447" s="71"/>
    </row>
    <row r="448" spans="3:32" s="70" customFormat="1"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89"/>
      <c r="AD448" s="71"/>
      <c r="AE448" s="71"/>
      <c r="AF448" s="71"/>
    </row>
    <row r="449" spans="3:32" s="70" customFormat="1"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89"/>
      <c r="AD449" s="71"/>
      <c r="AE449" s="71"/>
      <c r="AF449" s="71"/>
    </row>
    <row r="450" spans="3:32" s="70" customFormat="1"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89"/>
      <c r="AD450" s="71"/>
      <c r="AE450" s="71"/>
      <c r="AF450" s="71"/>
    </row>
    <row r="451" spans="3:32" s="70" customFormat="1"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89"/>
      <c r="AD451" s="71"/>
      <c r="AE451" s="71"/>
      <c r="AF451" s="71"/>
    </row>
    <row r="452" spans="3:32" s="70" customFormat="1"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89"/>
      <c r="AD452" s="71"/>
      <c r="AE452" s="71"/>
      <c r="AF452" s="71"/>
    </row>
    <row r="453" spans="3:32" s="70" customFormat="1"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89"/>
      <c r="AD453" s="71"/>
      <c r="AE453" s="71"/>
      <c r="AF453" s="71"/>
    </row>
    <row r="454" spans="3:32" s="70" customFormat="1"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89"/>
      <c r="AD454" s="71"/>
      <c r="AE454" s="71"/>
      <c r="AF454" s="71"/>
    </row>
    <row r="455" spans="3:32" s="70" customFormat="1"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89"/>
      <c r="AD455" s="71"/>
      <c r="AE455" s="71"/>
      <c r="AF455" s="71"/>
    </row>
    <row r="456" spans="3:32" s="70" customFormat="1"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89"/>
      <c r="AD456" s="71"/>
      <c r="AE456" s="71"/>
      <c r="AF456" s="71"/>
    </row>
    <row r="457" spans="3:32" s="70" customFormat="1"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89"/>
      <c r="AD457" s="71"/>
      <c r="AE457" s="71"/>
      <c r="AF457" s="71"/>
    </row>
    <row r="458" spans="3:32" s="70" customFormat="1"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89"/>
      <c r="AD458" s="71"/>
      <c r="AE458" s="71"/>
      <c r="AF458" s="71"/>
    </row>
    <row r="459" spans="3:32" s="70" customFormat="1"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89"/>
      <c r="AD459" s="71"/>
      <c r="AE459" s="71"/>
      <c r="AF459" s="71"/>
    </row>
    <row r="460" spans="3:32" s="70" customFormat="1"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89"/>
      <c r="AD460" s="71"/>
      <c r="AE460" s="71"/>
      <c r="AF460" s="71"/>
    </row>
    <row r="461" spans="3:32" s="70" customFormat="1"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89"/>
      <c r="AD461" s="71"/>
      <c r="AE461" s="71"/>
      <c r="AF461" s="71"/>
    </row>
    <row r="462" spans="3:32" s="70" customFormat="1"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89"/>
      <c r="AD462" s="71"/>
      <c r="AE462" s="71"/>
      <c r="AF462" s="71"/>
    </row>
    <row r="463" spans="3:32" s="70" customFormat="1"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89"/>
      <c r="AD463" s="71"/>
      <c r="AE463" s="71"/>
      <c r="AF463" s="71"/>
    </row>
    <row r="464" spans="3:32" s="70" customFormat="1"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89"/>
      <c r="AD464" s="71"/>
      <c r="AE464" s="71"/>
      <c r="AF464" s="71"/>
    </row>
    <row r="465" spans="3:32" s="70" customFormat="1"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89"/>
      <c r="AD465" s="71"/>
      <c r="AE465" s="71"/>
      <c r="AF465" s="71"/>
    </row>
    <row r="466" spans="3:32" s="70" customFormat="1"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89"/>
      <c r="AD466" s="71"/>
      <c r="AE466" s="71"/>
      <c r="AF466" s="71"/>
    </row>
    <row r="467" spans="3:32" s="70" customFormat="1"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89"/>
      <c r="AD467" s="71"/>
      <c r="AE467" s="71"/>
      <c r="AF467" s="71"/>
    </row>
    <row r="468" spans="3:32" s="70" customFormat="1"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89"/>
      <c r="AD468" s="71"/>
      <c r="AE468" s="71"/>
      <c r="AF468" s="71"/>
    </row>
    <row r="469" spans="3:32" s="70" customFormat="1"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89"/>
      <c r="AD469" s="71"/>
      <c r="AE469" s="71"/>
      <c r="AF469" s="71"/>
    </row>
    <row r="470" spans="3:32" s="70" customFormat="1"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89"/>
      <c r="AD470" s="71"/>
      <c r="AE470" s="71"/>
      <c r="AF470" s="71"/>
    </row>
    <row r="471" spans="3:32" s="70" customFormat="1"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89"/>
      <c r="AD471" s="71"/>
      <c r="AE471" s="71"/>
      <c r="AF471" s="71"/>
    </row>
    <row r="472" spans="3:32" s="70" customFormat="1"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89"/>
      <c r="AD472" s="71"/>
      <c r="AE472" s="71"/>
      <c r="AF472" s="71"/>
    </row>
    <row r="473" spans="3:32" s="70" customFormat="1"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89"/>
      <c r="AD473" s="71"/>
      <c r="AE473" s="71"/>
      <c r="AF473" s="71"/>
    </row>
    <row r="474" spans="3:32" s="70" customFormat="1"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89"/>
      <c r="AD474" s="71"/>
      <c r="AE474" s="71"/>
      <c r="AF474" s="71"/>
    </row>
    <row r="475" spans="3:32" s="70" customFormat="1"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89"/>
      <c r="AD475" s="71"/>
      <c r="AE475" s="71"/>
      <c r="AF475" s="71"/>
    </row>
    <row r="476" spans="3:32" s="70" customFormat="1"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89"/>
      <c r="AD476" s="71"/>
      <c r="AE476" s="71"/>
      <c r="AF476" s="71"/>
    </row>
    <row r="477" spans="3:32" s="70" customFormat="1"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89"/>
      <c r="AD477" s="71"/>
      <c r="AE477" s="71"/>
      <c r="AF477" s="71"/>
    </row>
    <row r="478" spans="3:32" s="70" customFormat="1"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89"/>
      <c r="AD478" s="71"/>
      <c r="AE478" s="71"/>
      <c r="AF478" s="71"/>
    </row>
    <row r="479" spans="3:32" s="70" customFormat="1"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89"/>
      <c r="AD479" s="71"/>
      <c r="AE479" s="71"/>
      <c r="AF479" s="71"/>
    </row>
    <row r="480" spans="3:32" s="70" customFormat="1"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89"/>
      <c r="AD480" s="71"/>
      <c r="AE480" s="71"/>
      <c r="AF480" s="71"/>
    </row>
    <row r="481" spans="3:32" s="70" customFormat="1"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89"/>
      <c r="AD481" s="71"/>
      <c r="AE481" s="71"/>
      <c r="AF481" s="71"/>
    </row>
    <row r="482" spans="3:32" s="70" customFormat="1"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89"/>
      <c r="AD482" s="71"/>
      <c r="AE482" s="71"/>
      <c r="AF482" s="71"/>
    </row>
    <row r="483" spans="3:32" s="70" customFormat="1"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89"/>
      <c r="AD483" s="71"/>
      <c r="AE483" s="71"/>
      <c r="AF483" s="71"/>
    </row>
    <row r="484" spans="3:32" s="70" customFormat="1"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89"/>
      <c r="AD484" s="71"/>
      <c r="AE484" s="71"/>
      <c r="AF484" s="71"/>
    </row>
    <row r="485" spans="3:32" s="70" customFormat="1"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89"/>
      <c r="AD485" s="71"/>
      <c r="AE485" s="71"/>
      <c r="AF485" s="71"/>
    </row>
    <row r="486" spans="3:32" s="70" customFormat="1"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89"/>
      <c r="AD486" s="71"/>
      <c r="AE486" s="71"/>
      <c r="AF486" s="71"/>
    </row>
    <row r="487" spans="3:32" s="70" customFormat="1"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89"/>
      <c r="AD487" s="71"/>
      <c r="AE487" s="71"/>
      <c r="AF487" s="71"/>
    </row>
    <row r="488" spans="3:32" s="70" customFormat="1"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89"/>
      <c r="AD488" s="71"/>
      <c r="AE488" s="71"/>
      <c r="AF488" s="71"/>
    </row>
    <row r="489" spans="3:32" s="70" customFormat="1"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89"/>
      <c r="AD489" s="71"/>
      <c r="AE489" s="71"/>
      <c r="AF489" s="71"/>
    </row>
    <row r="490" spans="3:32" s="70" customFormat="1"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89"/>
      <c r="AD490" s="71"/>
      <c r="AE490" s="71"/>
      <c r="AF490" s="71"/>
    </row>
    <row r="491" spans="3:32" s="70" customFormat="1"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89"/>
      <c r="AD491" s="71"/>
      <c r="AE491" s="71"/>
      <c r="AF491" s="71"/>
    </row>
    <row r="492" spans="3:32" s="70" customFormat="1"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89"/>
      <c r="AD492" s="71"/>
      <c r="AE492" s="71"/>
      <c r="AF492" s="71"/>
    </row>
    <row r="493" spans="3:32" s="70" customFormat="1"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89"/>
      <c r="AD493" s="71"/>
      <c r="AE493" s="71"/>
      <c r="AF493" s="71"/>
    </row>
    <row r="494" spans="3:32" s="70" customFormat="1"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89"/>
      <c r="AD494" s="71"/>
      <c r="AE494" s="71"/>
      <c r="AF494" s="71"/>
    </row>
    <row r="495" spans="3:32" s="70" customFormat="1"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89"/>
      <c r="AD495" s="71"/>
      <c r="AE495" s="71"/>
      <c r="AF495" s="71"/>
    </row>
    <row r="496" spans="3:32" s="70" customFormat="1"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89"/>
      <c r="AD496" s="71"/>
      <c r="AE496" s="71"/>
      <c r="AF496" s="71"/>
    </row>
    <row r="497" spans="3:32" s="70" customFormat="1"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89"/>
      <c r="AD497" s="71"/>
      <c r="AE497" s="71"/>
      <c r="AF497" s="71"/>
    </row>
    <row r="498" spans="3:32" s="70" customFormat="1"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89"/>
      <c r="AD498" s="71"/>
      <c r="AE498" s="71"/>
      <c r="AF498" s="71"/>
    </row>
    <row r="499" spans="3:32" s="70" customFormat="1"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89"/>
      <c r="AD499" s="71"/>
      <c r="AE499" s="71"/>
      <c r="AF499" s="71"/>
    </row>
    <row r="500" spans="3:32" s="70" customFormat="1"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89"/>
      <c r="AD500" s="71"/>
      <c r="AE500" s="71"/>
      <c r="AF500" s="71"/>
    </row>
    <row r="501" spans="3:32" s="70" customFormat="1"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89"/>
      <c r="AD501" s="71"/>
      <c r="AE501" s="71"/>
      <c r="AF501" s="71"/>
    </row>
    <row r="502" spans="3:32" s="70" customFormat="1"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89"/>
      <c r="AD502" s="71"/>
      <c r="AE502" s="71"/>
      <c r="AF502" s="71"/>
    </row>
    <row r="503" spans="3:32" s="70" customFormat="1"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89"/>
      <c r="AD503" s="71"/>
      <c r="AE503" s="71"/>
      <c r="AF503" s="71"/>
    </row>
    <row r="504" spans="3:32" s="70" customFormat="1"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89"/>
      <c r="AD504" s="71"/>
      <c r="AE504" s="71"/>
      <c r="AF504" s="71"/>
    </row>
    <row r="505" spans="3:32">
      <c r="AC505" s="36"/>
    </row>
    <row r="506" spans="3:32">
      <c r="AC506" s="36"/>
    </row>
  </sheetData>
  <mergeCells count="156">
    <mergeCell ref="AA113:AA116"/>
    <mergeCell ref="AB113:AB116"/>
    <mergeCell ref="AA177:AA180"/>
    <mergeCell ref="AB177:AB180"/>
    <mergeCell ref="C13:C16"/>
    <mergeCell ref="D14:D16"/>
    <mergeCell ref="E15:E16"/>
    <mergeCell ref="N15:N16"/>
    <mergeCell ref="S15:S16"/>
    <mergeCell ref="T15:T16"/>
    <mergeCell ref="F15:F16"/>
    <mergeCell ref="G15:G16"/>
    <mergeCell ref="H15:H16"/>
    <mergeCell ref="I15:I16"/>
    <mergeCell ref="J15:J16"/>
    <mergeCell ref="K15:K16"/>
    <mergeCell ref="AA13:AA16"/>
    <mergeCell ref="AB13:AB16"/>
    <mergeCell ref="Z15:Z16"/>
    <mergeCell ref="U15:U16"/>
    <mergeCell ref="V15:V16"/>
    <mergeCell ref="W15:W16"/>
    <mergeCell ref="X15:X16"/>
    <mergeCell ref="Y15:Y16"/>
    <mergeCell ref="L15:L16"/>
    <mergeCell ref="M15:M16"/>
    <mergeCell ref="K115:K116"/>
    <mergeCell ref="L115:L116"/>
    <mergeCell ref="C113:C116"/>
    <mergeCell ref="D114:D116"/>
    <mergeCell ref="S115:S116"/>
    <mergeCell ref="T115:T116"/>
    <mergeCell ref="U115:U116"/>
    <mergeCell ref="E115:E116"/>
    <mergeCell ref="F115:F116"/>
    <mergeCell ref="E114:V114"/>
    <mergeCell ref="Z115:Z116"/>
    <mergeCell ref="M115:M116"/>
    <mergeCell ref="N115:N116"/>
    <mergeCell ref="G115:G116"/>
    <mergeCell ref="H115:H116"/>
    <mergeCell ref="I115:I116"/>
    <mergeCell ref="J115:J116"/>
    <mergeCell ref="F179:F180"/>
    <mergeCell ref="G179:G180"/>
    <mergeCell ref="H179:H180"/>
    <mergeCell ref="I179:I180"/>
    <mergeCell ref="J179:J180"/>
    <mergeCell ref="E178:V178"/>
    <mergeCell ref="Y115:Y116"/>
    <mergeCell ref="H343:H344"/>
    <mergeCell ref="D329:G329"/>
    <mergeCell ref="C328:G328"/>
    <mergeCell ref="H328:L328"/>
    <mergeCell ref="AA242:AA243"/>
    <mergeCell ref="AB242:AB243"/>
    <mergeCell ref="D243:D245"/>
    <mergeCell ref="Y179:Y180"/>
    <mergeCell ref="Z179:Z180"/>
    <mergeCell ref="T179:T180"/>
    <mergeCell ref="U179:U180"/>
    <mergeCell ref="V179:V180"/>
    <mergeCell ref="W179:W180"/>
    <mergeCell ref="X179:X180"/>
    <mergeCell ref="K179:K180"/>
    <mergeCell ref="L179:L180"/>
    <mergeCell ref="M179:M180"/>
    <mergeCell ref="N179:N180"/>
    <mergeCell ref="S179:S180"/>
    <mergeCell ref="E179:E180"/>
    <mergeCell ref="D178:D180"/>
    <mergeCell ref="Z244:Z245"/>
    <mergeCell ref="M244:M245"/>
    <mergeCell ref="N244:N245"/>
    <mergeCell ref="E243:V243"/>
    <mergeCell ref="C329:C330"/>
    <mergeCell ref="H329:H330"/>
    <mergeCell ref="M329:M330"/>
    <mergeCell ref="V329:Y329"/>
    <mergeCell ref="I329:L329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S244:S245"/>
    <mergeCell ref="T244:T245"/>
    <mergeCell ref="U244:U245"/>
    <mergeCell ref="X244:X245"/>
    <mergeCell ref="C177:C180"/>
    <mergeCell ref="D13:Z13"/>
    <mergeCell ref="D113:Z113"/>
    <mergeCell ref="D177:Z177"/>
    <mergeCell ref="D242:Z242"/>
    <mergeCell ref="M343:M344"/>
    <mergeCell ref="I343:L343"/>
    <mergeCell ref="I357:L357"/>
    <mergeCell ref="H356:L356"/>
    <mergeCell ref="V244:V245"/>
    <mergeCell ref="W244:W245"/>
    <mergeCell ref="C357:C358"/>
    <mergeCell ref="H357:H358"/>
    <mergeCell ref="C307:C308"/>
    <mergeCell ref="H307:H308"/>
    <mergeCell ref="C343:C344"/>
    <mergeCell ref="D343:G343"/>
    <mergeCell ref="D357:G357"/>
    <mergeCell ref="C342:G342"/>
    <mergeCell ref="C356:G356"/>
    <mergeCell ref="H342:L342"/>
    <mergeCell ref="M307:M308"/>
    <mergeCell ref="C242:C245"/>
    <mergeCell ref="V343:Y343"/>
    <mergeCell ref="C12:AB12"/>
    <mergeCell ref="C112:AB112"/>
    <mergeCell ref="C176:AB176"/>
    <mergeCell ref="C241:AB241"/>
    <mergeCell ref="V307:Y307"/>
    <mergeCell ref="I307:L307"/>
    <mergeCell ref="D307:G307"/>
    <mergeCell ref="C306:G306"/>
    <mergeCell ref="H306:L306"/>
    <mergeCell ref="M306:Q306"/>
    <mergeCell ref="R306:Y306"/>
    <mergeCell ref="W14:Z14"/>
    <mergeCell ref="W114:Z114"/>
    <mergeCell ref="W178:Z178"/>
    <mergeCell ref="W243:Z243"/>
    <mergeCell ref="O15:R15"/>
    <mergeCell ref="O115:R115"/>
    <mergeCell ref="O179:R179"/>
    <mergeCell ref="O244:R244"/>
    <mergeCell ref="E14:V14"/>
    <mergeCell ref="Y244:Y245"/>
    <mergeCell ref="V115:V116"/>
    <mergeCell ref="W115:W116"/>
    <mergeCell ref="X115:X116"/>
    <mergeCell ref="V357:Y357"/>
    <mergeCell ref="R307:U307"/>
    <mergeCell ref="R329:U329"/>
    <mergeCell ref="R343:U343"/>
    <mergeCell ref="R357:U357"/>
    <mergeCell ref="N307:Q307"/>
    <mergeCell ref="N329:Q329"/>
    <mergeCell ref="N343:Q343"/>
    <mergeCell ref="N357:Q357"/>
    <mergeCell ref="M328:Q328"/>
    <mergeCell ref="M342:Q342"/>
    <mergeCell ref="M356:Q356"/>
    <mergeCell ref="R328:Y328"/>
    <mergeCell ref="R342:Y342"/>
    <mergeCell ref="R356:Y356"/>
    <mergeCell ref="M357:M358"/>
  </mergeCells>
  <dataValidations count="1">
    <dataValidation type="decimal" allowBlank="1" showInputMessage="1" showErrorMessage="1" error="Data is of incorrect type!" sqref="T87:V87 E87:K87 M87 G86 I86 K86 L85 N85:S85 C151:D171 T153:V153 E153:K153 M153 G152 I152 K152 L151 N151:S151 C215:D235 T217:V217 E217:K217 M217 G216 I216 K216 L215 N215:S215 C280:D300 T282:V282 E282:K282 M282 G281 I281 K281 L280 N280:S280 W46:Z46 C81:D107 C29:D33 C65:C68 C72:C73 D65:D73 C75:D79 C120:D124 C126:D128 C148:D149 C184:D188 C190:D192 C212:D213 C249:D253 C255:D257 C277:D278 C20:D27 C259:D275 C194:D210 C130:D146 C35:D63 E273:AB273 E270:AB270 C254:AB254 C247:AB248 E208:AB208 E205:AB205 C189:AB189 C182:AB183 E144:AB144 E141:AB141 C125:AB125 C118:AB119 C74:AB74 C28:AB28 C18:AB19 C276:AB276 E292:AB293 E283:AB283 C258:AB258 C211:AB211 E227:AB228 E218:AB218 C193:AB193 C147:AB147 E154:AB154 E163:AB164 C129:AB129 C80:AB80 E88:AB88 E97:AB98 C34:AB34 E84:AB84 C150:AB150 C214:AB214 C279:AB279 C64:AB64 E40:AB41 E133:AB134 E197:AB198 E262:AB263 C346:Y347 C316:Y316 C332:Y333 C310:Y311 C321:Y321 C318:Y319 C360:Y361" xr:uid="{00000000-0002-0000-0000-000000000000}"/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40"/>
  <sheetViews>
    <sheetView zoomScaleNormal="100" workbookViewId="0">
      <pane xSplit="2" topLeftCell="C1" activePane="topRight" state="frozen"/>
      <selection pane="topRight"/>
    </sheetView>
  </sheetViews>
  <sheetFormatPr defaultColWidth="9.140625" defaultRowHeight="14.45"/>
  <cols>
    <col min="1" max="1" width="53" style="3" bestFit="1" customWidth="1"/>
    <col min="2" max="2" width="8" style="3" customWidth="1"/>
    <col min="3" max="4" width="19.42578125" style="12" customWidth="1"/>
    <col min="5" max="5" width="6.140625" style="12" customWidth="1"/>
    <col min="6" max="15" width="25.85546875" style="12" customWidth="1"/>
    <col min="16" max="16" width="19.140625" style="12" customWidth="1"/>
    <col min="17" max="20" width="19.42578125" style="12" customWidth="1"/>
    <col min="21" max="24" width="25.85546875" style="12" customWidth="1"/>
    <col min="25" max="25" width="5.140625" style="12" customWidth="1"/>
    <col min="26" max="31" width="19.42578125" style="12" customWidth="1"/>
    <col min="32" max="34" width="9.140625" style="12"/>
    <col min="35" max="16384" width="9.140625" style="3"/>
  </cols>
  <sheetData>
    <row r="1" spans="1:34">
      <c r="B1" s="56"/>
    </row>
    <row r="2" spans="1:34" ht="36.75" customHeight="1">
      <c r="B2" s="56"/>
    </row>
    <row r="4" spans="1:34">
      <c r="A4" s="8" t="s">
        <v>420</v>
      </c>
    </row>
    <row r="5" spans="1:34">
      <c r="A5" s="11" t="s">
        <v>421</v>
      </c>
    </row>
    <row r="6" spans="1:34">
      <c r="A6" s="10" t="s">
        <v>422</v>
      </c>
    </row>
    <row r="8" spans="1:34">
      <c r="A8" s="8" t="s">
        <v>423</v>
      </c>
    </row>
    <row r="9" spans="1:34">
      <c r="A9" s="11" t="str">
        <f>A5&amp;" : reporting period"</f>
        <v>Non-life income and expenditure : reporting period</v>
      </c>
    </row>
    <row r="12" spans="1:34">
      <c r="C12" s="139" t="s">
        <v>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39"/>
      <c r="AE12" s="139"/>
    </row>
    <row r="13" spans="1:34">
      <c r="C13" s="141"/>
      <c r="D13" s="139" t="s">
        <v>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3"/>
      <c r="AD13" s="144" t="s">
        <v>6</v>
      </c>
      <c r="AE13" s="147" t="s">
        <v>7</v>
      </c>
    </row>
    <row r="14" spans="1:34">
      <c r="C14" s="142"/>
      <c r="D14" s="148"/>
      <c r="E14" s="139" t="s">
        <v>8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50" t="s">
        <v>9</v>
      </c>
      <c r="Z14" s="151"/>
      <c r="AA14" s="151"/>
      <c r="AB14" s="151"/>
      <c r="AC14" s="151"/>
      <c r="AD14" s="145"/>
      <c r="AE14" s="148"/>
    </row>
    <row r="15" spans="1:34" s="70" customFormat="1">
      <c r="C15" s="142"/>
      <c r="D15" s="148"/>
      <c r="E15" s="132"/>
      <c r="F15" s="122" t="s">
        <v>10</v>
      </c>
      <c r="G15" s="127" t="s">
        <v>11</v>
      </c>
      <c r="H15" s="127" t="s">
        <v>12</v>
      </c>
      <c r="I15" s="127" t="s">
        <v>13</v>
      </c>
      <c r="J15" s="127" t="s">
        <v>14</v>
      </c>
      <c r="K15" s="127" t="s">
        <v>15</v>
      </c>
      <c r="L15" s="127" t="s">
        <v>16</v>
      </c>
      <c r="M15" s="127" t="s">
        <v>17</v>
      </c>
      <c r="N15" s="127" t="s">
        <v>18</v>
      </c>
      <c r="O15" s="127" t="s">
        <v>19</v>
      </c>
      <c r="P15" s="138" t="s">
        <v>20</v>
      </c>
      <c r="Q15" s="129"/>
      <c r="R15" s="129"/>
      <c r="S15" s="129"/>
      <c r="T15" s="129"/>
      <c r="U15" s="122" t="s">
        <v>21</v>
      </c>
      <c r="V15" s="122" t="s">
        <v>22</v>
      </c>
      <c r="W15" s="122" t="s">
        <v>23</v>
      </c>
      <c r="X15" s="122" t="s">
        <v>24</v>
      </c>
      <c r="Y15" s="136"/>
      <c r="Z15" s="122" t="s">
        <v>25</v>
      </c>
      <c r="AA15" s="122" t="s">
        <v>26</v>
      </c>
      <c r="AB15" s="122" t="s">
        <v>27</v>
      </c>
      <c r="AC15" s="133" t="s">
        <v>28</v>
      </c>
      <c r="AD15" s="145"/>
      <c r="AE15" s="148"/>
      <c r="AF15" s="71"/>
      <c r="AG15" s="71"/>
      <c r="AH15" s="71"/>
    </row>
    <row r="16" spans="1:34" s="70" customFormat="1" ht="45" customHeight="1">
      <c r="C16" s="142"/>
      <c r="D16" s="149"/>
      <c r="E16" s="132"/>
      <c r="F16" s="123"/>
      <c r="G16" s="128"/>
      <c r="H16" s="128"/>
      <c r="I16" s="128"/>
      <c r="J16" s="128"/>
      <c r="K16" s="128"/>
      <c r="L16" s="128"/>
      <c r="M16" s="128"/>
      <c r="N16" s="128"/>
      <c r="O16" s="128"/>
      <c r="P16" s="105"/>
      <c r="Q16" s="72" t="s">
        <v>29</v>
      </c>
      <c r="R16" s="73" t="s">
        <v>30</v>
      </c>
      <c r="S16" s="73" t="s">
        <v>31</v>
      </c>
      <c r="T16" s="73" t="s">
        <v>32</v>
      </c>
      <c r="U16" s="123"/>
      <c r="V16" s="123"/>
      <c r="W16" s="123"/>
      <c r="X16" s="123"/>
      <c r="Y16" s="137"/>
      <c r="Z16" s="123"/>
      <c r="AA16" s="123"/>
      <c r="AB16" s="123"/>
      <c r="AC16" s="134"/>
      <c r="AD16" s="146"/>
      <c r="AE16" s="141"/>
      <c r="AF16" s="71"/>
      <c r="AG16" s="71"/>
      <c r="AH16" s="71"/>
    </row>
    <row r="17" spans="1:31" ht="29.1">
      <c r="C17" s="13" t="s">
        <v>33</v>
      </c>
      <c r="D17" s="14" t="s">
        <v>34</v>
      </c>
      <c r="E17" s="14" t="s">
        <v>424</v>
      </c>
      <c r="F17" s="14" t="s">
        <v>35</v>
      </c>
      <c r="G17" s="14" t="s">
        <v>36</v>
      </c>
      <c r="H17" s="14" t="s">
        <v>37</v>
      </c>
      <c r="I17" s="14" t="s">
        <v>38</v>
      </c>
      <c r="J17" s="14" t="s">
        <v>39</v>
      </c>
      <c r="K17" s="14" t="s">
        <v>40</v>
      </c>
      <c r="L17" s="14" t="s">
        <v>41</v>
      </c>
      <c r="M17" s="14" t="s">
        <v>42</v>
      </c>
      <c r="N17" s="14" t="s">
        <v>43</v>
      </c>
      <c r="O17" s="15" t="s">
        <v>44</v>
      </c>
      <c r="P17" s="16" t="s">
        <v>425</v>
      </c>
      <c r="Q17" s="17" t="s">
        <v>45</v>
      </c>
      <c r="R17" s="14" t="s">
        <v>46</v>
      </c>
      <c r="S17" s="14" t="s">
        <v>47</v>
      </c>
      <c r="T17" s="14" t="s">
        <v>48</v>
      </c>
      <c r="U17" s="14" t="s">
        <v>49</v>
      </c>
      <c r="V17" s="14" t="s">
        <v>50</v>
      </c>
      <c r="W17" s="14" t="s">
        <v>51</v>
      </c>
      <c r="X17" s="15" t="s">
        <v>52</v>
      </c>
      <c r="Y17" s="16" t="s">
        <v>426</v>
      </c>
      <c r="Z17" s="17" t="s">
        <v>53</v>
      </c>
      <c r="AA17" s="14" t="s">
        <v>54</v>
      </c>
      <c r="AB17" s="15" t="s">
        <v>55</v>
      </c>
      <c r="AC17" s="16" t="s">
        <v>56</v>
      </c>
      <c r="AD17" s="13" t="s">
        <v>57</v>
      </c>
      <c r="AE17" s="13" t="s">
        <v>58</v>
      </c>
    </row>
    <row r="18" spans="1:31">
      <c r="A18" s="53" t="s">
        <v>59</v>
      </c>
      <c r="B18" s="16"/>
      <c r="C18" s="4" t="s">
        <v>60</v>
      </c>
      <c r="D18" s="4" t="s">
        <v>60</v>
      </c>
      <c r="E18" s="4" t="s">
        <v>60</v>
      </c>
      <c r="F18" s="4" t="s">
        <v>60</v>
      </c>
      <c r="G18" s="4" t="s">
        <v>60</v>
      </c>
      <c r="H18" s="4" t="s">
        <v>60</v>
      </c>
      <c r="I18" s="4" t="s">
        <v>60</v>
      </c>
      <c r="J18" s="4" t="s">
        <v>60</v>
      </c>
      <c r="K18" s="4" t="s">
        <v>60</v>
      </c>
      <c r="L18" s="4" t="s">
        <v>60</v>
      </c>
      <c r="M18" s="4" t="s">
        <v>60</v>
      </c>
      <c r="N18" s="4" t="s">
        <v>60</v>
      </c>
      <c r="O18" s="4" t="s">
        <v>60</v>
      </c>
      <c r="P18" s="4" t="s">
        <v>60</v>
      </c>
      <c r="Q18" s="4" t="s">
        <v>60</v>
      </c>
      <c r="R18" s="4" t="s">
        <v>60</v>
      </c>
      <c r="S18" s="4" t="s">
        <v>60</v>
      </c>
      <c r="T18" s="4" t="s">
        <v>60</v>
      </c>
      <c r="U18" s="4" t="s">
        <v>60</v>
      </c>
      <c r="V18" s="4" t="s">
        <v>60</v>
      </c>
      <c r="W18" s="4" t="s">
        <v>60</v>
      </c>
      <c r="X18" s="4" t="s">
        <v>60</v>
      </c>
      <c r="Y18" s="4" t="s">
        <v>60</v>
      </c>
      <c r="Z18" s="4" t="s">
        <v>60</v>
      </c>
      <c r="AA18" s="4" t="s">
        <v>60</v>
      </c>
      <c r="AB18" s="4" t="s">
        <v>60</v>
      </c>
      <c r="AC18" s="4" t="s">
        <v>60</v>
      </c>
      <c r="AD18" s="4" t="s">
        <v>60</v>
      </c>
      <c r="AE18" s="4" t="s">
        <v>60</v>
      </c>
    </row>
    <row r="19" spans="1:31" ht="12.75" customHeight="1">
      <c r="A19" s="44" t="s">
        <v>61</v>
      </c>
      <c r="B19" s="16"/>
      <c r="C19" s="4" t="s">
        <v>60</v>
      </c>
      <c r="D19" s="4" t="s">
        <v>60</v>
      </c>
      <c r="E19" s="4" t="s">
        <v>60</v>
      </c>
      <c r="F19" s="4" t="s">
        <v>60</v>
      </c>
      <c r="G19" s="4" t="s">
        <v>60</v>
      </c>
      <c r="H19" s="4" t="s">
        <v>60</v>
      </c>
      <c r="I19" s="4" t="s">
        <v>60</v>
      </c>
      <c r="J19" s="4" t="s">
        <v>60</v>
      </c>
      <c r="K19" s="4" t="s">
        <v>60</v>
      </c>
      <c r="L19" s="4" t="s">
        <v>60</v>
      </c>
      <c r="M19" s="4" t="s">
        <v>60</v>
      </c>
      <c r="N19" s="4" t="s">
        <v>60</v>
      </c>
      <c r="O19" s="4" t="s">
        <v>60</v>
      </c>
      <c r="P19" s="4" t="s">
        <v>60</v>
      </c>
      <c r="Q19" s="4" t="s">
        <v>60</v>
      </c>
      <c r="R19" s="4" t="s">
        <v>60</v>
      </c>
      <c r="S19" s="4" t="s">
        <v>60</v>
      </c>
      <c r="T19" s="4" t="s">
        <v>60</v>
      </c>
      <c r="U19" s="4" t="s">
        <v>60</v>
      </c>
      <c r="V19" s="4" t="s">
        <v>60</v>
      </c>
      <c r="W19" s="4" t="s">
        <v>60</v>
      </c>
      <c r="X19" s="4" t="s">
        <v>60</v>
      </c>
      <c r="Y19" s="4" t="s">
        <v>60</v>
      </c>
      <c r="Z19" s="4" t="s">
        <v>60</v>
      </c>
      <c r="AA19" s="4" t="s">
        <v>60</v>
      </c>
      <c r="AB19" s="4" t="s">
        <v>60</v>
      </c>
      <c r="AC19" s="4" t="s">
        <v>60</v>
      </c>
      <c r="AD19" s="4" t="s">
        <v>60</v>
      </c>
      <c r="AE19" s="4" t="s">
        <v>60</v>
      </c>
    </row>
    <row r="20" spans="1:31">
      <c r="A20" s="34" t="str">
        <f>INDEX('IR.05.04.01'!A$18:A$108,MATCH(B20,'IR.05.04.01'!B$18:B$108,0))</f>
        <v>Gross written premiums</v>
      </c>
      <c r="B20" s="16" t="s">
        <v>63</v>
      </c>
      <c r="C20" s="5"/>
      <c r="D20" s="6"/>
      <c r="E20" s="4" t="s">
        <v>60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4" t="s">
        <v>60</v>
      </c>
      <c r="Q20" s="1"/>
      <c r="R20" s="1"/>
      <c r="S20" s="1"/>
      <c r="T20" s="1"/>
      <c r="U20" s="1"/>
      <c r="V20" s="1"/>
      <c r="W20" s="1"/>
      <c r="X20" s="1"/>
      <c r="Y20" s="4" t="s">
        <v>60</v>
      </c>
      <c r="Z20" s="1"/>
      <c r="AA20" s="1"/>
      <c r="AB20" s="1"/>
      <c r="AC20" s="1"/>
      <c r="AD20" s="2"/>
      <c r="AE20" s="2"/>
    </row>
    <row r="21" spans="1:31">
      <c r="A21" s="25" t="str">
        <f>INDEX('IR.05.04.01'!A$18:A$108,MATCH(B21,'IR.05.04.01'!B$18:B$108,0))</f>
        <v xml:space="preserve">  Gross written premiums - insurance (direct)</v>
      </c>
      <c r="B21" s="16" t="s">
        <v>65</v>
      </c>
      <c r="C21" s="5"/>
      <c r="D21" s="6"/>
      <c r="E21" s="4" t="s">
        <v>60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4" t="s">
        <v>60</v>
      </c>
      <c r="Q21" s="1"/>
      <c r="R21" s="1"/>
      <c r="S21" s="1"/>
      <c r="T21" s="1"/>
      <c r="U21" s="1"/>
      <c r="V21" s="1"/>
      <c r="W21" s="1"/>
      <c r="X21" s="1"/>
      <c r="Y21" s="4" t="s">
        <v>60</v>
      </c>
      <c r="Z21" s="2"/>
      <c r="AA21" s="2"/>
      <c r="AB21" s="2"/>
      <c r="AC21" s="2"/>
      <c r="AD21" s="2"/>
      <c r="AE21" s="2"/>
    </row>
    <row r="22" spans="1:31">
      <c r="A22" s="25" t="str">
        <f>INDEX('IR.05.04.01'!A$18:A$108,MATCH(B22,'IR.05.04.01'!B$18:B$108,0))</f>
        <v xml:space="preserve">  Gross written premiums - accepted reinsurance</v>
      </c>
      <c r="B22" s="16" t="s">
        <v>69</v>
      </c>
      <c r="C22" s="5"/>
      <c r="D22" s="6"/>
      <c r="E22" s="4" t="s">
        <v>60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4" t="s">
        <v>60</v>
      </c>
      <c r="Q22" s="1"/>
      <c r="R22" s="1"/>
      <c r="S22" s="1"/>
      <c r="T22" s="1"/>
      <c r="U22" s="1"/>
      <c r="V22" s="1"/>
      <c r="W22" s="1"/>
      <c r="X22" s="1"/>
      <c r="Y22" s="4" t="s">
        <v>60</v>
      </c>
      <c r="Z22" s="1"/>
      <c r="AA22" s="1"/>
      <c r="AB22" s="1"/>
      <c r="AC22" s="1"/>
      <c r="AD22" s="2"/>
      <c r="AE22" s="2"/>
    </row>
    <row r="23" spans="1:31">
      <c r="A23" s="34" t="str">
        <f>INDEX('IR.05.04.01'!A$18:A$108,MATCH(B23,'IR.05.04.01'!B$18:B$108,0))</f>
        <v>Net written premiums</v>
      </c>
      <c r="B23" s="16" t="s">
        <v>77</v>
      </c>
      <c r="C23" s="5"/>
      <c r="D23" s="6"/>
      <c r="E23" s="4" t="s">
        <v>60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4" t="s">
        <v>60</v>
      </c>
      <c r="Q23" s="1"/>
      <c r="R23" s="1"/>
      <c r="S23" s="1"/>
      <c r="T23" s="1"/>
      <c r="U23" s="1"/>
      <c r="V23" s="1"/>
      <c r="W23" s="1"/>
      <c r="X23" s="1"/>
      <c r="Y23" s="4" t="s">
        <v>60</v>
      </c>
      <c r="Z23" s="1"/>
      <c r="AA23" s="1"/>
      <c r="AB23" s="1"/>
      <c r="AC23" s="1"/>
      <c r="AD23" s="2"/>
      <c r="AE23" s="2"/>
    </row>
    <row r="24" spans="1:31" ht="12.75" customHeight="1">
      <c r="A24" s="44" t="s">
        <v>78</v>
      </c>
      <c r="B24" s="16"/>
      <c r="C24" s="4" t="s">
        <v>60</v>
      </c>
      <c r="D24" s="4" t="s">
        <v>60</v>
      </c>
      <c r="E24" s="4" t="s">
        <v>60</v>
      </c>
      <c r="F24" s="4" t="s">
        <v>60</v>
      </c>
      <c r="G24" s="4" t="s">
        <v>60</v>
      </c>
      <c r="H24" s="4" t="s">
        <v>60</v>
      </c>
      <c r="I24" s="4" t="s">
        <v>60</v>
      </c>
      <c r="J24" s="4" t="s">
        <v>60</v>
      </c>
      <c r="K24" s="4" t="s">
        <v>60</v>
      </c>
      <c r="L24" s="4" t="s">
        <v>60</v>
      </c>
      <c r="M24" s="4" t="s">
        <v>60</v>
      </c>
      <c r="N24" s="4" t="s">
        <v>60</v>
      </c>
      <c r="O24" s="4" t="s">
        <v>60</v>
      </c>
      <c r="P24" s="4" t="s">
        <v>60</v>
      </c>
      <c r="Q24" s="4" t="s">
        <v>60</v>
      </c>
      <c r="R24" s="4" t="s">
        <v>60</v>
      </c>
      <c r="S24" s="4" t="s">
        <v>60</v>
      </c>
      <c r="T24" s="4" t="s">
        <v>60</v>
      </c>
      <c r="U24" s="4" t="s">
        <v>60</v>
      </c>
      <c r="V24" s="4" t="s">
        <v>60</v>
      </c>
      <c r="W24" s="4" t="s">
        <v>60</v>
      </c>
      <c r="X24" s="4" t="s">
        <v>60</v>
      </c>
      <c r="Y24" s="4" t="s">
        <v>60</v>
      </c>
      <c r="Z24" s="4" t="s">
        <v>60</v>
      </c>
      <c r="AA24" s="4" t="s">
        <v>60</v>
      </c>
      <c r="AB24" s="4" t="s">
        <v>60</v>
      </c>
      <c r="AC24" s="4" t="s">
        <v>60</v>
      </c>
      <c r="AD24" s="4" t="s">
        <v>60</v>
      </c>
      <c r="AE24" s="4" t="s">
        <v>60</v>
      </c>
    </row>
    <row r="25" spans="1:31" ht="15" customHeight="1">
      <c r="A25" s="34" t="str">
        <f>INDEX('IR.05.04.01'!A$18:A$108,MATCH(B25,'IR.05.04.01'!B$18:B$108,0))</f>
        <v>Gross earned premiums</v>
      </c>
      <c r="B25" s="16" t="s">
        <v>80</v>
      </c>
      <c r="C25" s="5"/>
      <c r="D25" s="6"/>
      <c r="E25" s="4" t="s">
        <v>60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4" t="s">
        <v>60</v>
      </c>
      <c r="Q25" s="1"/>
      <c r="R25" s="1"/>
      <c r="S25" s="1"/>
      <c r="T25" s="1"/>
      <c r="U25" s="1"/>
      <c r="V25" s="1"/>
      <c r="W25" s="1"/>
      <c r="X25" s="1"/>
      <c r="Y25" s="4" t="s">
        <v>60</v>
      </c>
      <c r="Z25" s="1"/>
      <c r="AA25" s="1"/>
      <c r="AB25" s="1"/>
      <c r="AC25" s="1"/>
      <c r="AD25" s="2"/>
      <c r="AE25" s="2"/>
    </row>
    <row r="26" spans="1:31" ht="15" customHeight="1">
      <c r="A26" s="34" t="str">
        <f>INDEX('IR.05.04.01'!A$18:A$108,MATCH(B26,'IR.05.04.01'!B$18:B$108,0))</f>
        <v>Net earned premiums</v>
      </c>
      <c r="B26" s="16" t="s">
        <v>86</v>
      </c>
      <c r="C26" s="5"/>
      <c r="D26" s="6"/>
      <c r="E26" s="4" t="s">
        <v>60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4" t="s">
        <v>60</v>
      </c>
      <c r="Q26" s="1"/>
      <c r="R26" s="1"/>
      <c r="S26" s="1"/>
      <c r="T26" s="1"/>
      <c r="U26" s="1"/>
      <c r="V26" s="1"/>
      <c r="W26" s="1"/>
      <c r="X26" s="1"/>
      <c r="Y26" s="4" t="s">
        <v>60</v>
      </c>
      <c r="Z26" s="1"/>
      <c r="AA26" s="1"/>
      <c r="AB26" s="1"/>
      <c r="AC26" s="1"/>
      <c r="AD26" s="2"/>
      <c r="AE26" s="2"/>
    </row>
    <row r="27" spans="1:31">
      <c r="A27" s="59" t="s">
        <v>100</v>
      </c>
      <c r="B27" s="16"/>
      <c r="C27" s="4" t="s">
        <v>60</v>
      </c>
      <c r="D27" s="4" t="s">
        <v>60</v>
      </c>
      <c r="E27" s="4" t="s">
        <v>60</v>
      </c>
      <c r="F27" s="4" t="s">
        <v>60</v>
      </c>
      <c r="G27" s="4" t="s">
        <v>60</v>
      </c>
      <c r="H27" s="4" t="s">
        <v>60</v>
      </c>
      <c r="I27" s="4" t="s">
        <v>60</v>
      </c>
      <c r="J27" s="4" t="s">
        <v>60</v>
      </c>
      <c r="K27" s="4" t="s">
        <v>60</v>
      </c>
      <c r="L27" s="4" t="s">
        <v>60</v>
      </c>
      <c r="M27" s="4" t="s">
        <v>60</v>
      </c>
      <c r="N27" s="4" t="s">
        <v>60</v>
      </c>
      <c r="O27" s="4" t="s">
        <v>60</v>
      </c>
      <c r="P27" s="4" t="s">
        <v>60</v>
      </c>
      <c r="Q27" s="4" t="s">
        <v>60</v>
      </c>
      <c r="R27" s="4" t="s">
        <v>60</v>
      </c>
      <c r="S27" s="4" t="s">
        <v>60</v>
      </c>
      <c r="T27" s="4" t="s">
        <v>60</v>
      </c>
      <c r="U27" s="4" t="s">
        <v>60</v>
      </c>
      <c r="V27" s="4" t="s">
        <v>60</v>
      </c>
      <c r="W27" s="4" t="s">
        <v>60</v>
      </c>
      <c r="X27" s="4" t="s">
        <v>60</v>
      </c>
      <c r="Y27" s="4" t="s">
        <v>60</v>
      </c>
      <c r="Z27" s="4" t="s">
        <v>60</v>
      </c>
      <c r="AA27" s="4" t="s">
        <v>60</v>
      </c>
      <c r="AB27" s="4" t="s">
        <v>60</v>
      </c>
      <c r="AC27" s="4" t="s">
        <v>60</v>
      </c>
      <c r="AD27" s="4" t="s">
        <v>60</v>
      </c>
      <c r="AE27" s="4" t="s">
        <v>60</v>
      </c>
    </row>
    <row r="28" spans="1:31" ht="12.75" customHeight="1">
      <c r="A28" s="44" t="s">
        <v>101</v>
      </c>
      <c r="B28" s="16"/>
      <c r="C28" s="4" t="s">
        <v>60</v>
      </c>
      <c r="D28" s="4" t="s">
        <v>60</v>
      </c>
      <c r="E28" s="4" t="s">
        <v>60</v>
      </c>
      <c r="F28" s="4" t="s">
        <v>60</v>
      </c>
      <c r="G28" s="4" t="s">
        <v>60</v>
      </c>
      <c r="H28" s="4" t="s">
        <v>60</v>
      </c>
      <c r="I28" s="4" t="s">
        <v>60</v>
      </c>
      <c r="J28" s="4" t="s">
        <v>60</v>
      </c>
      <c r="K28" s="4" t="s">
        <v>60</v>
      </c>
      <c r="L28" s="4" t="s">
        <v>60</v>
      </c>
      <c r="M28" s="4" t="s">
        <v>60</v>
      </c>
      <c r="N28" s="4" t="s">
        <v>60</v>
      </c>
      <c r="O28" s="4" t="s">
        <v>60</v>
      </c>
      <c r="P28" s="4" t="s">
        <v>60</v>
      </c>
      <c r="Q28" s="4" t="s">
        <v>60</v>
      </c>
      <c r="R28" s="4" t="s">
        <v>60</v>
      </c>
      <c r="S28" s="4" t="s">
        <v>60</v>
      </c>
      <c r="T28" s="4" t="s">
        <v>60</v>
      </c>
      <c r="U28" s="4" t="s">
        <v>60</v>
      </c>
      <c r="V28" s="4" t="s">
        <v>60</v>
      </c>
      <c r="W28" s="4" t="s">
        <v>60</v>
      </c>
      <c r="X28" s="4" t="s">
        <v>60</v>
      </c>
      <c r="Y28" s="4" t="s">
        <v>60</v>
      </c>
      <c r="Z28" s="4" t="s">
        <v>60</v>
      </c>
      <c r="AA28" s="4" t="s">
        <v>60</v>
      </c>
      <c r="AB28" s="4" t="s">
        <v>60</v>
      </c>
      <c r="AC28" s="4" t="s">
        <v>60</v>
      </c>
      <c r="AD28" s="4" t="s">
        <v>60</v>
      </c>
      <c r="AE28" s="4" t="s">
        <v>60</v>
      </c>
    </row>
    <row r="29" spans="1:31">
      <c r="A29" s="34" t="str">
        <f>INDEX('IR.05.04.01'!A$18:A$108,MATCH(B29,'IR.05.04.01'!B$18:B$108,0))</f>
        <v>Gross (undiscounted) claims incurred</v>
      </c>
      <c r="B29" s="16" t="s">
        <v>103</v>
      </c>
      <c r="C29" s="5"/>
      <c r="D29" s="6"/>
      <c r="E29" s="4" t="s">
        <v>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4" t="s">
        <v>60</v>
      </c>
      <c r="Q29" s="1"/>
      <c r="R29" s="1"/>
      <c r="S29" s="1"/>
      <c r="T29" s="1"/>
      <c r="U29" s="1"/>
      <c r="V29" s="1"/>
      <c r="W29" s="1"/>
      <c r="X29" s="1"/>
      <c r="Y29" s="4" t="s">
        <v>60</v>
      </c>
      <c r="Z29" s="1"/>
      <c r="AA29" s="1"/>
      <c r="AB29" s="1"/>
      <c r="AC29" s="1"/>
      <c r="AD29" s="2"/>
      <c r="AE29" s="2"/>
    </row>
    <row r="30" spans="1:31">
      <c r="A30" s="46" t="s">
        <v>427</v>
      </c>
      <c r="B30" s="16" t="s">
        <v>105</v>
      </c>
      <c r="C30" s="5"/>
      <c r="D30" s="6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4" t="s">
        <v>60</v>
      </c>
      <c r="Q30" s="1"/>
      <c r="R30" s="1"/>
      <c r="S30" s="1"/>
      <c r="T30" s="1"/>
      <c r="U30" s="1"/>
      <c r="V30" s="1"/>
      <c r="W30" s="1"/>
      <c r="X30" s="1"/>
      <c r="Y30" s="4"/>
      <c r="Z30" s="2"/>
      <c r="AA30" s="2"/>
      <c r="AB30" s="2"/>
      <c r="AC30" s="2"/>
      <c r="AD30" s="2"/>
      <c r="AE30" s="2"/>
    </row>
    <row r="31" spans="1:31">
      <c r="A31" s="46" t="s">
        <v>428</v>
      </c>
      <c r="B31" s="16" t="s">
        <v>107</v>
      </c>
      <c r="C31" s="5"/>
      <c r="D31" s="6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4" t="s">
        <v>60</v>
      </c>
      <c r="Q31" s="1"/>
      <c r="R31" s="1"/>
      <c r="S31" s="1"/>
      <c r="T31" s="1"/>
      <c r="U31" s="1"/>
      <c r="V31" s="1"/>
      <c r="W31" s="1"/>
      <c r="X31" s="1"/>
      <c r="Y31" s="4"/>
      <c r="Z31" s="1"/>
      <c r="AA31" s="1"/>
      <c r="AB31" s="1"/>
      <c r="AC31" s="1"/>
      <c r="AD31" s="2"/>
      <c r="AE31" s="2"/>
    </row>
    <row r="32" spans="1:31">
      <c r="A32" s="34" t="str">
        <f>INDEX('IR.05.04.01'!A$18:A$108,MATCH(B32,'IR.05.04.01'!B$18:B$108,0))</f>
        <v>Net (undiscounted) claims incurred</v>
      </c>
      <c r="B32" s="16" t="s">
        <v>125</v>
      </c>
      <c r="C32" s="5"/>
      <c r="D32" s="6"/>
      <c r="E32" s="4" t="s">
        <v>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4" t="s">
        <v>60</v>
      </c>
      <c r="Q32" s="1"/>
      <c r="R32" s="1"/>
      <c r="S32" s="1"/>
      <c r="T32" s="1"/>
      <c r="U32" s="1"/>
      <c r="V32" s="1"/>
      <c r="W32" s="1"/>
      <c r="X32" s="1"/>
      <c r="Y32" s="4" t="s">
        <v>60</v>
      </c>
      <c r="Z32" s="1"/>
      <c r="AA32" s="1"/>
      <c r="AB32" s="1"/>
      <c r="AC32" s="1"/>
      <c r="AD32" s="2"/>
      <c r="AE32" s="2"/>
    </row>
    <row r="33" spans="1:37">
      <c r="A33" s="34" t="str">
        <f>INDEX('IR.05.04.01'!A$18:A$108,MATCH(B33,'IR.05.04.01'!B$18:B$108,0))</f>
        <v>Net (discounted) claims incurred</v>
      </c>
      <c r="B33" s="16" t="s">
        <v>139</v>
      </c>
      <c r="C33" s="6"/>
      <c r="D33" s="6"/>
      <c r="E33" s="4" t="s">
        <v>60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4" t="s">
        <v>60</v>
      </c>
      <c r="Q33" s="2"/>
      <c r="R33" s="2"/>
      <c r="S33" s="2"/>
      <c r="T33" s="2"/>
      <c r="U33" s="2"/>
      <c r="V33" s="2"/>
      <c r="W33" s="2"/>
      <c r="X33" s="2"/>
      <c r="Y33" s="4" t="s">
        <v>60</v>
      </c>
      <c r="Z33" s="2"/>
      <c r="AA33" s="2"/>
      <c r="AB33" s="2"/>
      <c r="AC33" s="2"/>
      <c r="AD33" s="1"/>
      <c r="AE33" s="1"/>
    </row>
    <row r="34" spans="1:37" ht="12.75" customHeight="1">
      <c r="A34" s="44" t="s">
        <v>146</v>
      </c>
      <c r="B34" s="16"/>
      <c r="C34" s="4" t="s">
        <v>60</v>
      </c>
      <c r="D34" s="4" t="s">
        <v>60</v>
      </c>
      <c r="E34" s="4" t="s">
        <v>60</v>
      </c>
      <c r="F34" s="4" t="s">
        <v>60</v>
      </c>
      <c r="G34" s="4" t="s">
        <v>60</v>
      </c>
      <c r="H34" s="4" t="s">
        <v>60</v>
      </c>
      <c r="I34" s="4" t="s">
        <v>60</v>
      </c>
      <c r="J34" s="4" t="s">
        <v>60</v>
      </c>
      <c r="K34" s="4" t="s">
        <v>60</v>
      </c>
      <c r="L34" s="4" t="s">
        <v>60</v>
      </c>
      <c r="M34" s="4" t="s">
        <v>60</v>
      </c>
      <c r="N34" s="4" t="s">
        <v>60</v>
      </c>
      <c r="O34" s="4" t="s">
        <v>60</v>
      </c>
      <c r="P34" s="4" t="s">
        <v>60</v>
      </c>
      <c r="Q34" s="4" t="s">
        <v>60</v>
      </c>
      <c r="R34" s="4" t="s">
        <v>60</v>
      </c>
      <c r="S34" s="4" t="s">
        <v>60</v>
      </c>
      <c r="T34" s="4" t="s">
        <v>60</v>
      </c>
      <c r="U34" s="4" t="s">
        <v>60</v>
      </c>
      <c r="V34" s="4" t="s">
        <v>60</v>
      </c>
      <c r="W34" s="4" t="s">
        <v>60</v>
      </c>
      <c r="X34" s="4" t="s">
        <v>60</v>
      </c>
      <c r="Y34" s="4" t="s">
        <v>60</v>
      </c>
      <c r="Z34" s="4" t="s">
        <v>60</v>
      </c>
      <c r="AA34" s="4" t="s">
        <v>60</v>
      </c>
      <c r="AB34" s="4" t="s">
        <v>60</v>
      </c>
      <c r="AC34" s="4" t="s">
        <v>60</v>
      </c>
      <c r="AD34" s="4" t="s">
        <v>60</v>
      </c>
      <c r="AE34" s="4" t="s">
        <v>60</v>
      </c>
    </row>
    <row r="35" spans="1:37">
      <c r="A35" s="45" t="str">
        <f>INDEX('IR.05.04.01'!A$18:A$108,MATCH(B35,'IR.05.04.01'!B$18:B$108,0))</f>
        <v>Technical expenses incurred net of reinsurance ceded</v>
      </c>
      <c r="B35" s="16" t="s">
        <v>148</v>
      </c>
      <c r="C35" s="6"/>
      <c r="D35" s="5"/>
      <c r="E35" s="4" t="s">
        <v>60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4" t="s">
        <v>60</v>
      </c>
      <c r="Q35" s="2"/>
      <c r="R35" s="2"/>
      <c r="S35" s="2"/>
      <c r="T35" s="2"/>
      <c r="U35" s="2"/>
      <c r="V35" s="2"/>
      <c r="W35" s="2"/>
      <c r="X35" s="2"/>
      <c r="Y35" s="4" t="s">
        <v>60</v>
      </c>
      <c r="Z35" s="2"/>
      <c r="AA35" s="2"/>
      <c r="AB35" s="2"/>
      <c r="AC35" s="2"/>
      <c r="AD35" s="2"/>
      <c r="AE35" s="2"/>
    </row>
    <row r="36" spans="1:37">
      <c r="A36" s="34" t="str">
        <f>INDEX('IR.05.04.01'!A$18:A$108,MATCH(B36,'IR.05.04.01'!B$18:B$108,0))</f>
        <v>Acquisition costs, commissions, claims management costs</v>
      </c>
      <c r="B36" s="16" t="s">
        <v>164</v>
      </c>
      <c r="C36" s="6"/>
      <c r="D36" s="6"/>
      <c r="E36" s="4" t="s">
        <v>60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4" t="s">
        <v>60</v>
      </c>
      <c r="Q36" s="1"/>
      <c r="R36" s="1"/>
      <c r="S36" s="1"/>
      <c r="T36" s="1"/>
      <c r="U36" s="1"/>
      <c r="V36" s="1"/>
      <c r="W36" s="1"/>
      <c r="X36" s="1"/>
      <c r="Y36" s="4" t="s">
        <v>60</v>
      </c>
      <c r="Z36" s="1"/>
      <c r="AA36" s="1"/>
      <c r="AB36" s="1"/>
      <c r="AC36" s="1"/>
      <c r="AD36" s="99"/>
      <c r="AE36" s="99"/>
      <c r="AH36" s="100"/>
      <c r="AI36" s="12"/>
      <c r="AJ36" s="12"/>
      <c r="AK36" s="12"/>
    </row>
    <row r="37" spans="1:37" ht="12.75" customHeight="1">
      <c r="A37" s="44" t="s">
        <v>165</v>
      </c>
      <c r="B37" s="16"/>
      <c r="C37" s="4" t="s">
        <v>60</v>
      </c>
      <c r="D37" s="4" t="s">
        <v>60</v>
      </c>
      <c r="E37" s="4" t="s">
        <v>60</v>
      </c>
      <c r="F37" s="4" t="s">
        <v>60</v>
      </c>
      <c r="G37" s="4" t="s">
        <v>60</v>
      </c>
      <c r="H37" s="4" t="s">
        <v>60</v>
      </c>
      <c r="I37" s="4" t="s">
        <v>60</v>
      </c>
      <c r="J37" s="4" t="s">
        <v>60</v>
      </c>
      <c r="K37" s="4" t="s">
        <v>60</v>
      </c>
      <c r="L37" s="4" t="s">
        <v>60</v>
      </c>
      <c r="M37" s="4" t="s">
        <v>60</v>
      </c>
      <c r="N37" s="4" t="s">
        <v>60</v>
      </c>
      <c r="O37" s="4" t="s">
        <v>60</v>
      </c>
      <c r="P37" s="4" t="s">
        <v>60</v>
      </c>
      <c r="Q37" s="4" t="s">
        <v>60</v>
      </c>
      <c r="R37" s="4" t="s">
        <v>60</v>
      </c>
      <c r="S37" s="4" t="s">
        <v>60</v>
      </c>
      <c r="T37" s="4" t="s">
        <v>60</v>
      </c>
      <c r="U37" s="4" t="s">
        <v>60</v>
      </c>
      <c r="V37" s="4" t="s">
        <v>60</v>
      </c>
      <c r="W37" s="4" t="s">
        <v>60</v>
      </c>
      <c r="X37" s="4" t="s">
        <v>60</v>
      </c>
      <c r="Y37" s="4" t="s">
        <v>60</v>
      </c>
      <c r="Z37" s="4" t="s">
        <v>60</v>
      </c>
      <c r="AA37" s="4" t="s">
        <v>60</v>
      </c>
      <c r="AB37" s="4" t="s">
        <v>60</v>
      </c>
      <c r="AC37" s="4" t="s">
        <v>60</v>
      </c>
      <c r="AD37" s="4" t="s">
        <v>60</v>
      </c>
      <c r="AE37" s="4" t="s">
        <v>60</v>
      </c>
    </row>
    <row r="38" spans="1:37">
      <c r="A38" s="34" t="str">
        <f>INDEX('IR.05.04.01'!A$18:A$108,MATCH(B38,'IR.05.04.01'!B$18:B$108,0))</f>
        <v>Other expenses</v>
      </c>
      <c r="B38" s="16" t="s">
        <v>173</v>
      </c>
      <c r="C38" s="6"/>
      <c r="D38" s="5"/>
      <c r="E38" s="4" t="s">
        <v>60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4" t="s">
        <v>60</v>
      </c>
      <c r="Q38" s="2"/>
      <c r="R38" s="2"/>
      <c r="S38" s="2"/>
      <c r="T38" s="2"/>
      <c r="U38" s="2"/>
      <c r="V38" s="2"/>
      <c r="W38" s="2"/>
      <c r="X38" s="2"/>
      <c r="Y38" s="4" t="s">
        <v>60</v>
      </c>
      <c r="Z38" s="2"/>
      <c r="AA38" s="2"/>
      <c r="AB38" s="2"/>
      <c r="AC38" s="2"/>
      <c r="AD38" s="4" t="s">
        <v>60</v>
      </c>
      <c r="AE38" s="101"/>
      <c r="AF38" s="102"/>
      <c r="AG38" s="102"/>
      <c r="AH38" s="100"/>
      <c r="AI38" s="102"/>
      <c r="AJ38" s="102"/>
      <c r="AK38" s="102"/>
    </row>
    <row r="39" spans="1:37">
      <c r="A39" s="52" t="str">
        <f>INDEX('IR.05.04.01'!A$18:A$108,MATCH(B39,'IR.05.04.01'!B$18:B$108,0))</f>
        <v>Total expenditure</v>
      </c>
      <c r="B39" s="16" t="s">
        <v>175</v>
      </c>
      <c r="C39" s="6"/>
      <c r="D39" s="5"/>
      <c r="E39" s="4" t="s">
        <v>60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4" t="s">
        <v>60</v>
      </c>
      <c r="Q39" s="2"/>
      <c r="R39" s="2"/>
      <c r="S39" s="2"/>
      <c r="T39" s="2"/>
      <c r="U39" s="2"/>
      <c r="V39" s="2"/>
      <c r="W39" s="2"/>
      <c r="X39" s="2"/>
      <c r="Y39" s="4" t="s">
        <v>60</v>
      </c>
      <c r="Z39" s="2"/>
      <c r="AA39" s="2"/>
      <c r="AB39" s="2"/>
      <c r="AC39" s="2"/>
      <c r="AD39" s="2"/>
      <c r="AE39" s="2"/>
    </row>
    <row r="40" spans="1:37">
      <c r="A40" s="19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Z40" s="20"/>
      <c r="AA40" s="20"/>
      <c r="AB40" s="20"/>
      <c r="AC40" s="20"/>
      <c r="AD40" s="20"/>
      <c r="AE40" s="20"/>
    </row>
  </sheetData>
  <mergeCells count="29">
    <mergeCell ref="C12:AE12"/>
    <mergeCell ref="C13:C16"/>
    <mergeCell ref="D13:AC13"/>
    <mergeCell ref="AD13:AD16"/>
    <mergeCell ref="AE13:AE16"/>
    <mergeCell ref="D14:D16"/>
    <mergeCell ref="E14:X14"/>
    <mergeCell ref="Y14:AC14"/>
    <mergeCell ref="E15:E16"/>
    <mergeCell ref="F15:F16"/>
    <mergeCell ref="V15:V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T15"/>
    <mergeCell ref="U15:U16"/>
    <mergeCell ref="AC15:AC16"/>
    <mergeCell ref="W15:W16"/>
    <mergeCell ref="X15:X16"/>
    <mergeCell ref="Y15:Y16"/>
    <mergeCell ref="Z15:Z16"/>
    <mergeCell ref="AA15:AA16"/>
    <mergeCell ref="AB15:AB16"/>
  </mergeCells>
  <dataValidations count="1">
    <dataValidation type="decimal" allowBlank="1" showInputMessage="1" showErrorMessage="1" error="Data is of incorrect type!" sqref="E25:E26 Y25:Y26 E27:AE27 C24:AE24 C18:AE19 AD38 Y38:Y39 C38:E39 P38:P39 C25:D27 C29:E33 C28:AE28 C37:AE37 C34:AE34 P35:P36 C35:E36 Y35:Y36 AH36 AH38 P29:P33 Y29:Y33 P25:P26 C20:E23 P20:P23 Y20:Y23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09C8-B426-4D37-843F-6CA501C50B64}">
  <sheetPr codeName="Sheet3"/>
  <dimension ref="A1:AM464"/>
  <sheetViews>
    <sheetView zoomScaleNormal="100" workbookViewId="0">
      <pane xSplit="2" topLeftCell="C1" activePane="topRight" state="frozen"/>
      <selection pane="topRight"/>
    </sheetView>
  </sheetViews>
  <sheetFormatPr defaultColWidth="9.140625" defaultRowHeight="14.45"/>
  <cols>
    <col min="1" max="1" width="110.85546875" style="3" customWidth="1"/>
    <col min="2" max="2" width="6.85546875" style="3" customWidth="1"/>
    <col min="3" max="4" width="19.42578125" style="12" customWidth="1"/>
    <col min="5" max="5" width="6.140625" style="12" customWidth="1"/>
    <col min="6" max="15" width="25.85546875" style="12" customWidth="1"/>
    <col min="16" max="16" width="19.140625" style="12" customWidth="1"/>
    <col min="17" max="20" width="19.42578125" style="12" customWidth="1"/>
    <col min="21" max="24" width="25.85546875" style="12" customWidth="1"/>
    <col min="25" max="25" width="5.140625" style="12" customWidth="1"/>
    <col min="26" max="31" width="19.42578125" style="12" customWidth="1"/>
    <col min="32" max="34" width="18.85546875" style="12" customWidth="1"/>
    <col min="35" max="16384" width="9.140625" style="3"/>
  </cols>
  <sheetData>
    <row r="1" spans="1:34">
      <c r="B1" s="56"/>
    </row>
    <row r="2" spans="1:34" ht="38.1" customHeight="1">
      <c r="B2" s="56"/>
    </row>
    <row r="4" spans="1:34">
      <c r="A4" s="8" t="s">
        <v>429</v>
      </c>
    </row>
    <row r="5" spans="1:34">
      <c r="A5" s="11" t="str">
        <f>'IR.05.04.01'!A5</f>
        <v>Non-life income, expenditure and business model analysis</v>
      </c>
      <c r="C5" s="36"/>
    </row>
    <row r="6" spans="1:34">
      <c r="A6" s="10" t="s">
        <v>430</v>
      </c>
      <c r="C6" s="36"/>
    </row>
    <row r="7" spans="1:34">
      <c r="C7" s="36"/>
    </row>
    <row r="8" spans="1:34">
      <c r="A8" s="8" t="s">
        <v>431</v>
      </c>
    </row>
    <row r="9" spans="1:34">
      <c r="A9" s="11" t="str">
        <f>A5&amp;" : reporting period"</f>
        <v>Non-life income, expenditure and business model analysis : reporting period</v>
      </c>
    </row>
    <row r="11" spans="1:34">
      <c r="A11" s="11"/>
    </row>
    <row r="12" spans="1:34" ht="15" customHeight="1">
      <c r="C12" s="139" t="s">
        <v>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</row>
    <row r="13" spans="1:34" ht="15" customHeight="1">
      <c r="C13" s="141"/>
      <c r="D13" s="139" t="s">
        <v>5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3"/>
      <c r="AD13" s="147" t="s">
        <v>6</v>
      </c>
      <c r="AE13" s="147" t="s">
        <v>7</v>
      </c>
    </row>
    <row r="14" spans="1:34" ht="15" customHeight="1">
      <c r="C14" s="142"/>
      <c r="D14" s="148"/>
      <c r="E14" s="139" t="s">
        <v>8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50" t="s">
        <v>9</v>
      </c>
      <c r="Z14" s="151"/>
      <c r="AA14" s="151"/>
      <c r="AB14" s="151"/>
      <c r="AC14" s="151"/>
      <c r="AD14" s="148"/>
      <c r="AE14" s="148"/>
    </row>
    <row r="15" spans="1:34" s="70" customFormat="1">
      <c r="C15" s="142"/>
      <c r="D15" s="148"/>
      <c r="E15" s="132"/>
      <c r="F15" s="122" t="s">
        <v>10</v>
      </c>
      <c r="G15" s="127" t="s">
        <v>11</v>
      </c>
      <c r="H15" s="127" t="s">
        <v>12</v>
      </c>
      <c r="I15" s="127" t="s">
        <v>13</v>
      </c>
      <c r="J15" s="127" t="s">
        <v>14</v>
      </c>
      <c r="K15" s="127" t="s">
        <v>15</v>
      </c>
      <c r="L15" s="127" t="s">
        <v>16</v>
      </c>
      <c r="M15" s="127" t="s">
        <v>17</v>
      </c>
      <c r="N15" s="127" t="s">
        <v>18</v>
      </c>
      <c r="O15" s="127" t="s">
        <v>19</v>
      </c>
      <c r="P15" s="138" t="s">
        <v>20</v>
      </c>
      <c r="Q15" s="129"/>
      <c r="R15" s="129"/>
      <c r="S15" s="129"/>
      <c r="T15" s="129"/>
      <c r="U15" s="122" t="s">
        <v>21</v>
      </c>
      <c r="V15" s="122" t="s">
        <v>22</v>
      </c>
      <c r="W15" s="122" t="s">
        <v>23</v>
      </c>
      <c r="X15" s="122" t="s">
        <v>24</v>
      </c>
      <c r="Y15" s="136"/>
      <c r="Z15" s="122" t="s">
        <v>25</v>
      </c>
      <c r="AA15" s="122" t="s">
        <v>26</v>
      </c>
      <c r="AB15" s="122" t="s">
        <v>27</v>
      </c>
      <c r="AC15" s="133" t="s">
        <v>28</v>
      </c>
      <c r="AD15" s="148"/>
      <c r="AE15" s="148"/>
      <c r="AF15" s="71"/>
      <c r="AG15" s="71"/>
      <c r="AH15" s="71"/>
    </row>
    <row r="16" spans="1:34" s="70" customFormat="1" ht="45" customHeight="1">
      <c r="C16" s="142"/>
      <c r="D16" s="149"/>
      <c r="E16" s="132"/>
      <c r="F16" s="123"/>
      <c r="G16" s="128"/>
      <c r="H16" s="128"/>
      <c r="I16" s="128"/>
      <c r="J16" s="128"/>
      <c r="K16" s="128"/>
      <c r="L16" s="128"/>
      <c r="M16" s="128"/>
      <c r="N16" s="128"/>
      <c r="O16" s="128"/>
      <c r="P16" s="105"/>
      <c r="Q16" s="72" t="s">
        <v>29</v>
      </c>
      <c r="R16" s="73" t="s">
        <v>30</v>
      </c>
      <c r="S16" s="73" t="s">
        <v>31</v>
      </c>
      <c r="T16" s="73" t="s">
        <v>32</v>
      </c>
      <c r="U16" s="123"/>
      <c r="V16" s="123"/>
      <c r="W16" s="123"/>
      <c r="X16" s="123"/>
      <c r="Y16" s="137"/>
      <c r="Z16" s="123"/>
      <c r="AA16" s="123"/>
      <c r="AB16" s="123"/>
      <c r="AC16" s="134"/>
      <c r="AD16" s="141"/>
      <c r="AE16" s="141"/>
      <c r="AF16" s="71"/>
      <c r="AG16" s="71"/>
      <c r="AH16" s="71"/>
    </row>
    <row r="17" spans="1:31" ht="29.1">
      <c r="C17" s="13" t="s">
        <v>33</v>
      </c>
      <c r="D17" s="14" t="s">
        <v>34</v>
      </c>
      <c r="E17" s="14" t="s">
        <v>424</v>
      </c>
      <c r="F17" s="14" t="s">
        <v>35</v>
      </c>
      <c r="G17" s="14" t="s">
        <v>36</v>
      </c>
      <c r="H17" s="14" t="s">
        <v>37</v>
      </c>
      <c r="I17" s="14" t="s">
        <v>38</v>
      </c>
      <c r="J17" s="14" t="s">
        <v>39</v>
      </c>
      <c r="K17" s="14" t="s">
        <v>40</v>
      </c>
      <c r="L17" s="14" t="s">
        <v>41</v>
      </c>
      <c r="M17" s="14" t="s">
        <v>42</v>
      </c>
      <c r="N17" s="14" t="s">
        <v>43</v>
      </c>
      <c r="O17" s="15" t="s">
        <v>44</v>
      </c>
      <c r="P17" s="16" t="s">
        <v>425</v>
      </c>
      <c r="Q17" s="17" t="s">
        <v>45</v>
      </c>
      <c r="R17" s="14" t="s">
        <v>46</v>
      </c>
      <c r="S17" s="14" t="s">
        <v>47</v>
      </c>
      <c r="T17" s="14" t="s">
        <v>48</v>
      </c>
      <c r="U17" s="14" t="s">
        <v>49</v>
      </c>
      <c r="V17" s="14" t="s">
        <v>50</v>
      </c>
      <c r="W17" s="14" t="s">
        <v>51</v>
      </c>
      <c r="X17" s="15" t="s">
        <v>52</v>
      </c>
      <c r="Y17" s="16" t="s">
        <v>426</v>
      </c>
      <c r="Z17" s="17" t="s">
        <v>53</v>
      </c>
      <c r="AA17" s="14" t="s">
        <v>54</v>
      </c>
      <c r="AB17" s="15" t="s">
        <v>55</v>
      </c>
      <c r="AC17" s="16" t="s">
        <v>56</v>
      </c>
      <c r="AD17" s="13" t="s">
        <v>57</v>
      </c>
      <c r="AE17" s="13" t="s">
        <v>58</v>
      </c>
    </row>
    <row r="18" spans="1:31" ht="12.75" customHeight="1">
      <c r="A18" s="53" t="s">
        <v>59</v>
      </c>
      <c r="B18" s="61"/>
      <c r="C18" s="4" t="s">
        <v>60</v>
      </c>
      <c r="D18" s="4" t="s">
        <v>60</v>
      </c>
      <c r="E18" s="4" t="s">
        <v>60</v>
      </c>
      <c r="F18" s="4" t="s">
        <v>60</v>
      </c>
      <c r="G18" s="4" t="s">
        <v>60</v>
      </c>
      <c r="H18" s="4" t="s">
        <v>60</v>
      </c>
      <c r="I18" s="4" t="s">
        <v>60</v>
      </c>
      <c r="J18" s="4" t="s">
        <v>60</v>
      </c>
      <c r="K18" s="4" t="s">
        <v>60</v>
      </c>
      <c r="L18" s="4" t="s">
        <v>60</v>
      </c>
      <c r="M18" s="4" t="s">
        <v>60</v>
      </c>
      <c r="N18" s="4" t="s">
        <v>60</v>
      </c>
      <c r="O18" s="4" t="s">
        <v>60</v>
      </c>
      <c r="P18" s="4" t="s">
        <v>60</v>
      </c>
      <c r="Q18" s="4" t="s">
        <v>60</v>
      </c>
      <c r="R18" s="4" t="s">
        <v>60</v>
      </c>
      <c r="S18" s="4" t="s">
        <v>60</v>
      </c>
      <c r="T18" s="4" t="s">
        <v>60</v>
      </c>
      <c r="U18" s="4" t="s">
        <v>60</v>
      </c>
      <c r="V18" s="4" t="s">
        <v>60</v>
      </c>
      <c r="W18" s="4" t="s">
        <v>60</v>
      </c>
      <c r="X18" s="4" t="s">
        <v>60</v>
      </c>
      <c r="Y18" s="4" t="s">
        <v>60</v>
      </c>
      <c r="Z18" s="4" t="s">
        <v>60</v>
      </c>
      <c r="AA18" s="4" t="s">
        <v>60</v>
      </c>
      <c r="AB18" s="4" t="s">
        <v>60</v>
      </c>
      <c r="AC18" s="4" t="s">
        <v>60</v>
      </c>
      <c r="AD18" s="4" t="s">
        <v>60</v>
      </c>
      <c r="AE18" s="4" t="s">
        <v>60</v>
      </c>
    </row>
    <row r="19" spans="1:31" ht="12.75" customHeight="1">
      <c r="A19" s="44" t="s">
        <v>61</v>
      </c>
      <c r="B19" s="61"/>
      <c r="C19" s="4" t="s">
        <v>60</v>
      </c>
      <c r="D19" s="4" t="s">
        <v>60</v>
      </c>
      <c r="E19" s="4" t="s">
        <v>60</v>
      </c>
      <c r="F19" s="4" t="s">
        <v>60</v>
      </c>
      <c r="G19" s="4" t="s">
        <v>60</v>
      </c>
      <c r="H19" s="4" t="s">
        <v>60</v>
      </c>
      <c r="I19" s="4" t="s">
        <v>60</v>
      </c>
      <c r="J19" s="4" t="s">
        <v>60</v>
      </c>
      <c r="K19" s="4" t="s">
        <v>60</v>
      </c>
      <c r="L19" s="4" t="s">
        <v>60</v>
      </c>
      <c r="M19" s="4" t="s">
        <v>60</v>
      </c>
      <c r="N19" s="4" t="s">
        <v>60</v>
      </c>
      <c r="O19" s="4" t="s">
        <v>60</v>
      </c>
      <c r="P19" s="4" t="s">
        <v>60</v>
      </c>
      <c r="Q19" s="4" t="s">
        <v>60</v>
      </c>
      <c r="R19" s="4" t="s">
        <v>60</v>
      </c>
      <c r="S19" s="4" t="s">
        <v>60</v>
      </c>
      <c r="T19" s="4" t="s">
        <v>60</v>
      </c>
      <c r="U19" s="4" t="s">
        <v>60</v>
      </c>
      <c r="V19" s="4" t="s">
        <v>60</v>
      </c>
      <c r="W19" s="4" t="s">
        <v>60</v>
      </c>
      <c r="X19" s="4" t="s">
        <v>60</v>
      </c>
      <c r="Y19" s="4" t="s">
        <v>60</v>
      </c>
      <c r="Z19" s="4" t="s">
        <v>60</v>
      </c>
      <c r="AA19" s="4" t="s">
        <v>60</v>
      </c>
      <c r="AB19" s="4" t="s">
        <v>60</v>
      </c>
      <c r="AC19" s="4" t="s">
        <v>60</v>
      </c>
      <c r="AD19" s="4" t="s">
        <v>60</v>
      </c>
      <c r="AE19" s="4" t="s">
        <v>60</v>
      </c>
    </row>
    <row r="20" spans="1:31">
      <c r="A20" s="34" t="str">
        <f>INDEX('IR.05.04.01'!A$18:A$108,MATCH(B20,'IR.05.04.01'!B$18:B$108,0))</f>
        <v>Gross written premiums</v>
      </c>
      <c r="B20" s="62" t="s">
        <v>63</v>
      </c>
      <c r="C20" s="5"/>
      <c r="D20" s="6"/>
      <c r="E20" s="4" t="s">
        <v>60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4" t="s">
        <v>60</v>
      </c>
      <c r="Q20" s="1"/>
      <c r="R20" s="1"/>
      <c r="S20" s="1"/>
      <c r="T20" s="1"/>
      <c r="U20" s="1"/>
      <c r="V20" s="1"/>
      <c r="W20" s="1"/>
      <c r="X20" s="1"/>
      <c r="Y20" s="4" t="s">
        <v>60</v>
      </c>
      <c r="Z20" s="1"/>
      <c r="AA20" s="1"/>
      <c r="AB20" s="1"/>
      <c r="AC20" s="1"/>
      <c r="AD20" s="1"/>
      <c r="AE20" s="1"/>
    </row>
    <row r="21" spans="1:31">
      <c r="A21" s="45" t="str">
        <f>INDEX('IR.05.04.01'!A$18:A$108,MATCH(B21,'IR.05.04.01'!B$18:B$108,0))</f>
        <v xml:space="preserve">  Gross written premiums - insurance (direct)</v>
      </c>
      <c r="B21" s="63" t="s">
        <v>65</v>
      </c>
      <c r="C21" s="5"/>
      <c r="D21" s="6"/>
      <c r="E21" s="4" t="s">
        <v>60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4" t="s">
        <v>60</v>
      </c>
      <c r="Q21" s="1"/>
      <c r="R21" s="1"/>
      <c r="S21" s="1"/>
      <c r="T21" s="1"/>
      <c r="U21" s="1"/>
      <c r="V21" s="1"/>
      <c r="W21" s="1"/>
      <c r="X21" s="1"/>
      <c r="Y21" s="4" t="s">
        <v>60</v>
      </c>
      <c r="Z21" s="2"/>
      <c r="AA21" s="2"/>
      <c r="AB21" s="2"/>
      <c r="AC21" s="2"/>
      <c r="AD21" s="1"/>
      <c r="AE21" s="2"/>
    </row>
    <row r="22" spans="1:31">
      <c r="A22" s="18" t="str">
        <f>INDEX('IR.05.04.01'!A$18:A$108,MATCH(B22,'IR.05.04.01'!B$18:B$108,0))</f>
        <v xml:space="preserve">  Gross written premiums - insurance (direct) - new business</v>
      </c>
      <c r="B22" s="63" t="s">
        <v>67</v>
      </c>
      <c r="C22" s="5"/>
      <c r="D22" s="6"/>
      <c r="E22" s="4" t="s">
        <v>60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4" t="s">
        <v>60</v>
      </c>
      <c r="Q22" s="1"/>
      <c r="R22" s="1"/>
      <c r="S22" s="1"/>
      <c r="T22" s="1"/>
      <c r="U22" s="1"/>
      <c r="V22" s="1"/>
      <c r="W22" s="1"/>
      <c r="X22" s="1"/>
      <c r="Y22" s="4" t="s">
        <v>60</v>
      </c>
      <c r="Z22" s="2"/>
      <c r="AA22" s="2"/>
      <c r="AB22" s="2"/>
      <c r="AC22" s="2"/>
      <c r="AD22" s="108"/>
      <c r="AE22" s="2"/>
    </row>
    <row r="23" spans="1:31">
      <c r="A23" s="45" t="str">
        <f>INDEX('IR.05.04.01'!A$18:A$108,MATCH(B23,'IR.05.04.01'!B$18:B$108,0))</f>
        <v xml:space="preserve">  Gross written premiums - accepted reinsurance</v>
      </c>
      <c r="B23" s="63" t="s">
        <v>69</v>
      </c>
      <c r="C23" s="5"/>
      <c r="D23" s="6"/>
      <c r="E23" s="4" t="s">
        <v>60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4" t="s">
        <v>60</v>
      </c>
      <c r="Q23" s="1"/>
      <c r="R23" s="1"/>
      <c r="S23" s="1"/>
      <c r="T23" s="1"/>
      <c r="U23" s="1"/>
      <c r="V23" s="1"/>
      <c r="W23" s="1"/>
      <c r="X23" s="1"/>
      <c r="Y23" s="4" t="s">
        <v>60</v>
      </c>
      <c r="Z23" s="1"/>
      <c r="AA23" s="1"/>
      <c r="AB23" s="1"/>
      <c r="AC23" s="1"/>
      <c r="AD23" s="2"/>
      <c r="AE23" s="1"/>
    </row>
    <row r="24" spans="1:31">
      <c r="A24" s="46" t="str">
        <f>INDEX('IR.05.04.01'!A$18:A$108,MATCH(B24,'IR.05.04.01'!B$18:B$108,0))</f>
        <v xml:space="preserve">  Gross written premiums - contracts of duration 12 months or less</v>
      </c>
      <c r="B24" s="64" t="s">
        <v>71</v>
      </c>
      <c r="C24" s="5"/>
      <c r="D24" s="6"/>
      <c r="E24" s="4" t="s">
        <v>60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4" t="s">
        <v>60</v>
      </c>
      <c r="Q24" s="1"/>
      <c r="R24" s="1"/>
      <c r="S24" s="1"/>
      <c r="T24" s="1"/>
      <c r="U24" s="1"/>
      <c r="V24" s="1"/>
      <c r="W24" s="1"/>
      <c r="X24" s="1"/>
      <c r="Y24" s="4" t="s">
        <v>60</v>
      </c>
      <c r="Z24" s="1"/>
      <c r="AA24" s="1"/>
      <c r="AB24" s="1"/>
      <c r="AC24" s="1"/>
      <c r="AD24" s="2"/>
      <c r="AE24" s="2"/>
    </row>
    <row r="25" spans="1:31">
      <c r="A25" s="46" t="str">
        <f>INDEX('IR.05.04.01'!A$18:A$108,MATCH(B25,'IR.05.04.01'!B$18:B$108,0))</f>
        <v xml:space="preserve">  Gross written premiums - contracts of duration more than 12 months</v>
      </c>
      <c r="B25" s="64" t="s">
        <v>73</v>
      </c>
      <c r="C25" s="5"/>
      <c r="D25" s="6"/>
      <c r="E25" s="4" t="s">
        <v>60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4" t="s">
        <v>60</v>
      </c>
      <c r="Q25" s="1"/>
      <c r="R25" s="1"/>
      <c r="S25" s="1"/>
      <c r="T25" s="1"/>
      <c r="U25" s="1"/>
      <c r="V25" s="1"/>
      <c r="W25" s="1"/>
      <c r="X25" s="1"/>
      <c r="Y25" s="4" t="s">
        <v>60</v>
      </c>
      <c r="Z25" s="1"/>
      <c r="AA25" s="1"/>
      <c r="AB25" s="1"/>
      <c r="AC25" s="1"/>
      <c r="AD25" s="2"/>
      <c r="AE25" s="2"/>
    </row>
    <row r="26" spans="1:31">
      <c r="A26" s="46" t="str">
        <f>INDEX('IR.05.04.01'!A$18:A$108,MATCH(B26,'IR.05.04.01'!B$18:B$108,0))</f>
        <v xml:space="preserve">  Gross written premiums - relating to contracts incepting prior to the period</v>
      </c>
      <c r="B26" s="64" t="s">
        <v>75</v>
      </c>
      <c r="C26" s="5"/>
      <c r="D26" s="6"/>
      <c r="E26" s="4" t="s">
        <v>60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4" t="s">
        <v>60</v>
      </c>
      <c r="Q26" s="1"/>
      <c r="R26" s="1"/>
      <c r="S26" s="1"/>
      <c r="T26" s="1"/>
      <c r="U26" s="1"/>
      <c r="V26" s="1"/>
      <c r="W26" s="1"/>
      <c r="X26" s="1"/>
      <c r="Y26" s="4" t="s">
        <v>60</v>
      </c>
      <c r="Z26" s="1"/>
      <c r="AA26" s="1"/>
      <c r="AB26" s="1"/>
      <c r="AC26" s="1"/>
      <c r="AD26" s="2"/>
      <c r="AE26" s="2"/>
    </row>
    <row r="27" spans="1:31">
      <c r="A27" s="45" t="str">
        <f>INDEX('IR.05.04.01'!A$18:A$108,MATCH(B27,'IR.05.04.01'!B$18:B$108,0))</f>
        <v>Net written premiums</v>
      </c>
      <c r="B27" s="64" t="s">
        <v>77</v>
      </c>
      <c r="C27" s="5"/>
      <c r="D27" s="6"/>
      <c r="E27" s="4" t="s">
        <v>60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4" t="s">
        <v>60</v>
      </c>
      <c r="Q27" s="1"/>
      <c r="R27" s="1"/>
      <c r="S27" s="1"/>
      <c r="T27" s="1"/>
      <c r="U27" s="1"/>
      <c r="V27" s="1"/>
      <c r="W27" s="1"/>
      <c r="X27" s="1"/>
      <c r="Y27" s="4" t="s">
        <v>60</v>
      </c>
      <c r="Z27" s="1"/>
      <c r="AA27" s="1"/>
      <c r="AB27" s="1"/>
      <c r="AC27" s="1"/>
      <c r="AD27" s="1"/>
      <c r="AE27" s="1"/>
    </row>
    <row r="28" spans="1:31">
      <c r="A28" s="44" t="s">
        <v>78</v>
      </c>
      <c r="B28" s="61"/>
      <c r="C28" s="4" t="s">
        <v>60</v>
      </c>
      <c r="D28" s="4" t="s">
        <v>60</v>
      </c>
      <c r="E28" s="4" t="s">
        <v>60</v>
      </c>
      <c r="F28" s="4" t="s">
        <v>60</v>
      </c>
      <c r="G28" s="4" t="s">
        <v>60</v>
      </c>
      <c r="H28" s="4" t="s">
        <v>60</v>
      </c>
      <c r="I28" s="4" t="s">
        <v>60</v>
      </c>
      <c r="J28" s="4" t="s">
        <v>60</v>
      </c>
      <c r="K28" s="4" t="s">
        <v>60</v>
      </c>
      <c r="L28" s="4" t="s">
        <v>60</v>
      </c>
      <c r="M28" s="4" t="s">
        <v>60</v>
      </c>
      <c r="N28" s="4" t="s">
        <v>60</v>
      </c>
      <c r="O28" s="4" t="s">
        <v>60</v>
      </c>
      <c r="P28" s="4" t="s">
        <v>60</v>
      </c>
      <c r="Q28" s="4" t="s">
        <v>60</v>
      </c>
      <c r="R28" s="4" t="s">
        <v>60</v>
      </c>
      <c r="S28" s="4" t="s">
        <v>60</v>
      </c>
      <c r="T28" s="4" t="s">
        <v>60</v>
      </c>
      <c r="U28" s="4" t="s">
        <v>60</v>
      </c>
      <c r="V28" s="4" t="s">
        <v>60</v>
      </c>
      <c r="W28" s="4" t="s">
        <v>60</v>
      </c>
      <c r="X28" s="4" t="s">
        <v>60</v>
      </c>
      <c r="Y28" s="4" t="s">
        <v>60</v>
      </c>
      <c r="Z28" s="4" t="s">
        <v>60</v>
      </c>
      <c r="AA28" s="4" t="s">
        <v>60</v>
      </c>
      <c r="AB28" s="4" t="s">
        <v>60</v>
      </c>
      <c r="AC28" s="4" t="s">
        <v>60</v>
      </c>
      <c r="AD28" s="4" t="s">
        <v>60</v>
      </c>
      <c r="AE28" s="4" t="s">
        <v>60</v>
      </c>
    </row>
    <row r="29" spans="1:31">
      <c r="A29" s="45" t="str">
        <f>INDEX('IR.05.04.01'!A$18:A$108,MATCH(B29,'IR.05.04.01'!B$18:B$108,0))</f>
        <v>Gross earned premiums</v>
      </c>
      <c r="B29" s="64" t="s">
        <v>80</v>
      </c>
      <c r="C29" s="5"/>
      <c r="D29" s="6"/>
      <c r="E29" s="4" t="s">
        <v>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4" t="s">
        <v>60</v>
      </c>
      <c r="Q29" s="1"/>
      <c r="R29" s="1"/>
      <c r="S29" s="1"/>
      <c r="T29" s="1"/>
      <c r="U29" s="1"/>
      <c r="V29" s="1"/>
      <c r="W29" s="1"/>
      <c r="X29" s="1"/>
      <c r="Y29" s="4" t="s">
        <v>60</v>
      </c>
      <c r="Z29" s="1"/>
      <c r="AA29" s="1"/>
      <c r="AB29" s="1"/>
      <c r="AC29" s="1"/>
      <c r="AD29" s="1"/>
      <c r="AE29" s="1"/>
    </row>
    <row r="30" spans="1:31">
      <c r="A30" s="45" t="str">
        <f>INDEX('IR.05.04.01'!A$18:A$108,MATCH(B30,'IR.05.04.01'!B$18:B$108,0))</f>
        <v>Gross provision for unearned premium</v>
      </c>
      <c r="B30" s="87" t="s">
        <v>82</v>
      </c>
      <c r="C30" s="5"/>
      <c r="D30" s="6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4"/>
      <c r="Q30" s="1"/>
      <c r="R30" s="1"/>
      <c r="S30" s="1"/>
      <c r="T30" s="1"/>
      <c r="U30" s="1"/>
      <c r="V30" s="1"/>
      <c r="W30" s="1"/>
      <c r="X30" s="1"/>
      <c r="Y30" s="4"/>
      <c r="Z30" s="1"/>
      <c r="AA30" s="1"/>
      <c r="AB30" s="1"/>
      <c r="AC30" s="1"/>
      <c r="AD30" s="108"/>
      <c r="AE30" s="108"/>
    </row>
    <row r="31" spans="1:31">
      <c r="A31" s="18" t="str">
        <f>INDEX('IR.05.04.01'!A$18:A$108,MATCH(B31,'IR.05.04.01'!B$18:B$108,0))</f>
        <v>Gross provision for unearned premium - FSCS</v>
      </c>
      <c r="B31" s="87" t="s">
        <v>84</v>
      </c>
      <c r="C31" s="5"/>
      <c r="D31" s="6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4"/>
      <c r="Q31" s="1"/>
      <c r="R31" s="1"/>
      <c r="S31" s="1"/>
      <c r="T31" s="1"/>
      <c r="U31" s="1"/>
      <c r="V31" s="1"/>
      <c r="W31" s="1"/>
      <c r="X31" s="1"/>
      <c r="Y31" s="4"/>
      <c r="Z31" s="1"/>
      <c r="AA31" s="1"/>
      <c r="AB31" s="1"/>
      <c r="AC31" s="1"/>
      <c r="AD31" s="108"/>
      <c r="AE31" s="108"/>
    </row>
    <row r="32" spans="1:31">
      <c r="A32" s="45" t="str">
        <f>INDEX('IR.05.04.01'!A$18:A$108,MATCH(B32,'IR.05.04.01'!B$18:B$108,0))</f>
        <v>Net earned premiums</v>
      </c>
      <c r="B32" s="64" t="s">
        <v>86</v>
      </c>
      <c r="C32" s="5"/>
      <c r="D32" s="6"/>
      <c r="E32" s="4" t="s">
        <v>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4" t="s">
        <v>60</v>
      </c>
      <c r="Q32" s="1"/>
      <c r="R32" s="1"/>
      <c r="S32" s="1"/>
      <c r="T32" s="1"/>
      <c r="U32" s="1"/>
      <c r="V32" s="1"/>
      <c r="W32" s="1"/>
      <c r="X32" s="1"/>
      <c r="Y32" s="4" t="s">
        <v>60</v>
      </c>
      <c r="Z32" s="1"/>
      <c r="AA32" s="1"/>
      <c r="AB32" s="1"/>
      <c r="AC32" s="1"/>
      <c r="AD32" s="1"/>
      <c r="AE32" s="1"/>
    </row>
    <row r="33" spans="1:39">
      <c r="A33" s="18" t="str">
        <f>INDEX('IR.05.04.01'!A$18:A$108,MATCH(B33,'IR.05.04.01'!B$18:B$108,0))</f>
        <v>Net earned premiums from business transfers-in</v>
      </c>
      <c r="B33" s="64" t="s">
        <v>88</v>
      </c>
      <c r="C33" s="6"/>
      <c r="D33" s="6"/>
      <c r="E33" s="4" t="s">
        <v>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4" t="s">
        <v>60</v>
      </c>
      <c r="Q33" s="1"/>
      <c r="R33" s="1"/>
      <c r="S33" s="1"/>
      <c r="T33" s="1"/>
      <c r="U33" s="1"/>
      <c r="V33" s="1"/>
      <c r="W33" s="1"/>
      <c r="X33" s="1"/>
      <c r="Y33" s="4" t="s">
        <v>60</v>
      </c>
      <c r="Z33" s="1"/>
      <c r="AA33" s="1"/>
      <c r="AB33" s="1"/>
      <c r="AC33" s="1"/>
      <c r="AD33" s="1"/>
      <c r="AE33" s="1"/>
    </row>
    <row r="34" spans="1:39">
      <c r="A34" s="44" t="s">
        <v>89</v>
      </c>
      <c r="B34" s="61"/>
      <c r="C34" s="4" t="s">
        <v>60</v>
      </c>
      <c r="D34" s="4" t="s">
        <v>60</v>
      </c>
      <c r="E34" s="4" t="s">
        <v>60</v>
      </c>
      <c r="F34" s="4" t="s">
        <v>60</v>
      </c>
      <c r="G34" s="4" t="s">
        <v>60</v>
      </c>
      <c r="H34" s="4" t="s">
        <v>60</v>
      </c>
      <c r="I34" s="4" t="s">
        <v>60</v>
      </c>
      <c r="J34" s="4" t="s">
        <v>60</v>
      </c>
      <c r="K34" s="4" t="s">
        <v>60</v>
      </c>
      <c r="L34" s="4" t="s">
        <v>60</v>
      </c>
      <c r="M34" s="4" t="s">
        <v>60</v>
      </c>
      <c r="N34" s="4" t="s">
        <v>60</v>
      </c>
      <c r="O34" s="4" t="s">
        <v>60</v>
      </c>
      <c r="P34" s="4" t="s">
        <v>60</v>
      </c>
      <c r="Q34" s="4" t="s">
        <v>60</v>
      </c>
      <c r="R34" s="4" t="s">
        <v>60</v>
      </c>
      <c r="S34" s="4" t="s">
        <v>60</v>
      </c>
      <c r="T34" s="4" t="s">
        <v>60</v>
      </c>
      <c r="U34" s="4" t="s">
        <v>60</v>
      </c>
      <c r="V34" s="4" t="s">
        <v>60</v>
      </c>
      <c r="W34" s="4" t="s">
        <v>60</v>
      </c>
      <c r="X34" s="4" t="s">
        <v>60</v>
      </c>
      <c r="Y34" s="4" t="s">
        <v>60</v>
      </c>
      <c r="Z34" s="4" t="s">
        <v>60</v>
      </c>
      <c r="AA34" s="4" t="s">
        <v>60</v>
      </c>
      <c r="AB34" s="4" t="s">
        <v>60</v>
      </c>
      <c r="AC34" s="4" t="s">
        <v>60</v>
      </c>
      <c r="AD34" s="4" t="s">
        <v>60</v>
      </c>
      <c r="AE34" s="4" t="s">
        <v>60</v>
      </c>
    </row>
    <row r="35" spans="1:39">
      <c r="A35" s="45" t="str">
        <f>INDEX('IR.05.04.01'!A$18:A$108,MATCH(B35,'IR.05.04.01'!B$18:B$108,0))</f>
        <v>Investment income</v>
      </c>
      <c r="B35" s="64" t="s">
        <v>91</v>
      </c>
      <c r="C35" s="6"/>
      <c r="D35" s="5"/>
      <c r="E35" s="4" t="s">
        <v>60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4" t="s">
        <v>60</v>
      </c>
      <c r="Q35" s="2"/>
      <c r="R35" s="2"/>
      <c r="S35" s="2"/>
      <c r="T35" s="2"/>
      <c r="U35" s="2"/>
      <c r="V35" s="2"/>
      <c r="W35" s="2"/>
      <c r="X35" s="2"/>
      <c r="Y35" s="4" t="s">
        <v>60</v>
      </c>
      <c r="Z35" s="2"/>
      <c r="AA35" s="2"/>
      <c r="AB35" s="2"/>
      <c r="AC35" s="2"/>
      <c r="AD35" s="2"/>
      <c r="AE35" s="2"/>
    </row>
    <row r="36" spans="1:39">
      <c r="A36" s="45" t="str">
        <f>INDEX('IR.05.04.01'!A$18:A$108,MATCH(B36,'IR.05.04.01'!B$18:B$108,0))</f>
        <v>Realised and unrealised gains / (losses)</v>
      </c>
      <c r="B36" s="64" t="s">
        <v>93</v>
      </c>
      <c r="C36" s="6"/>
      <c r="D36" s="5"/>
      <c r="E36" s="4" t="s">
        <v>60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4" t="s">
        <v>60</v>
      </c>
      <c r="Q36" s="2"/>
      <c r="R36" s="2"/>
      <c r="S36" s="2"/>
      <c r="T36" s="2"/>
      <c r="U36" s="2"/>
      <c r="V36" s="2"/>
      <c r="W36" s="2"/>
      <c r="X36" s="2"/>
      <c r="Y36" s="4" t="s">
        <v>60</v>
      </c>
      <c r="Z36" s="2"/>
      <c r="AA36" s="2"/>
      <c r="AB36" s="2"/>
      <c r="AC36" s="2"/>
      <c r="AD36" s="2"/>
      <c r="AE36" s="2"/>
    </row>
    <row r="37" spans="1:39">
      <c r="A37" s="45" t="str">
        <f>INDEX('IR.05.04.01'!A$18:A$108,MATCH(B37,'IR.05.04.01'!B$18:B$108,0))</f>
        <v>Investment income and investment gains / (losses)</v>
      </c>
      <c r="B37" s="64" t="s">
        <v>95</v>
      </c>
      <c r="C37" s="6"/>
      <c r="D37" s="5"/>
      <c r="E37" s="4" t="s">
        <v>60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4" t="s">
        <v>60</v>
      </c>
      <c r="Q37" s="2"/>
      <c r="R37" s="2"/>
      <c r="S37" s="2"/>
      <c r="T37" s="2"/>
      <c r="U37" s="2"/>
      <c r="V37" s="2"/>
      <c r="W37" s="2"/>
      <c r="X37" s="2"/>
      <c r="Y37" s="4" t="s">
        <v>60</v>
      </c>
      <c r="Z37" s="2"/>
      <c r="AA37" s="2"/>
      <c r="AB37" s="2"/>
      <c r="AC37" s="2"/>
      <c r="AD37" s="2"/>
      <c r="AE37" s="2"/>
    </row>
    <row r="38" spans="1:39">
      <c r="A38" s="45" t="str">
        <f>INDEX('IR.05.04.01'!A$18:A$108,MATCH(B38,'IR.05.04.01'!B$18:B$108,0))</f>
        <v>Other income</v>
      </c>
      <c r="B38" s="64" t="s">
        <v>97</v>
      </c>
      <c r="C38" s="6"/>
      <c r="D38" s="5"/>
      <c r="E38" s="4" t="s">
        <v>60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4" t="s">
        <v>60</v>
      </c>
      <c r="Q38" s="2"/>
      <c r="R38" s="2"/>
      <c r="S38" s="2"/>
      <c r="T38" s="2"/>
      <c r="U38" s="2"/>
      <c r="V38" s="2"/>
      <c r="W38" s="2"/>
      <c r="X38" s="2"/>
      <c r="Y38" s="4" t="s">
        <v>60</v>
      </c>
      <c r="Z38" s="2"/>
      <c r="AA38" s="2"/>
      <c r="AB38" s="2"/>
      <c r="AC38" s="2"/>
      <c r="AD38" s="2"/>
      <c r="AE38" s="2"/>
    </row>
    <row r="39" spans="1:39">
      <c r="A39" s="51" t="str">
        <f>INDEX('IR.05.04.01'!A$18:A$108,MATCH(B39,'IR.05.04.01'!B$18:B$108,0))</f>
        <v>Total income</v>
      </c>
      <c r="B39" s="64" t="s">
        <v>99</v>
      </c>
      <c r="C39" s="6"/>
      <c r="D39" s="5"/>
      <c r="E39" s="4" t="s">
        <v>60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4" t="s">
        <v>60</v>
      </c>
      <c r="Q39" s="2"/>
      <c r="R39" s="2"/>
      <c r="S39" s="2"/>
      <c r="T39" s="2"/>
      <c r="U39" s="2"/>
      <c r="V39" s="2"/>
      <c r="W39" s="2"/>
      <c r="X39" s="2"/>
      <c r="Y39" s="4" t="s">
        <v>60</v>
      </c>
      <c r="Z39" s="2"/>
      <c r="AA39" s="2"/>
      <c r="AB39" s="2"/>
      <c r="AC39" s="2"/>
      <c r="AD39" s="2"/>
      <c r="AE39" s="2"/>
    </row>
    <row r="40" spans="1:39">
      <c r="A40" s="59" t="s">
        <v>100</v>
      </c>
      <c r="B40" s="64"/>
      <c r="C40" s="4" t="s">
        <v>60</v>
      </c>
      <c r="D40" s="4" t="s">
        <v>60</v>
      </c>
      <c r="E40" s="4" t="s">
        <v>60</v>
      </c>
      <c r="F40" s="4" t="s">
        <v>60</v>
      </c>
      <c r="G40" s="4" t="s">
        <v>60</v>
      </c>
      <c r="H40" s="4" t="s">
        <v>60</v>
      </c>
      <c r="I40" s="4" t="s">
        <v>60</v>
      </c>
      <c r="J40" s="4" t="s">
        <v>60</v>
      </c>
      <c r="K40" s="4" t="s">
        <v>60</v>
      </c>
      <c r="L40" s="4" t="s">
        <v>60</v>
      </c>
      <c r="M40" s="4" t="s">
        <v>60</v>
      </c>
      <c r="N40" s="4" t="s">
        <v>60</v>
      </c>
      <c r="O40" s="4" t="s">
        <v>60</v>
      </c>
      <c r="P40" s="4" t="s">
        <v>60</v>
      </c>
      <c r="Q40" s="4" t="s">
        <v>60</v>
      </c>
      <c r="R40" s="4" t="s">
        <v>60</v>
      </c>
      <c r="S40" s="4" t="s">
        <v>60</v>
      </c>
      <c r="T40" s="4" t="s">
        <v>60</v>
      </c>
      <c r="U40" s="4" t="s">
        <v>60</v>
      </c>
      <c r="V40" s="4" t="s">
        <v>60</v>
      </c>
      <c r="W40" s="4" t="s">
        <v>60</v>
      </c>
      <c r="X40" s="4" t="s">
        <v>60</v>
      </c>
      <c r="Y40" s="4" t="s">
        <v>60</v>
      </c>
      <c r="Z40" s="4" t="s">
        <v>60</v>
      </c>
      <c r="AA40" s="4" t="s">
        <v>60</v>
      </c>
      <c r="AB40" s="4" t="s">
        <v>60</v>
      </c>
      <c r="AC40" s="4" t="s">
        <v>60</v>
      </c>
      <c r="AD40" s="4" t="s">
        <v>60</v>
      </c>
      <c r="AE40" s="4" t="s">
        <v>60</v>
      </c>
    </row>
    <row r="41" spans="1:39">
      <c r="A41" s="44" t="s">
        <v>101</v>
      </c>
      <c r="B41" s="61"/>
      <c r="C41" s="4" t="s">
        <v>60</v>
      </c>
      <c r="D41" s="4" t="s">
        <v>60</v>
      </c>
      <c r="E41" s="4" t="s">
        <v>60</v>
      </c>
      <c r="F41" s="4" t="s">
        <v>60</v>
      </c>
      <c r="G41" s="4" t="s">
        <v>60</v>
      </c>
      <c r="H41" s="4" t="s">
        <v>60</v>
      </c>
      <c r="I41" s="4" t="s">
        <v>60</v>
      </c>
      <c r="J41" s="4" t="s">
        <v>60</v>
      </c>
      <c r="K41" s="4" t="s">
        <v>60</v>
      </c>
      <c r="L41" s="4" t="s">
        <v>60</v>
      </c>
      <c r="M41" s="4" t="s">
        <v>60</v>
      </c>
      <c r="N41" s="4" t="s">
        <v>60</v>
      </c>
      <c r="O41" s="4" t="s">
        <v>60</v>
      </c>
      <c r="P41" s="4" t="s">
        <v>60</v>
      </c>
      <c r="Q41" s="4" t="s">
        <v>60</v>
      </c>
      <c r="R41" s="4" t="s">
        <v>60</v>
      </c>
      <c r="S41" s="4" t="s">
        <v>60</v>
      </c>
      <c r="T41" s="4" t="s">
        <v>60</v>
      </c>
      <c r="U41" s="4" t="s">
        <v>60</v>
      </c>
      <c r="V41" s="4" t="s">
        <v>60</v>
      </c>
      <c r="W41" s="4" t="s">
        <v>60</v>
      </c>
      <c r="X41" s="4" t="s">
        <v>60</v>
      </c>
      <c r="Y41" s="4" t="s">
        <v>60</v>
      </c>
      <c r="Z41" s="4" t="s">
        <v>60</v>
      </c>
      <c r="AA41" s="4" t="s">
        <v>60</v>
      </c>
      <c r="AB41" s="4" t="s">
        <v>60</v>
      </c>
      <c r="AC41" s="4" t="s">
        <v>60</v>
      </c>
      <c r="AD41" s="4" t="s">
        <v>60</v>
      </c>
      <c r="AE41" s="4" t="s">
        <v>60</v>
      </c>
    </row>
    <row r="42" spans="1:39" s="12" customFormat="1">
      <c r="A42" s="46" t="str">
        <f>INDEX('IR.05.04.01'!A$18:A$108,MATCH(B42,'IR.05.04.01'!B$18:B$108,0))</f>
        <v>Gross (undiscounted) claims incurred</v>
      </c>
      <c r="B42" s="64" t="s">
        <v>103</v>
      </c>
      <c r="C42" s="5"/>
      <c r="D42" s="6"/>
      <c r="E42" s="4" t="s">
        <v>60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4" t="s">
        <v>60</v>
      </c>
      <c r="Q42" s="1"/>
      <c r="R42" s="1"/>
      <c r="S42" s="1"/>
      <c r="T42" s="1"/>
      <c r="U42" s="1"/>
      <c r="V42" s="1"/>
      <c r="W42" s="1"/>
      <c r="X42" s="1"/>
      <c r="Y42" s="4" t="s">
        <v>60</v>
      </c>
      <c r="Z42" s="1"/>
      <c r="AA42" s="1"/>
      <c r="AB42" s="1"/>
      <c r="AC42" s="1"/>
      <c r="AD42" s="2"/>
      <c r="AE42" s="2"/>
      <c r="AI42" s="3"/>
      <c r="AJ42" s="3"/>
      <c r="AK42" s="3"/>
      <c r="AL42" s="3"/>
      <c r="AM42" s="3"/>
    </row>
    <row r="43" spans="1:39">
      <c r="A43" s="46" t="str">
        <f>INDEX('IR.05.04.01'!A$18:A$108,MATCH(B43,'IR.05.04.01'!B$18:B$108,0))</f>
        <v xml:space="preserve">   Gross (undiscounted) claims incurred - insurance (direct)</v>
      </c>
      <c r="B43" s="103" t="s">
        <v>105</v>
      </c>
      <c r="C43" s="5"/>
      <c r="D43" s="6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4" t="s">
        <v>60</v>
      </c>
      <c r="Q43" s="1"/>
      <c r="R43" s="1"/>
      <c r="S43" s="1"/>
      <c r="T43" s="1"/>
      <c r="U43" s="1"/>
      <c r="V43" s="1"/>
      <c r="W43" s="1"/>
      <c r="X43" s="1"/>
      <c r="Y43" s="4"/>
      <c r="Z43" s="2"/>
      <c r="AA43" s="2"/>
      <c r="AB43" s="2"/>
      <c r="AC43" s="2"/>
      <c r="AD43" s="2"/>
      <c r="AE43" s="2"/>
    </row>
    <row r="44" spans="1:39">
      <c r="A44" s="46" t="str">
        <f>INDEX('IR.05.04.01'!A$18:A$108,MATCH(B44,'IR.05.04.01'!B$18:B$108,0))</f>
        <v xml:space="preserve">   Gross (undiscounted) claims incurred - accepted reinsurance</v>
      </c>
      <c r="B44" s="104" t="s">
        <v>107</v>
      </c>
      <c r="C44" s="5"/>
      <c r="D44" s="6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4" t="s">
        <v>60</v>
      </c>
      <c r="Q44" s="1"/>
      <c r="R44" s="1"/>
      <c r="S44" s="1"/>
      <c r="T44" s="1"/>
      <c r="U44" s="1"/>
      <c r="V44" s="1"/>
      <c r="W44" s="1"/>
      <c r="X44" s="1"/>
      <c r="Y44" s="4"/>
      <c r="Z44" s="1"/>
      <c r="AA44" s="1"/>
      <c r="AB44" s="1"/>
      <c r="AC44" s="1"/>
      <c r="AD44" s="2"/>
      <c r="AE44" s="2"/>
    </row>
    <row r="45" spans="1:39" s="12" customFormat="1">
      <c r="A45" s="49" t="str">
        <f>INDEX('IR.05.04.01'!A$18:A$108,MATCH(B45,'IR.05.04.01'!B$18:B$108,0))</f>
        <v>Gross claims paid during the period</v>
      </c>
      <c r="B45" s="64" t="s">
        <v>109</v>
      </c>
      <c r="C45" s="6"/>
      <c r="D45" s="6"/>
      <c r="E45" s="4" t="s">
        <v>60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4" t="s">
        <v>60</v>
      </c>
      <c r="Q45" s="1"/>
      <c r="R45" s="1"/>
      <c r="S45" s="1"/>
      <c r="T45" s="1"/>
      <c r="U45" s="1"/>
      <c r="V45" s="1"/>
      <c r="W45" s="1"/>
      <c r="X45" s="1"/>
      <c r="Y45" s="4" t="s">
        <v>60</v>
      </c>
      <c r="Z45" s="1"/>
      <c r="AA45" s="1"/>
      <c r="AB45" s="1"/>
      <c r="AC45" s="1"/>
      <c r="AD45" s="1"/>
      <c r="AE45" s="1"/>
      <c r="AI45" s="3"/>
      <c r="AJ45" s="3"/>
      <c r="AK45" s="3"/>
      <c r="AL45" s="3"/>
      <c r="AM45" s="3"/>
    </row>
    <row r="46" spans="1:39" s="12" customFormat="1">
      <c r="A46" s="50" t="str">
        <f>INDEX('IR.05.04.01'!A$18:A$108,MATCH(B46,'IR.05.04.01'!B$18:B$108,0))</f>
        <v>Gross (undiscounted) claims provision at end of the period - insurance (direct)</v>
      </c>
      <c r="B46" s="64" t="s">
        <v>111</v>
      </c>
      <c r="C46" s="5"/>
      <c r="D46" s="6"/>
      <c r="E46" s="4" t="s">
        <v>60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4" t="s">
        <v>60</v>
      </c>
      <c r="Q46" s="1"/>
      <c r="R46" s="1"/>
      <c r="S46" s="1"/>
      <c r="T46" s="1"/>
      <c r="U46" s="1"/>
      <c r="V46" s="1"/>
      <c r="W46" s="1"/>
      <c r="X46" s="1"/>
      <c r="Y46" s="4" t="s">
        <v>60</v>
      </c>
      <c r="Z46" s="5"/>
      <c r="AA46" s="5"/>
      <c r="AB46" s="5"/>
      <c r="AC46" s="5"/>
      <c r="AD46" s="2"/>
      <c r="AE46" s="2"/>
      <c r="AI46" s="3"/>
      <c r="AJ46" s="3"/>
      <c r="AK46" s="3"/>
      <c r="AL46" s="3"/>
      <c r="AM46" s="3"/>
    </row>
    <row r="47" spans="1:39" s="12" customFormat="1">
      <c r="A47" s="50" t="str">
        <f>INDEX('IR.05.04.01'!A$18:A$108,MATCH(B47,'IR.05.04.01'!B$18:B$108,0))</f>
        <v>Gross (undiscounted) claims provision at end of the period - accepted reinsurance</v>
      </c>
      <c r="B47" s="87" t="s">
        <v>113</v>
      </c>
      <c r="C47" s="5"/>
      <c r="D47" s="6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  <c r="Q47" s="1"/>
      <c r="R47" s="1"/>
      <c r="S47" s="1"/>
      <c r="T47" s="1"/>
      <c r="U47" s="1"/>
      <c r="V47" s="1"/>
      <c r="W47" s="1"/>
      <c r="X47" s="1"/>
      <c r="Y47" s="4"/>
      <c r="Z47" s="1"/>
      <c r="AA47" s="1"/>
      <c r="AB47" s="1"/>
      <c r="AC47" s="1"/>
      <c r="AD47" s="2"/>
      <c r="AE47" s="2"/>
      <c r="AI47" s="3"/>
      <c r="AJ47" s="3"/>
      <c r="AK47" s="3"/>
      <c r="AL47" s="3"/>
      <c r="AM47" s="3"/>
    </row>
    <row r="48" spans="1:39" s="12" customFormat="1">
      <c r="A48" s="24" t="str">
        <f>INDEX('IR.05.04.01'!A$18:A$108,MATCH(B48,'IR.05.04.01'!B$18:B$108,0))</f>
        <v>Gross (undiscounted) claims provision at end of the period - FSCS</v>
      </c>
      <c r="B48" s="87" t="s">
        <v>115</v>
      </c>
      <c r="C48" s="5"/>
      <c r="D48" s="6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4"/>
      <c r="Q48" s="1"/>
      <c r="R48" s="1"/>
      <c r="S48" s="1"/>
      <c r="T48" s="1"/>
      <c r="U48" s="1"/>
      <c r="V48" s="1"/>
      <c r="W48" s="1"/>
      <c r="X48" s="1"/>
      <c r="Y48" s="4"/>
      <c r="Z48" s="1"/>
      <c r="AA48" s="1"/>
      <c r="AB48" s="1"/>
      <c r="AC48" s="1"/>
      <c r="AD48" s="2"/>
      <c r="AE48" s="2"/>
      <c r="AI48" s="3"/>
      <c r="AJ48" s="3"/>
      <c r="AK48" s="3"/>
      <c r="AL48" s="3"/>
      <c r="AM48" s="3"/>
    </row>
    <row r="49" spans="1:39" s="12" customFormat="1">
      <c r="A49" s="49" t="str">
        <f>INDEX('IR.05.04.01'!A$18:A$108,MATCH(B49,'IR.05.04.01'!B$18:B$108,0))</f>
        <v>Gross (undiscounted) claims provision at start of the period</v>
      </c>
      <c r="B49" s="64" t="s">
        <v>117</v>
      </c>
      <c r="C49" s="5"/>
      <c r="D49" s="6"/>
      <c r="E49" s="4" t="s">
        <v>60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4" t="s">
        <v>60</v>
      </c>
      <c r="Q49" s="1"/>
      <c r="R49" s="1"/>
      <c r="S49" s="1"/>
      <c r="T49" s="1"/>
      <c r="U49" s="1"/>
      <c r="V49" s="1"/>
      <c r="W49" s="1"/>
      <c r="X49" s="1"/>
      <c r="Y49" s="4" t="s">
        <v>60</v>
      </c>
      <c r="Z49" s="1"/>
      <c r="AA49" s="1"/>
      <c r="AB49" s="1"/>
      <c r="AC49" s="1"/>
      <c r="AD49" s="2"/>
      <c r="AE49" s="2"/>
      <c r="AI49" s="3"/>
      <c r="AJ49" s="3"/>
      <c r="AK49" s="3"/>
      <c r="AL49" s="3"/>
      <c r="AM49" s="3"/>
    </row>
    <row r="50" spans="1:39" s="12" customFormat="1">
      <c r="A50" s="18" t="str">
        <f>INDEX('IR.05.04.01'!A$18:A$108,MATCH(B50,'IR.05.04.01'!B$18:B$108,0))</f>
        <v xml:space="preserve">Gross (undiscounted) claims incurred - claim events that occurred prior to the period	</v>
      </c>
      <c r="B50" s="64" t="s">
        <v>119</v>
      </c>
      <c r="C50" s="5"/>
      <c r="D50" s="6"/>
      <c r="E50" s="4" t="s">
        <v>60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4" t="s">
        <v>60</v>
      </c>
      <c r="Q50" s="1"/>
      <c r="R50" s="1"/>
      <c r="S50" s="1"/>
      <c r="T50" s="1"/>
      <c r="U50" s="1"/>
      <c r="V50" s="1"/>
      <c r="W50" s="1"/>
      <c r="X50" s="1"/>
      <c r="Y50" s="4" t="s">
        <v>60</v>
      </c>
      <c r="Z50" s="1"/>
      <c r="AA50" s="1"/>
      <c r="AB50" s="1"/>
      <c r="AC50" s="1"/>
      <c r="AD50" s="2"/>
      <c r="AE50" s="2"/>
      <c r="AI50" s="3"/>
      <c r="AJ50" s="3"/>
      <c r="AK50" s="3"/>
      <c r="AL50" s="3"/>
      <c r="AM50" s="3"/>
    </row>
    <row r="51" spans="1:39" s="12" customFormat="1">
      <c r="A51" s="24" t="str">
        <f>INDEX('IR.05.04.01'!A$18:A$108,MATCH(B51,'IR.05.04.01'!B$18:B$108,0))</f>
        <v>Gross claims paid during the period - claim events that occurred prior to the period</v>
      </c>
      <c r="B51" s="64" t="s">
        <v>121</v>
      </c>
      <c r="C51" s="5"/>
      <c r="D51" s="6"/>
      <c r="E51" s="4" t="s">
        <v>60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4" t="s">
        <v>60</v>
      </c>
      <c r="Q51" s="1"/>
      <c r="R51" s="1"/>
      <c r="S51" s="1"/>
      <c r="T51" s="1"/>
      <c r="U51" s="1"/>
      <c r="V51" s="1"/>
      <c r="W51" s="1"/>
      <c r="X51" s="1"/>
      <c r="Y51" s="4" t="s">
        <v>60</v>
      </c>
      <c r="Z51" s="1"/>
      <c r="AA51" s="1"/>
      <c r="AB51" s="1"/>
      <c r="AC51" s="1"/>
      <c r="AD51" s="2"/>
      <c r="AE51" s="2"/>
      <c r="AI51" s="3"/>
      <c r="AJ51" s="3"/>
      <c r="AK51" s="3"/>
      <c r="AL51" s="3"/>
      <c r="AM51" s="3"/>
    </row>
    <row r="52" spans="1:39" s="12" customFormat="1">
      <c r="A52" s="24" t="str">
        <f>INDEX('IR.05.04.01'!A$18:A$108,MATCH(B52,'IR.05.04.01'!B$18:B$108,0))</f>
        <v>Gross (undiscounted) claims provision at end of the period - claim events that occurred prior to the period</v>
      </c>
      <c r="B52" s="64" t="s">
        <v>123</v>
      </c>
      <c r="C52" s="5"/>
      <c r="D52" s="6"/>
      <c r="E52" s="4" t="s">
        <v>60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4" t="s">
        <v>60</v>
      </c>
      <c r="Q52" s="1"/>
      <c r="R52" s="1"/>
      <c r="S52" s="1"/>
      <c r="T52" s="1"/>
      <c r="U52" s="1"/>
      <c r="V52" s="1"/>
      <c r="W52" s="1"/>
      <c r="X52" s="1"/>
      <c r="Y52" s="4" t="s">
        <v>60</v>
      </c>
      <c r="Z52" s="1"/>
      <c r="AA52" s="1"/>
      <c r="AB52" s="1"/>
      <c r="AC52" s="1"/>
      <c r="AD52" s="2"/>
      <c r="AE52" s="2"/>
      <c r="AI52" s="3"/>
      <c r="AJ52" s="3"/>
      <c r="AK52" s="3"/>
      <c r="AL52" s="3"/>
      <c r="AM52" s="3"/>
    </row>
    <row r="53" spans="1:39" s="12" customFormat="1">
      <c r="A53" s="45" t="str">
        <f>INDEX('IR.05.04.01'!A$18:A$108,MATCH(B53,'IR.05.04.01'!B$18:B$108,0))</f>
        <v>Net (undiscounted) claims incurred</v>
      </c>
      <c r="B53" s="64" t="s">
        <v>125</v>
      </c>
      <c r="C53" s="5"/>
      <c r="D53" s="6"/>
      <c r="E53" s="4" t="s">
        <v>60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4" t="s">
        <v>60</v>
      </c>
      <c r="Q53" s="1"/>
      <c r="R53" s="1"/>
      <c r="S53" s="1"/>
      <c r="T53" s="1"/>
      <c r="U53" s="1"/>
      <c r="V53" s="1"/>
      <c r="W53" s="1"/>
      <c r="X53" s="1"/>
      <c r="Y53" s="4" t="s">
        <v>60</v>
      </c>
      <c r="Z53" s="1"/>
      <c r="AA53" s="1"/>
      <c r="AB53" s="1"/>
      <c r="AC53" s="1"/>
      <c r="AD53" s="2"/>
      <c r="AE53" s="2"/>
      <c r="AI53" s="3"/>
      <c r="AJ53" s="3"/>
      <c r="AK53" s="3"/>
      <c r="AL53" s="3"/>
      <c r="AM53" s="3"/>
    </row>
    <row r="54" spans="1:39" s="12" customFormat="1">
      <c r="A54" s="18" t="str">
        <f>INDEX('IR.05.04.01'!A$18:A$108,MATCH(B54,'IR.05.04.01'!B$18:B$108,0))</f>
        <v>Net claims paid during the period</v>
      </c>
      <c r="B54" s="64" t="s">
        <v>127</v>
      </c>
      <c r="C54" s="6"/>
      <c r="D54" s="6"/>
      <c r="E54" s="4" t="s">
        <v>60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4" t="s">
        <v>60</v>
      </c>
      <c r="Q54" s="1"/>
      <c r="R54" s="1"/>
      <c r="S54" s="1"/>
      <c r="T54" s="1"/>
      <c r="U54" s="1"/>
      <c r="V54" s="1"/>
      <c r="W54" s="1"/>
      <c r="X54" s="1"/>
      <c r="Y54" s="4" t="s">
        <v>60</v>
      </c>
      <c r="Z54" s="1"/>
      <c r="AA54" s="1"/>
      <c r="AB54" s="1"/>
      <c r="AC54" s="1"/>
      <c r="AD54" s="1"/>
      <c r="AE54" s="1"/>
      <c r="AI54" s="3"/>
      <c r="AJ54" s="3"/>
      <c r="AK54" s="3"/>
      <c r="AL54" s="3"/>
      <c r="AM54" s="3"/>
    </row>
    <row r="55" spans="1:39" s="12" customFormat="1">
      <c r="A55" s="18" t="str">
        <f>INDEX('IR.05.04.01'!A$18:A$108,MATCH(B55,'IR.05.04.01'!B$18:B$108,0))</f>
        <v>Net (undiscounted) claims provision at end of the period</v>
      </c>
      <c r="B55" s="64" t="s">
        <v>129</v>
      </c>
      <c r="C55" s="5"/>
      <c r="D55" s="6"/>
      <c r="E55" s="4" t="s">
        <v>60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4" t="s">
        <v>60</v>
      </c>
      <c r="Q55" s="1"/>
      <c r="R55" s="1"/>
      <c r="S55" s="1"/>
      <c r="T55" s="1"/>
      <c r="U55" s="1"/>
      <c r="V55" s="1"/>
      <c r="W55" s="1"/>
      <c r="X55" s="1"/>
      <c r="Y55" s="4" t="s">
        <v>60</v>
      </c>
      <c r="Z55" s="1"/>
      <c r="AA55" s="1"/>
      <c r="AB55" s="1"/>
      <c r="AC55" s="1"/>
      <c r="AD55" s="2"/>
      <c r="AE55" s="2"/>
      <c r="AI55" s="3"/>
      <c r="AJ55" s="3"/>
      <c r="AK55" s="3"/>
      <c r="AL55" s="3"/>
      <c r="AM55" s="3"/>
    </row>
    <row r="56" spans="1:39" s="12" customFormat="1">
      <c r="A56" s="18" t="str">
        <f>INDEX('IR.05.04.01'!A$18:A$108,MATCH(B56,'IR.05.04.01'!B$18:B$108,0))</f>
        <v>Net (undiscounted) claims provision at start of the period</v>
      </c>
      <c r="B56" s="64" t="s">
        <v>131</v>
      </c>
      <c r="C56" s="5"/>
      <c r="D56" s="6"/>
      <c r="E56" s="4" t="s">
        <v>60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4" t="s">
        <v>60</v>
      </c>
      <c r="Q56" s="1"/>
      <c r="R56" s="1"/>
      <c r="S56" s="1"/>
      <c r="T56" s="1"/>
      <c r="U56" s="1"/>
      <c r="V56" s="1"/>
      <c r="W56" s="1"/>
      <c r="X56" s="1"/>
      <c r="Y56" s="4" t="s">
        <v>60</v>
      </c>
      <c r="Z56" s="1"/>
      <c r="AA56" s="1"/>
      <c r="AB56" s="1"/>
      <c r="AC56" s="1"/>
      <c r="AD56" s="2"/>
      <c r="AE56" s="2"/>
      <c r="AI56" s="3"/>
      <c r="AJ56" s="3"/>
      <c r="AK56" s="3"/>
      <c r="AL56" s="3"/>
      <c r="AM56" s="3"/>
    </row>
    <row r="57" spans="1:39" s="12" customFormat="1">
      <c r="A57" s="18" t="str">
        <f>INDEX('IR.05.04.01'!A$18:A$108,MATCH(B57,'IR.05.04.01'!B$18:B$108,0))</f>
        <v>Net (undiscounted) claims incurred - claim events that occurred prior to the period</v>
      </c>
      <c r="B57" s="64" t="s">
        <v>133</v>
      </c>
      <c r="C57" s="5"/>
      <c r="D57" s="6"/>
      <c r="E57" s="4" t="s">
        <v>60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4" t="s">
        <v>60</v>
      </c>
      <c r="Q57" s="1"/>
      <c r="R57" s="1"/>
      <c r="S57" s="1"/>
      <c r="T57" s="1"/>
      <c r="U57" s="1"/>
      <c r="V57" s="1"/>
      <c r="W57" s="1"/>
      <c r="X57" s="1"/>
      <c r="Y57" s="4" t="s">
        <v>60</v>
      </c>
      <c r="Z57" s="1"/>
      <c r="AA57" s="1"/>
      <c r="AB57" s="1"/>
      <c r="AC57" s="1"/>
      <c r="AD57" s="2"/>
      <c r="AE57" s="2"/>
      <c r="AI57" s="3"/>
      <c r="AJ57" s="3"/>
      <c r="AK57" s="3"/>
      <c r="AL57" s="3"/>
      <c r="AM57" s="3"/>
    </row>
    <row r="58" spans="1:39" s="12" customFormat="1">
      <c r="A58" s="24" t="str">
        <f>INDEX('IR.05.04.01'!A$18:A$108,MATCH(B58,'IR.05.04.01'!B$18:B$108,0))</f>
        <v>Net claims paid during the period - claim events that occurred prior to the period</v>
      </c>
      <c r="B58" s="64" t="s">
        <v>135</v>
      </c>
      <c r="C58" s="5"/>
      <c r="D58" s="6"/>
      <c r="E58" s="4" t="s">
        <v>60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4" t="s">
        <v>60</v>
      </c>
      <c r="Q58" s="1"/>
      <c r="R58" s="1"/>
      <c r="S58" s="1"/>
      <c r="T58" s="1"/>
      <c r="U58" s="1"/>
      <c r="V58" s="1"/>
      <c r="W58" s="1"/>
      <c r="X58" s="1"/>
      <c r="Y58" s="4" t="s">
        <v>60</v>
      </c>
      <c r="Z58" s="1"/>
      <c r="AA58" s="1"/>
      <c r="AB58" s="1"/>
      <c r="AC58" s="1"/>
      <c r="AD58" s="2"/>
      <c r="AE58" s="2"/>
      <c r="AI58" s="3"/>
      <c r="AJ58" s="3"/>
      <c r="AK58" s="3"/>
      <c r="AL58" s="3"/>
      <c r="AM58" s="3"/>
    </row>
    <row r="59" spans="1:39" s="12" customFormat="1">
      <c r="A59" s="24" t="str">
        <f>INDEX('IR.05.04.01'!A$18:A$108,MATCH(B59,'IR.05.04.01'!B$18:B$108,0))</f>
        <v>Net (undiscounted) provision at end of the period - claim events that occurred prior to the period</v>
      </c>
      <c r="B59" s="64" t="s">
        <v>137</v>
      </c>
      <c r="C59" s="5"/>
      <c r="D59" s="6"/>
      <c r="E59" s="4" t="s">
        <v>60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4" t="s">
        <v>60</v>
      </c>
      <c r="Q59" s="1"/>
      <c r="R59" s="1"/>
      <c r="S59" s="1"/>
      <c r="T59" s="1"/>
      <c r="U59" s="1"/>
      <c r="V59" s="1"/>
      <c r="W59" s="1"/>
      <c r="X59" s="1"/>
      <c r="Y59" s="4" t="s">
        <v>60</v>
      </c>
      <c r="Z59" s="1"/>
      <c r="AA59" s="1"/>
      <c r="AB59" s="1"/>
      <c r="AC59" s="1"/>
      <c r="AD59" s="2"/>
      <c r="AE59" s="2"/>
      <c r="AI59" s="3"/>
      <c r="AJ59" s="3"/>
      <c r="AK59" s="3"/>
      <c r="AL59" s="3"/>
      <c r="AM59" s="3"/>
    </row>
    <row r="60" spans="1:39" s="12" customFormat="1">
      <c r="A60" s="45" t="str">
        <f>INDEX('IR.05.04.01'!A$18:A$108,MATCH(B60,'IR.05.04.01'!B$18:B$108,0))</f>
        <v>Net (discounted) claims incurred</v>
      </c>
      <c r="B60" s="64" t="s">
        <v>139</v>
      </c>
      <c r="C60" s="6"/>
      <c r="D60" s="6"/>
      <c r="E60" s="4" t="s">
        <v>60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4" t="s">
        <v>60</v>
      </c>
      <c r="Q60" s="2"/>
      <c r="R60" s="2"/>
      <c r="S60" s="2"/>
      <c r="T60" s="2"/>
      <c r="U60" s="2"/>
      <c r="V60" s="2"/>
      <c r="W60" s="2"/>
      <c r="X60" s="2"/>
      <c r="Y60" s="4" t="s">
        <v>60</v>
      </c>
      <c r="Z60" s="2"/>
      <c r="AA60" s="2"/>
      <c r="AB60" s="2"/>
      <c r="AC60" s="2"/>
      <c r="AD60" s="1"/>
      <c r="AE60" s="1"/>
      <c r="AI60" s="3"/>
      <c r="AJ60" s="3"/>
      <c r="AK60" s="3"/>
      <c r="AL60" s="3"/>
      <c r="AM60" s="3"/>
    </row>
    <row r="61" spans="1:39" s="12" customFormat="1">
      <c r="A61" s="18" t="str">
        <f>INDEX('IR.05.04.01'!A$18:A$108,MATCH(B61,'IR.05.04.01'!B$18:B$108,0))</f>
        <v>Net (discounted) claims incurred - business transfers-out</v>
      </c>
      <c r="B61" s="64" t="s">
        <v>141</v>
      </c>
      <c r="C61" s="6"/>
      <c r="D61" s="6"/>
      <c r="E61" s="4" t="s">
        <v>60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4" t="s">
        <v>60</v>
      </c>
      <c r="Q61" s="1"/>
      <c r="R61" s="1"/>
      <c r="S61" s="1"/>
      <c r="T61" s="1"/>
      <c r="U61" s="1"/>
      <c r="V61" s="1"/>
      <c r="W61" s="1"/>
      <c r="X61" s="1"/>
      <c r="Y61" s="4" t="s">
        <v>60</v>
      </c>
      <c r="Z61" s="1"/>
      <c r="AA61" s="1"/>
      <c r="AB61" s="1"/>
      <c r="AC61" s="1"/>
      <c r="AD61" s="1"/>
      <c r="AE61" s="1"/>
      <c r="AI61" s="3"/>
      <c r="AJ61" s="3"/>
      <c r="AK61" s="3"/>
      <c r="AL61" s="3"/>
      <c r="AM61" s="3"/>
    </row>
    <row r="62" spans="1:39" s="12" customFormat="1">
      <c r="A62" s="45" t="str">
        <f>INDEX('IR.05.04.01'!A$18:A$108,MATCH(B62,'IR.05.04.01'!B$18:B$108,0))</f>
        <v>Allocated loss adjustment expenses (ALAE) incurred</v>
      </c>
      <c r="B62" s="87" t="s">
        <v>143</v>
      </c>
      <c r="C62" s="6"/>
      <c r="D62" s="6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4"/>
      <c r="Q62" s="1"/>
      <c r="R62" s="1"/>
      <c r="S62" s="1"/>
      <c r="T62" s="1"/>
      <c r="U62" s="1"/>
      <c r="V62" s="1"/>
      <c r="W62" s="1"/>
      <c r="X62" s="1"/>
      <c r="Y62" s="4"/>
      <c r="Z62" s="1"/>
      <c r="AA62" s="1"/>
      <c r="AB62" s="1"/>
      <c r="AC62" s="1"/>
      <c r="AD62" s="1"/>
      <c r="AE62" s="1"/>
      <c r="AI62" s="3"/>
      <c r="AJ62" s="3"/>
      <c r="AK62" s="3"/>
      <c r="AL62" s="3"/>
      <c r="AM62" s="3"/>
    </row>
    <row r="63" spans="1:39" s="12" customFormat="1">
      <c r="A63" s="18" t="str">
        <f>INDEX('IR.05.04.01'!A$18:A$108,MATCH(B63,'IR.05.04.01'!B$18:B$108,0))</f>
        <v>Allocated loss adjustment expenses (ALAE) paid</v>
      </c>
      <c r="B63" s="87" t="s">
        <v>145</v>
      </c>
      <c r="C63" s="6"/>
      <c r="D63" s="6"/>
      <c r="E63" s="4" t="s">
        <v>60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4" t="s">
        <v>60</v>
      </c>
      <c r="Q63" s="1"/>
      <c r="R63" s="1"/>
      <c r="S63" s="1"/>
      <c r="T63" s="1"/>
      <c r="U63" s="1"/>
      <c r="V63" s="1"/>
      <c r="W63" s="1"/>
      <c r="X63" s="1"/>
      <c r="Y63" s="4" t="s">
        <v>60</v>
      </c>
      <c r="Z63" s="1"/>
      <c r="AA63" s="1"/>
      <c r="AB63" s="1"/>
      <c r="AC63" s="1"/>
      <c r="AD63" s="1"/>
      <c r="AE63" s="1"/>
      <c r="AI63" s="3"/>
      <c r="AJ63" s="3"/>
      <c r="AK63" s="3"/>
      <c r="AL63" s="3"/>
      <c r="AM63" s="3"/>
    </row>
    <row r="64" spans="1:39" s="12" customFormat="1">
      <c r="A64" s="44" t="s">
        <v>146</v>
      </c>
      <c r="B64" s="61"/>
      <c r="C64" s="4" t="s">
        <v>60</v>
      </c>
      <c r="D64" s="4" t="s">
        <v>60</v>
      </c>
      <c r="E64" s="4" t="s">
        <v>60</v>
      </c>
      <c r="F64" s="4" t="s">
        <v>60</v>
      </c>
      <c r="G64" s="4" t="s">
        <v>60</v>
      </c>
      <c r="H64" s="4" t="s">
        <v>60</v>
      </c>
      <c r="I64" s="4" t="s">
        <v>60</v>
      </c>
      <c r="J64" s="4" t="s">
        <v>60</v>
      </c>
      <c r="K64" s="4" t="s">
        <v>60</v>
      </c>
      <c r="L64" s="4" t="s">
        <v>60</v>
      </c>
      <c r="M64" s="4" t="s">
        <v>60</v>
      </c>
      <c r="N64" s="4" t="s">
        <v>60</v>
      </c>
      <c r="O64" s="4" t="s">
        <v>60</v>
      </c>
      <c r="P64" s="4" t="s">
        <v>60</v>
      </c>
      <c r="Q64" s="4" t="s">
        <v>60</v>
      </c>
      <c r="R64" s="4" t="s">
        <v>60</v>
      </c>
      <c r="S64" s="4" t="s">
        <v>60</v>
      </c>
      <c r="T64" s="4" t="s">
        <v>60</v>
      </c>
      <c r="U64" s="4" t="s">
        <v>60</v>
      </c>
      <c r="V64" s="4" t="s">
        <v>60</v>
      </c>
      <c r="W64" s="4" t="s">
        <v>60</v>
      </c>
      <c r="X64" s="4" t="s">
        <v>60</v>
      </c>
      <c r="Y64" s="4" t="s">
        <v>60</v>
      </c>
      <c r="Z64" s="4" t="s">
        <v>60</v>
      </c>
      <c r="AA64" s="4" t="s">
        <v>60</v>
      </c>
      <c r="AB64" s="4" t="s">
        <v>60</v>
      </c>
      <c r="AC64" s="4" t="s">
        <v>60</v>
      </c>
      <c r="AD64" s="4" t="s">
        <v>60</v>
      </c>
      <c r="AE64" s="4" t="s">
        <v>60</v>
      </c>
      <c r="AI64" s="3"/>
      <c r="AJ64" s="3"/>
      <c r="AK64" s="3"/>
      <c r="AL64" s="3"/>
      <c r="AM64" s="3"/>
    </row>
    <row r="65" spans="1:39" s="12" customFormat="1">
      <c r="A65" s="45" t="str">
        <f>INDEX('IR.05.04.01'!A$18:A$108,MATCH(B65,'IR.05.04.01'!B$18:B$108,0))</f>
        <v>Technical expenses incurred net of reinsurance ceded</v>
      </c>
      <c r="B65" s="64" t="s">
        <v>148</v>
      </c>
      <c r="C65" s="6"/>
      <c r="D65" s="5"/>
      <c r="E65" s="4" t="s">
        <v>60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4" t="s">
        <v>60</v>
      </c>
      <c r="Q65" s="2"/>
      <c r="R65" s="2"/>
      <c r="S65" s="2"/>
      <c r="T65" s="2"/>
      <c r="U65" s="2"/>
      <c r="V65" s="2"/>
      <c r="W65" s="2"/>
      <c r="X65" s="2"/>
      <c r="Y65" s="4" t="s">
        <v>60</v>
      </c>
      <c r="Z65" s="2"/>
      <c r="AA65" s="2"/>
      <c r="AB65" s="2"/>
      <c r="AC65" s="2"/>
      <c r="AD65" s="2"/>
      <c r="AE65" s="2"/>
      <c r="AI65" s="3"/>
      <c r="AJ65" s="3"/>
      <c r="AK65" s="3"/>
      <c r="AL65" s="3"/>
      <c r="AM65" s="3"/>
    </row>
    <row r="66" spans="1:39" s="12" customFormat="1">
      <c r="A66" s="18" t="str">
        <f>INDEX('IR.05.04.01'!A$18:A$108,MATCH(B66,'IR.05.04.01'!B$18:B$108,0))</f>
        <v>Administrative expenses</v>
      </c>
      <c r="B66" s="64" t="s">
        <v>150</v>
      </c>
      <c r="C66" s="6"/>
      <c r="D66" s="5"/>
      <c r="E66" s="4" t="s">
        <v>60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4" t="s">
        <v>60</v>
      </c>
      <c r="Q66" s="2"/>
      <c r="R66" s="2"/>
      <c r="S66" s="2"/>
      <c r="T66" s="2"/>
      <c r="U66" s="2"/>
      <c r="V66" s="2"/>
      <c r="W66" s="2"/>
      <c r="X66" s="2"/>
      <c r="Y66" s="4" t="s">
        <v>60</v>
      </c>
      <c r="Z66" s="2"/>
      <c r="AA66" s="2"/>
      <c r="AB66" s="2"/>
      <c r="AC66" s="2"/>
      <c r="AD66" s="2"/>
      <c r="AE66" s="2"/>
      <c r="AI66" s="3"/>
      <c r="AJ66" s="3"/>
      <c r="AK66" s="3"/>
      <c r="AL66" s="3"/>
      <c r="AM66" s="3"/>
    </row>
    <row r="67" spans="1:39" s="12" customFormat="1">
      <c r="A67" s="18" t="str">
        <f>INDEX('IR.05.04.01'!A$18:A$108,MATCH(B67,'IR.05.04.01'!B$18:B$108,0))</f>
        <v>Investment management expenses</v>
      </c>
      <c r="B67" s="64" t="s">
        <v>152</v>
      </c>
      <c r="C67" s="6"/>
      <c r="D67" s="5"/>
      <c r="E67" s="4" t="s">
        <v>60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4" t="s">
        <v>60</v>
      </c>
      <c r="Q67" s="2"/>
      <c r="R67" s="2"/>
      <c r="S67" s="2"/>
      <c r="T67" s="2"/>
      <c r="U67" s="2"/>
      <c r="V67" s="2"/>
      <c r="W67" s="2"/>
      <c r="X67" s="2"/>
      <c r="Y67" s="4" t="s">
        <v>60</v>
      </c>
      <c r="Z67" s="2"/>
      <c r="AA67" s="2"/>
      <c r="AB67" s="2"/>
      <c r="AC67" s="2"/>
      <c r="AD67" s="2"/>
      <c r="AE67" s="2"/>
      <c r="AI67" s="3"/>
      <c r="AJ67" s="3"/>
      <c r="AK67" s="3"/>
      <c r="AL67" s="3"/>
      <c r="AM67" s="3"/>
    </row>
    <row r="68" spans="1:39" s="12" customFormat="1">
      <c r="A68" s="18" t="str">
        <f>INDEX('IR.05.04.01'!A$18:A$108,MATCH(B68,'IR.05.04.01'!B$18:B$108,0))</f>
        <v>Claims management costs - other than ALAE</v>
      </c>
      <c r="B68" s="64" t="s">
        <v>154</v>
      </c>
      <c r="C68" s="6"/>
      <c r="D68" s="6"/>
      <c r="E68" s="4" t="s">
        <v>60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4" t="s">
        <v>60</v>
      </c>
      <c r="Q68" s="1"/>
      <c r="R68" s="1"/>
      <c r="S68" s="1"/>
      <c r="T68" s="1"/>
      <c r="U68" s="1"/>
      <c r="V68" s="1"/>
      <c r="W68" s="1"/>
      <c r="X68" s="1"/>
      <c r="Y68" s="4" t="s">
        <v>60</v>
      </c>
      <c r="Z68" s="1"/>
      <c r="AA68" s="1"/>
      <c r="AB68" s="1"/>
      <c r="AC68" s="1"/>
      <c r="AD68" s="1"/>
      <c r="AE68" s="1"/>
      <c r="AI68" s="3"/>
      <c r="AJ68" s="3"/>
      <c r="AK68" s="3"/>
      <c r="AL68" s="3"/>
      <c r="AM68" s="3"/>
    </row>
    <row r="69" spans="1:39" s="12" customFormat="1">
      <c r="A69" s="18" t="str">
        <f>INDEX('IR.05.04.01'!A$18:A$108,MATCH(B69,'IR.05.04.01'!B$18:B$108,0))</f>
        <v>Acquisition costs - commission</v>
      </c>
      <c r="B69" s="64" t="s">
        <v>156</v>
      </c>
      <c r="C69" s="1"/>
      <c r="D69" s="6"/>
      <c r="E69" s="4" t="s">
        <v>60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4" t="s">
        <v>60</v>
      </c>
      <c r="Q69" s="1"/>
      <c r="R69" s="1"/>
      <c r="S69" s="1"/>
      <c r="T69" s="1"/>
      <c r="U69" s="1"/>
      <c r="V69" s="1"/>
      <c r="W69" s="1"/>
      <c r="X69" s="1"/>
      <c r="Y69" s="4" t="s">
        <v>60</v>
      </c>
      <c r="Z69" s="1"/>
      <c r="AA69" s="1"/>
      <c r="AB69" s="1"/>
      <c r="AC69" s="1"/>
      <c r="AD69" s="1"/>
      <c r="AE69" s="1"/>
      <c r="AI69" s="3"/>
      <c r="AJ69" s="3"/>
      <c r="AK69" s="3"/>
      <c r="AL69" s="3"/>
      <c r="AM69" s="3"/>
    </row>
    <row r="70" spans="1:39" s="12" customFormat="1">
      <c r="A70" s="18" t="str">
        <f>INDEX('IR.05.04.01'!A$18:A$108,MATCH(B70,'IR.05.04.01'!B$18:B$108,0))</f>
        <v>Acquisition costs - other</v>
      </c>
      <c r="B70" s="64" t="s">
        <v>158</v>
      </c>
      <c r="C70" s="1"/>
      <c r="D70" s="6"/>
      <c r="E70" s="4" t="s">
        <v>60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4" t="s">
        <v>60</v>
      </c>
      <c r="Q70" s="1"/>
      <c r="R70" s="1"/>
      <c r="S70" s="1"/>
      <c r="T70" s="1"/>
      <c r="U70" s="1"/>
      <c r="V70" s="1"/>
      <c r="W70" s="1"/>
      <c r="X70" s="1"/>
      <c r="Y70" s="4" t="s">
        <v>60</v>
      </c>
      <c r="Z70" s="1"/>
      <c r="AA70" s="1"/>
      <c r="AB70" s="1"/>
      <c r="AC70" s="1"/>
      <c r="AD70" s="1"/>
      <c r="AE70" s="1"/>
      <c r="AI70" s="3"/>
      <c r="AJ70" s="3"/>
      <c r="AK70" s="3"/>
      <c r="AL70" s="3"/>
      <c r="AM70" s="3"/>
    </row>
    <row r="71" spans="1:39" s="12" customFormat="1">
      <c r="A71" s="18" t="str">
        <f>INDEX('IR.05.04.01'!A$18:A$108,MATCH(B71,'IR.05.04.01'!B$18:B$108,0))</f>
        <v>Reinsurance commissions and profit participations</v>
      </c>
      <c r="B71" s="64" t="s">
        <v>160</v>
      </c>
      <c r="C71" s="1"/>
      <c r="D71" s="6"/>
      <c r="E71" s="4" t="s">
        <v>60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4" t="s">
        <v>60</v>
      </c>
      <c r="Q71" s="1"/>
      <c r="R71" s="1"/>
      <c r="S71" s="1"/>
      <c r="T71" s="1"/>
      <c r="U71" s="1"/>
      <c r="V71" s="1"/>
      <c r="W71" s="1"/>
      <c r="X71" s="1"/>
      <c r="Y71" s="4" t="s">
        <v>60</v>
      </c>
      <c r="Z71" s="1"/>
      <c r="AA71" s="1"/>
      <c r="AB71" s="1"/>
      <c r="AC71" s="1"/>
      <c r="AD71" s="1"/>
      <c r="AE71" s="1"/>
      <c r="AI71" s="3"/>
      <c r="AJ71" s="3"/>
      <c r="AK71" s="3"/>
      <c r="AL71" s="3"/>
      <c r="AM71" s="3"/>
    </row>
    <row r="72" spans="1:39" s="12" customFormat="1">
      <c r="A72" s="18" t="str">
        <f>INDEX('IR.05.04.01'!A$18:A$108,MATCH(B72,'IR.05.04.01'!B$18:B$108,0))</f>
        <v>Overhead expenses</v>
      </c>
      <c r="B72" s="64" t="s">
        <v>162</v>
      </c>
      <c r="C72" s="6"/>
      <c r="D72" s="5"/>
      <c r="E72" s="4" t="s">
        <v>60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4" t="s">
        <v>60</v>
      </c>
      <c r="Q72" s="2"/>
      <c r="R72" s="2"/>
      <c r="S72" s="2"/>
      <c r="T72" s="2"/>
      <c r="U72" s="2"/>
      <c r="V72" s="2"/>
      <c r="W72" s="2"/>
      <c r="X72" s="2"/>
      <c r="Y72" s="4" t="s">
        <v>60</v>
      </c>
      <c r="Z72" s="2"/>
      <c r="AA72" s="2"/>
      <c r="AB72" s="2"/>
      <c r="AC72" s="2"/>
      <c r="AD72" s="2"/>
      <c r="AE72" s="2"/>
      <c r="AI72" s="3"/>
      <c r="AJ72" s="3"/>
      <c r="AK72" s="3"/>
      <c r="AL72" s="3"/>
      <c r="AM72" s="3"/>
    </row>
    <row r="73" spans="1:39" s="12" customFormat="1">
      <c r="A73" s="45" t="str">
        <f>INDEX('IR.05.04.01'!A$18:A$108,MATCH(B73,'IR.05.04.01'!B$18:B$108,0))</f>
        <v>Acquisition costs, commissions, claims management costs</v>
      </c>
      <c r="B73" s="64" t="s">
        <v>164</v>
      </c>
      <c r="C73" s="6"/>
      <c r="D73" s="6"/>
      <c r="E73" s="4" t="s">
        <v>60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4" t="s">
        <v>60</v>
      </c>
      <c r="Q73" s="1"/>
      <c r="R73" s="1"/>
      <c r="S73" s="1"/>
      <c r="T73" s="1"/>
      <c r="U73" s="1"/>
      <c r="V73" s="1"/>
      <c r="W73" s="1"/>
      <c r="X73" s="1"/>
      <c r="Y73" s="4" t="s">
        <v>60</v>
      </c>
      <c r="Z73" s="1"/>
      <c r="AA73" s="1"/>
      <c r="AB73" s="1"/>
      <c r="AC73" s="1"/>
      <c r="AD73" s="1"/>
      <c r="AE73" s="1"/>
      <c r="AI73" s="3"/>
      <c r="AJ73" s="3"/>
      <c r="AK73" s="3"/>
      <c r="AL73" s="3"/>
      <c r="AM73" s="3"/>
    </row>
    <row r="74" spans="1:39" s="12" customFormat="1">
      <c r="A74" s="44" t="s">
        <v>165</v>
      </c>
      <c r="B74" s="61"/>
      <c r="C74" s="4" t="s">
        <v>60</v>
      </c>
      <c r="D74" s="4" t="s">
        <v>60</v>
      </c>
      <c r="E74" s="4" t="s">
        <v>60</v>
      </c>
      <c r="F74" s="4" t="s">
        <v>60</v>
      </c>
      <c r="G74" s="4" t="s">
        <v>60</v>
      </c>
      <c r="H74" s="4" t="s">
        <v>60</v>
      </c>
      <c r="I74" s="4" t="s">
        <v>60</v>
      </c>
      <c r="J74" s="4" t="s">
        <v>60</v>
      </c>
      <c r="K74" s="4" t="s">
        <v>60</v>
      </c>
      <c r="L74" s="4" t="s">
        <v>60</v>
      </c>
      <c r="M74" s="4" t="s">
        <v>60</v>
      </c>
      <c r="N74" s="4" t="s">
        <v>60</v>
      </c>
      <c r="O74" s="4" t="s">
        <v>60</v>
      </c>
      <c r="P74" s="4" t="s">
        <v>60</v>
      </c>
      <c r="Q74" s="4" t="s">
        <v>60</v>
      </c>
      <c r="R74" s="4" t="s">
        <v>60</v>
      </c>
      <c r="S74" s="4" t="s">
        <v>60</v>
      </c>
      <c r="T74" s="4" t="s">
        <v>60</v>
      </c>
      <c r="U74" s="4" t="s">
        <v>60</v>
      </c>
      <c r="V74" s="4" t="s">
        <v>60</v>
      </c>
      <c r="W74" s="4" t="s">
        <v>60</v>
      </c>
      <c r="X74" s="4" t="s">
        <v>60</v>
      </c>
      <c r="Y74" s="4" t="s">
        <v>60</v>
      </c>
      <c r="Z74" s="4" t="s">
        <v>60</v>
      </c>
      <c r="AA74" s="4" t="s">
        <v>60</v>
      </c>
      <c r="AB74" s="4" t="s">
        <v>60</v>
      </c>
      <c r="AC74" s="4" t="s">
        <v>60</v>
      </c>
      <c r="AD74" s="4" t="s">
        <v>60</v>
      </c>
      <c r="AE74" s="4" t="s">
        <v>60</v>
      </c>
      <c r="AI74" s="3"/>
      <c r="AJ74" s="3"/>
      <c r="AK74" s="3"/>
      <c r="AL74" s="3"/>
      <c r="AM74" s="3"/>
    </row>
    <row r="75" spans="1:39" s="12" customFormat="1">
      <c r="A75" s="45" t="str">
        <f>INDEX('IR.05.04.01'!A$18:A$108,MATCH(B75,'IR.05.04.01'!B$18:B$108,0))</f>
        <v>Changes in additional provisions for unexpired risks</v>
      </c>
      <c r="B75" s="64" t="s">
        <v>167</v>
      </c>
      <c r="C75" s="6"/>
      <c r="D75" s="5"/>
      <c r="E75" s="4" t="s">
        <v>60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4" t="s">
        <v>60</v>
      </c>
      <c r="Q75" s="2"/>
      <c r="R75" s="2"/>
      <c r="S75" s="2"/>
      <c r="T75" s="2"/>
      <c r="U75" s="2"/>
      <c r="V75" s="2"/>
      <c r="W75" s="2"/>
      <c r="X75" s="2"/>
      <c r="Y75" s="4" t="s">
        <v>60</v>
      </c>
      <c r="Z75" s="2"/>
      <c r="AA75" s="2"/>
      <c r="AB75" s="2"/>
      <c r="AC75" s="2"/>
      <c r="AD75" s="2"/>
      <c r="AE75" s="2"/>
      <c r="AI75" s="3"/>
      <c r="AJ75" s="3"/>
      <c r="AK75" s="3"/>
      <c r="AL75" s="3"/>
      <c r="AM75" s="3"/>
    </row>
    <row r="76" spans="1:39" s="12" customFormat="1">
      <c r="A76" s="45" t="str">
        <f>INDEX('IR.05.04.01'!A$18:A$108,MATCH(B76,'IR.05.04.01'!B$18:B$108,0))</f>
        <v>Interest paid or payable</v>
      </c>
      <c r="B76" s="64" t="s">
        <v>169</v>
      </c>
      <c r="C76" s="6"/>
      <c r="D76" s="5"/>
      <c r="E76" s="4" t="s">
        <v>60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4" t="s">
        <v>60</v>
      </c>
      <c r="Q76" s="2"/>
      <c r="R76" s="2"/>
      <c r="S76" s="2"/>
      <c r="T76" s="2"/>
      <c r="U76" s="2"/>
      <c r="V76" s="2"/>
      <c r="W76" s="2"/>
      <c r="X76" s="2"/>
      <c r="Y76" s="4" t="s">
        <v>60</v>
      </c>
      <c r="Z76" s="2"/>
      <c r="AA76" s="2"/>
      <c r="AB76" s="2"/>
      <c r="AC76" s="2"/>
      <c r="AD76" s="2"/>
      <c r="AE76" s="2"/>
      <c r="AI76" s="3"/>
      <c r="AJ76" s="3"/>
      <c r="AK76" s="3"/>
      <c r="AL76" s="3"/>
      <c r="AM76" s="3"/>
    </row>
    <row r="77" spans="1:39" s="12" customFormat="1">
      <c r="A77" s="45" t="str">
        <f>INDEX('IR.05.04.01'!A$18:A$108,MATCH(B77,'IR.05.04.01'!B$18:B$108,0))</f>
        <v>Taxation</v>
      </c>
      <c r="B77" s="64" t="s">
        <v>171</v>
      </c>
      <c r="C77" s="6"/>
      <c r="D77" s="5"/>
      <c r="E77" s="4" t="s">
        <v>60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4" t="s">
        <v>60</v>
      </c>
      <c r="Q77" s="2"/>
      <c r="R77" s="2"/>
      <c r="S77" s="2"/>
      <c r="T77" s="2"/>
      <c r="U77" s="2"/>
      <c r="V77" s="2"/>
      <c r="W77" s="2"/>
      <c r="X77" s="2"/>
      <c r="Y77" s="4" t="s">
        <v>60</v>
      </c>
      <c r="Z77" s="2"/>
      <c r="AA77" s="2"/>
      <c r="AB77" s="2"/>
      <c r="AC77" s="2"/>
      <c r="AD77" s="2"/>
      <c r="AE77" s="2"/>
      <c r="AI77" s="3"/>
      <c r="AJ77" s="3"/>
      <c r="AK77" s="3"/>
      <c r="AL77" s="3"/>
      <c r="AM77" s="3"/>
    </row>
    <row r="78" spans="1:39" s="12" customFormat="1">
      <c r="A78" s="45" t="str">
        <f>INDEX('IR.05.04.01'!A$18:A$108,MATCH(B78,'IR.05.04.01'!B$18:B$108,0))</f>
        <v>Other expenses</v>
      </c>
      <c r="B78" s="64" t="s">
        <v>173</v>
      </c>
      <c r="C78" s="6"/>
      <c r="D78" s="5"/>
      <c r="E78" s="4" t="s">
        <v>60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4" t="s">
        <v>60</v>
      </c>
      <c r="Q78" s="2"/>
      <c r="R78" s="2"/>
      <c r="S78" s="2"/>
      <c r="T78" s="2"/>
      <c r="U78" s="2"/>
      <c r="V78" s="2"/>
      <c r="W78" s="2"/>
      <c r="X78" s="2"/>
      <c r="Y78" s="4" t="s">
        <v>60</v>
      </c>
      <c r="Z78" s="2"/>
      <c r="AA78" s="2"/>
      <c r="AB78" s="2"/>
      <c r="AC78" s="2"/>
      <c r="AD78" s="2"/>
      <c r="AE78" s="2"/>
      <c r="AI78" s="3"/>
      <c r="AJ78" s="3"/>
      <c r="AK78" s="3"/>
      <c r="AL78" s="3"/>
      <c r="AM78" s="3"/>
    </row>
    <row r="79" spans="1:39" s="12" customFormat="1">
      <c r="A79" s="52" t="str">
        <f>INDEX('IR.05.04.01'!A$18:A$108,MATCH(B79,'IR.05.04.01'!B$18:B$108,0))</f>
        <v>Total expenditure</v>
      </c>
      <c r="B79" s="64" t="s">
        <v>175</v>
      </c>
      <c r="C79" s="6"/>
      <c r="D79" s="5"/>
      <c r="E79" s="4" t="s">
        <v>60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4" t="s">
        <v>60</v>
      </c>
      <c r="Q79" s="2"/>
      <c r="R79" s="2"/>
      <c r="S79" s="2"/>
      <c r="T79" s="2"/>
      <c r="U79" s="2"/>
      <c r="V79" s="2"/>
      <c r="W79" s="2"/>
      <c r="X79" s="2"/>
      <c r="Y79" s="4" t="s">
        <v>60</v>
      </c>
      <c r="Z79" s="2"/>
      <c r="AA79" s="2"/>
      <c r="AB79" s="2"/>
      <c r="AC79" s="2"/>
      <c r="AD79" s="2"/>
      <c r="AE79" s="2"/>
      <c r="AI79" s="3"/>
      <c r="AJ79" s="3"/>
      <c r="AK79" s="3"/>
      <c r="AL79" s="3"/>
      <c r="AM79" s="3"/>
    </row>
    <row r="80" spans="1:39" s="12" customFormat="1">
      <c r="A80" s="44" t="s">
        <v>176</v>
      </c>
      <c r="B80" s="61"/>
      <c r="C80" s="4" t="s">
        <v>60</v>
      </c>
      <c r="D80" s="4" t="s">
        <v>60</v>
      </c>
      <c r="E80" s="4" t="s">
        <v>60</v>
      </c>
      <c r="F80" s="4" t="s">
        <v>60</v>
      </c>
      <c r="G80" s="4" t="s">
        <v>60</v>
      </c>
      <c r="H80" s="4" t="s">
        <v>60</v>
      </c>
      <c r="I80" s="4" t="s">
        <v>60</v>
      </c>
      <c r="J80" s="4" t="s">
        <v>60</v>
      </c>
      <c r="K80" s="4" t="s">
        <v>60</v>
      </c>
      <c r="L80" s="4" t="s">
        <v>60</v>
      </c>
      <c r="M80" s="4" t="s">
        <v>60</v>
      </c>
      <c r="N80" s="4" t="s">
        <v>60</v>
      </c>
      <c r="O80" s="4" t="s">
        <v>60</v>
      </c>
      <c r="P80" s="4" t="s">
        <v>60</v>
      </c>
      <c r="Q80" s="4" t="s">
        <v>60</v>
      </c>
      <c r="R80" s="4" t="s">
        <v>60</v>
      </c>
      <c r="S80" s="4" t="s">
        <v>60</v>
      </c>
      <c r="T80" s="4" t="s">
        <v>60</v>
      </c>
      <c r="U80" s="4" t="s">
        <v>60</v>
      </c>
      <c r="V80" s="4" t="s">
        <v>60</v>
      </c>
      <c r="W80" s="4" t="s">
        <v>60</v>
      </c>
      <c r="X80" s="4" t="s">
        <v>60</v>
      </c>
      <c r="Y80" s="4" t="s">
        <v>60</v>
      </c>
      <c r="Z80" s="4" t="s">
        <v>60</v>
      </c>
      <c r="AA80" s="4" t="s">
        <v>60</v>
      </c>
      <c r="AB80" s="4" t="s">
        <v>60</v>
      </c>
      <c r="AC80" s="4" t="s">
        <v>60</v>
      </c>
      <c r="AD80" s="4" t="s">
        <v>60</v>
      </c>
      <c r="AE80" s="4" t="s">
        <v>60</v>
      </c>
      <c r="AI80" s="3"/>
      <c r="AJ80" s="3"/>
      <c r="AK80" s="3"/>
      <c r="AL80" s="3"/>
      <c r="AM80" s="3"/>
    </row>
    <row r="81" spans="1:39" s="12" customFormat="1">
      <c r="A81" s="51" t="str">
        <f>INDEX('IR.05.04.01'!A$18:A$108,MATCH(B81,'IR.05.04.01'!B$18:B$108,0))</f>
        <v>Other comprehensive income</v>
      </c>
      <c r="B81" s="64" t="s">
        <v>178</v>
      </c>
      <c r="C81" s="6"/>
      <c r="D81" s="5"/>
      <c r="E81" s="4" t="s">
        <v>60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4" t="s">
        <v>60</v>
      </c>
      <c r="Q81" s="2"/>
      <c r="R81" s="2"/>
      <c r="S81" s="2"/>
      <c r="T81" s="2"/>
      <c r="U81" s="2"/>
      <c r="V81" s="2"/>
      <c r="W81" s="2"/>
      <c r="X81" s="2"/>
      <c r="Y81" s="4" t="s">
        <v>60</v>
      </c>
      <c r="Z81" s="2"/>
      <c r="AA81" s="2"/>
      <c r="AB81" s="2"/>
      <c r="AC81" s="2"/>
      <c r="AD81" s="2"/>
      <c r="AE81" s="2"/>
      <c r="AI81" s="3"/>
      <c r="AJ81" s="3"/>
      <c r="AK81" s="3"/>
      <c r="AL81" s="3"/>
      <c r="AM81" s="3"/>
    </row>
    <row r="82" spans="1:39" s="12" customFormat="1">
      <c r="A82" s="45" t="str">
        <f>INDEX('IR.05.04.01'!A$18:A$108,MATCH(B82,'IR.05.04.01'!B$18:B$108,0))</f>
        <v>Total comprehensive income in the period</v>
      </c>
      <c r="B82" s="64" t="s">
        <v>180</v>
      </c>
      <c r="C82" s="6"/>
      <c r="D82" s="5"/>
      <c r="E82" s="4" t="s">
        <v>60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4" t="s">
        <v>60</v>
      </c>
      <c r="Q82" s="2"/>
      <c r="R82" s="2"/>
      <c r="S82" s="2"/>
      <c r="T82" s="2"/>
      <c r="U82" s="2"/>
      <c r="V82" s="2"/>
      <c r="W82" s="2"/>
      <c r="X82" s="2"/>
      <c r="Y82" s="4" t="s">
        <v>60</v>
      </c>
      <c r="Z82" s="2"/>
      <c r="AA82" s="2"/>
      <c r="AB82" s="2"/>
      <c r="AC82" s="2"/>
      <c r="AD82" s="2"/>
      <c r="AE82" s="2"/>
      <c r="AI82" s="3"/>
      <c r="AJ82" s="3"/>
      <c r="AK82" s="3"/>
      <c r="AL82" s="3"/>
      <c r="AM82" s="3"/>
    </row>
    <row r="83" spans="1:39" s="12" customFormat="1">
      <c r="A83" s="51" t="str">
        <f>INDEX('IR.05.04.01'!A$18:A$108,MATCH(B83,'IR.05.04.01'!B$18:B$108,0))</f>
        <v>Dividends paid or payable in period</v>
      </c>
      <c r="B83" s="64" t="s">
        <v>182</v>
      </c>
      <c r="C83" s="6"/>
      <c r="D83" s="5"/>
      <c r="E83" s="4" t="s">
        <v>60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4" t="s">
        <v>60</v>
      </c>
      <c r="Q83" s="2"/>
      <c r="R83" s="2"/>
      <c r="S83" s="2"/>
      <c r="T83" s="2"/>
      <c r="U83" s="2"/>
      <c r="V83" s="2"/>
      <c r="W83" s="2"/>
      <c r="X83" s="2"/>
      <c r="Y83" s="4" t="s">
        <v>60</v>
      </c>
      <c r="Z83" s="2"/>
      <c r="AA83" s="2"/>
      <c r="AB83" s="2"/>
      <c r="AC83" s="2"/>
      <c r="AD83" s="2"/>
      <c r="AE83" s="2"/>
      <c r="AI83" s="3"/>
      <c r="AJ83" s="3"/>
      <c r="AK83" s="3"/>
      <c r="AL83" s="3"/>
      <c r="AM83" s="3"/>
    </row>
    <row r="84" spans="1:39" s="12" customFormat="1">
      <c r="A84" s="59" t="s">
        <v>183</v>
      </c>
      <c r="B84" s="64"/>
      <c r="C84" s="4" t="s">
        <v>60</v>
      </c>
      <c r="D84" s="4" t="s">
        <v>60</v>
      </c>
      <c r="E84" s="4" t="s">
        <v>60</v>
      </c>
      <c r="F84" s="4" t="s">
        <v>60</v>
      </c>
      <c r="G84" s="4" t="s">
        <v>60</v>
      </c>
      <c r="H84" s="4" t="s">
        <v>60</v>
      </c>
      <c r="I84" s="4" t="s">
        <v>60</v>
      </c>
      <c r="J84" s="4" t="s">
        <v>60</v>
      </c>
      <c r="K84" s="4" t="s">
        <v>60</v>
      </c>
      <c r="L84" s="4" t="s">
        <v>60</v>
      </c>
      <c r="M84" s="4" t="s">
        <v>60</v>
      </c>
      <c r="N84" s="4" t="s">
        <v>60</v>
      </c>
      <c r="O84" s="4" t="s">
        <v>60</v>
      </c>
      <c r="P84" s="4" t="s">
        <v>60</v>
      </c>
      <c r="Q84" s="4" t="s">
        <v>60</v>
      </c>
      <c r="R84" s="4" t="s">
        <v>60</v>
      </c>
      <c r="S84" s="4" t="s">
        <v>60</v>
      </c>
      <c r="T84" s="4" t="s">
        <v>60</v>
      </c>
      <c r="U84" s="4" t="s">
        <v>60</v>
      </c>
      <c r="V84" s="4" t="s">
        <v>60</v>
      </c>
      <c r="W84" s="4" t="s">
        <v>60</v>
      </c>
      <c r="X84" s="4" t="s">
        <v>60</v>
      </c>
      <c r="Y84" s="4" t="s">
        <v>60</v>
      </c>
      <c r="Z84" s="4" t="s">
        <v>60</v>
      </c>
      <c r="AA84" s="4" t="s">
        <v>60</v>
      </c>
      <c r="AB84" s="4" t="s">
        <v>60</v>
      </c>
      <c r="AC84" s="4" t="s">
        <v>60</v>
      </c>
      <c r="AD84" s="4" t="s">
        <v>60</v>
      </c>
      <c r="AE84" s="4" t="s">
        <v>60</v>
      </c>
      <c r="AI84" s="3"/>
      <c r="AJ84" s="3"/>
      <c r="AK84" s="3"/>
      <c r="AL84" s="3"/>
      <c r="AM84" s="3"/>
    </row>
    <row r="85" spans="1:39" s="12" customFormat="1">
      <c r="A85" s="51" t="str">
        <f>INDEX('IR.05.04.01'!A$18:A$108,MATCH(B85,'IR.05.04.01'!B$18:B$108,0))</f>
        <v>Number of risks written in the period - insurance (direct)</v>
      </c>
      <c r="B85" s="64" t="s">
        <v>185</v>
      </c>
      <c r="C85" s="5"/>
      <c r="D85" s="5"/>
      <c r="E85" s="4" t="s">
        <v>60</v>
      </c>
      <c r="F85" s="1"/>
      <c r="G85" s="1"/>
      <c r="H85" s="7"/>
      <c r="I85" s="7"/>
      <c r="J85" s="7"/>
      <c r="K85" s="7"/>
      <c r="L85" s="7"/>
      <c r="M85" s="6"/>
      <c r="N85" s="1"/>
      <c r="O85" s="6"/>
      <c r="P85" s="4" t="s">
        <v>60</v>
      </c>
      <c r="Q85" s="6"/>
      <c r="R85" s="6"/>
      <c r="S85" s="6"/>
      <c r="T85" s="6"/>
      <c r="U85" s="6"/>
      <c r="V85" s="1"/>
      <c r="W85" s="1"/>
      <c r="X85" s="1"/>
      <c r="Y85" s="4" t="s">
        <v>60</v>
      </c>
      <c r="Z85" s="2"/>
      <c r="AA85" s="2"/>
      <c r="AB85" s="2"/>
      <c r="AC85" s="2"/>
      <c r="AD85" s="2"/>
      <c r="AE85" s="2"/>
      <c r="AI85" s="3"/>
      <c r="AJ85" s="3"/>
      <c r="AK85" s="3"/>
      <c r="AL85" s="3"/>
      <c r="AM85" s="3"/>
    </row>
    <row r="86" spans="1:39" s="12" customFormat="1">
      <c r="A86" s="45" t="str">
        <f>INDEX('IR.05.04.01'!A$18:A$108,MATCH(B86,'IR.05.04.01'!B$18:B$108,0))</f>
        <v>Number of risks written in the period - insurance (direct) - new business</v>
      </c>
      <c r="B86" s="64" t="s">
        <v>187</v>
      </c>
      <c r="C86" s="5"/>
      <c r="D86" s="5"/>
      <c r="E86" s="4" t="s">
        <v>60</v>
      </c>
      <c r="F86" s="1"/>
      <c r="G86" s="1"/>
      <c r="H86" s="5"/>
      <c r="I86" s="7"/>
      <c r="J86" s="5"/>
      <c r="K86" s="7"/>
      <c r="L86" s="5"/>
      <c r="M86" s="2"/>
      <c r="N86" s="1"/>
      <c r="O86" s="2"/>
      <c r="P86" s="4" t="s">
        <v>60</v>
      </c>
      <c r="Q86" s="2"/>
      <c r="R86" s="2"/>
      <c r="S86" s="2"/>
      <c r="T86" s="2"/>
      <c r="U86" s="2"/>
      <c r="V86" s="2"/>
      <c r="W86" s="2"/>
      <c r="X86" s="2"/>
      <c r="Y86" s="4" t="s">
        <v>60</v>
      </c>
      <c r="Z86" s="2"/>
      <c r="AA86" s="2"/>
      <c r="AB86" s="2"/>
      <c r="AC86" s="2"/>
      <c r="AD86" s="2"/>
      <c r="AE86" s="2"/>
      <c r="AI86" s="3"/>
      <c r="AJ86" s="3"/>
      <c r="AK86" s="3"/>
      <c r="AL86" s="3"/>
      <c r="AM86" s="3"/>
    </row>
    <row r="87" spans="1:39" s="12" customFormat="1">
      <c r="A87" s="52" t="str">
        <f>INDEX('IR.05.04.01'!A$18:A$108,MATCH(B87,'IR.05.04.01'!B$18:B$108,0))</f>
        <v>Sum insured in-force at end of the period - direct business</v>
      </c>
      <c r="B87" s="64" t="s">
        <v>189</v>
      </c>
      <c r="C87" s="5"/>
      <c r="D87" s="5"/>
      <c r="E87" s="4" t="s">
        <v>60</v>
      </c>
      <c r="F87" s="6"/>
      <c r="G87" s="6"/>
      <c r="H87" s="6"/>
      <c r="I87" s="6"/>
      <c r="J87" s="6"/>
      <c r="K87" s="6"/>
      <c r="L87" s="6"/>
      <c r="M87" s="1"/>
      <c r="N87" s="6"/>
      <c r="O87" s="1"/>
      <c r="P87" s="4" t="s">
        <v>60</v>
      </c>
      <c r="Q87" s="1"/>
      <c r="R87" s="1"/>
      <c r="S87" s="1"/>
      <c r="T87" s="1"/>
      <c r="U87" s="1"/>
      <c r="V87" s="6"/>
      <c r="W87" s="6"/>
      <c r="X87" s="6"/>
      <c r="Y87" s="4" t="s">
        <v>60</v>
      </c>
      <c r="Z87" s="2"/>
      <c r="AA87" s="2"/>
      <c r="AB87" s="2"/>
      <c r="AC87" s="2"/>
      <c r="AD87" s="2"/>
      <c r="AE87" s="2"/>
      <c r="AI87" s="3"/>
      <c r="AJ87" s="3"/>
      <c r="AK87" s="3"/>
      <c r="AL87" s="3"/>
      <c r="AM87" s="3"/>
    </row>
    <row r="88" spans="1:39" s="12" customFormat="1">
      <c r="A88" s="60" t="s">
        <v>190</v>
      </c>
      <c r="B88" s="64"/>
      <c r="C88" s="4" t="s">
        <v>60</v>
      </c>
      <c r="D88" s="4" t="s">
        <v>60</v>
      </c>
      <c r="E88" s="4" t="s">
        <v>60</v>
      </c>
      <c r="F88" s="4" t="s">
        <v>60</v>
      </c>
      <c r="G88" s="4" t="s">
        <v>60</v>
      </c>
      <c r="H88" s="4" t="s">
        <v>60</v>
      </c>
      <c r="I88" s="4" t="s">
        <v>60</v>
      </c>
      <c r="J88" s="4" t="s">
        <v>60</v>
      </c>
      <c r="K88" s="4" t="s">
        <v>60</v>
      </c>
      <c r="L88" s="4" t="s">
        <v>60</v>
      </c>
      <c r="M88" s="4" t="s">
        <v>60</v>
      </c>
      <c r="N88" s="4" t="s">
        <v>60</v>
      </c>
      <c r="O88" s="4" t="s">
        <v>60</v>
      </c>
      <c r="P88" s="4" t="s">
        <v>60</v>
      </c>
      <c r="Q88" s="4" t="s">
        <v>60</v>
      </c>
      <c r="R88" s="4" t="s">
        <v>60</v>
      </c>
      <c r="S88" s="4" t="s">
        <v>60</v>
      </c>
      <c r="T88" s="4" t="s">
        <v>60</v>
      </c>
      <c r="U88" s="4" t="s">
        <v>60</v>
      </c>
      <c r="V88" s="4" t="s">
        <v>60</v>
      </c>
      <c r="W88" s="4" t="s">
        <v>60</v>
      </c>
      <c r="X88" s="4" t="s">
        <v>60</v>
      </c>
      <c r="Y88" s="4" t="s">
        <v>60</v>
      </c>
      <c r="Z88" s="4" t="s">
        <v>60</v>
      </c>
      <c r="AA88" s="4" t="s">
        <v>60</v>
      </c>
      <c r="AB88" s="4" t="s">
        <v>60</v>
      </c>
      <c r="AC88" s="4" t="s">
        <v>60</v>
      </c>
      <c r="AD88" s="4" t="s">
        <v>60</v>
      </c>
      <c r="AE88" s="4" t="s">
        <v>60</v>
      </c>
      <c r="AI88" s="3"/>
      <c r="AJ88" s="3"/>
      <c r="AK88" s="3"/>
      <c r="AL88" s="3"/>
      <c r="AM88" s="3"/>
    </row>
    <row r="89" spans="1:39" s="12" customFormat="1">
      <c r="A89" s="45" t="str">
        <f>INDEX('IR.05.04.01'!A$18:A$108,MATCH(B89,'IR.05.04.01'!B$18:B$108,0))</f>
        <v>Assets - investments</v>
      </c>
      <c r="B89" s="64" t="s">
        <v>192</v>
      </c>
      <c r="C89" s="6"/>
      <c r="D89" s="5"/>
      <c r="E89" s="4" t="s">
        <v>60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4" t="s">
        <v>60</v>
      </c>
      <c r="Q89" s="2"/>
      <c r="R89" s="2"/>
      <c r="S89" s="2"/>
      <c r="T89" s="2"/>
      <c r="U89" s="2"/>
      <c r="V89" s="2"/>
      <c r="W89" s="2"/>
      <c r="X89" s="2"/>
      <c r="Y89" s="4" t="s">
        <v>60</v>
      </c>
      <c r="Z89" s="2"/>
      <c r="AA89" s="2"/>
      <c r="AB89" s="2"/>
      <c r="AC89" s="2"/>
      <c r="AD89" s="2"/>
      <c r="AE89" s="2"/>
      <c r="AI89" s="3"/>
      <c r="AJ89" s="3"/>
      <c r="AK89" s="3"/>
      <c r="AL89" s="3"/>
      <c r="AM89" s="3"/>
    </row>
    <row r="90" spans="1:39" s="12" customFormat="1">
      <c r="A90" s="45" t="str">
        <f>INDEX('IR.05.04.01'!A$18:A$108,MATCH(B90,'IR.05.04.01'!B$18:B$108,0))</f>
        <v>Assets - reinsurance recoverables</v>
      </c>
      <c r="B90" s="64" t="s">
        <v>194</v>
      </c>
      <c r="C90" s="6"/>
      <c r="D90" s="5"/>
      <c r="E90" s="4" t="s">
        <v>60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4" t="s">
        <v>60</v>
      </c>
      <c r="Q90" s="2"/>
      <c r="R90" s="2"/>
      <c r="S90" s="2"/>
      <c r="T90" s="2"/>
      <c r="U90" s="2"/>
      <c r="V90" s="2"/>
      <c r="W90" s="2"/>
      <c r="X90" s="2"/>
      <c r="Y90" s="4" t="s">
        <v>60</v>
      </c>
      <c r="Z90" s="2"/>
      <c r="AA90" s="2"/>
      <c r="AB90" s="2"/>
      <c r="AC90" s="2"/>
      <c r="AD90" s="2"/>
      <c r="AE90" s="2"/>
      <c r="AI90" s="3"/>
      <c r="AJ90" s="3"/>
      <c r="AK90" s="3"/>
      <c r="AL90" s="3"/>
      <c r="AM90" s="3"/>
    </row>
    <row r="91" spans="1:39" s="12" customFormat="1">
      <c r="A91" s="45" t="str">
        <f>INDEX('IR.05.04.01'!A$18:A$108,MATCH(B91,'IR.05.04.01'!B$18:B$108,0))</f>
        <v>Assets - total</v>
      </c>
      <c r="B91" s="64" t="s">
        <v>196</v>
      </c>
      <c r="C91" s="6"/>
      <c r="D91" s="5"/>
      <c r="E91" s="4" t="s">
        <v>60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4" t="s">
        <v>60</v>
      </c>
      <c r="Q91" s="2"/>
      <c r="R91" s="2"/>
      <c r="S91" s="2"/>
      <c r="T91" s="2"/>
      <c r="U91" s="2"/>
      <c r="V91" s="2"/>
      <c r="W91" s="2"/>
      <c r="X91" s="2"/>
      <c r="Y91" s="4" t="s">
        <v>60</v>
      </c>
      <c r="Z91" s="2"/>
      <c r="AA91" s="2"/>
      <c r="AB91" s="2"/>
      <c r="AC91" s="2"/>
      <c r="AD91" s="2"/>
      <c r="AE91" s="2"/>
      <c r="AI91" s="3"/>
      <c r="AJ91" s="3"/>
      <c r="AK91" s="3"/>
      <c r="AL91" s="3"/>
      <c r="AM91" s="3"/>
    </row>
    <row r="92" spans="1:39" s="12" customFormat="1">
      <c r="A92" s="45" t="str">
        <f>INDEX('IR.05.04.01'!A$18:A$108,MATCH(B92,'IR.05.04.01'!B$18:B$108,0))</f>
        <v>Best estimate – gross of reinsurance</v>
      </c>
      <c r="B92" s="64" t="s">
        <v>198</v>
      </c>
      <c r="C92" s="6"/>
      <c r="D92" s="5"/>
      <c r="E92" s="4" t="s">
        <v>60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4" t="s">
        <v>60</v>
      </c>
      <c r="Q92" s="2"/>
      <c r="R92" s="2"/>
      <c r="S92" s="2"/>
      <c r="T92" s="2"/>
      <c r="U92" s="2"/>
      <c r="V92" s="2"/>
      <c r="W92" s="2"/>
      <c r="X92" s="2"/>
      <c r="Y92" s="4" t="s">
        <v>60</v>
      </c>
      <c r="Z92" s="2"/>
      <c r="AA92" s="2"/>
      <c r="AB92" s="2"/>
      <c r="AC92" s="2"/>
      <c r="AD92" s="2"/>
      <c r="AE92" s="2"/>
      <c r="AI92" s="3"/>
      <c r="AJ92" s="3"/>
      <c r="AK92" s="3"/>
      <c r="AL92" s="3"/>
      <c r="AM92" s="3"/>
    </row>
    <row r="93" spans="1:39" s="12" customFormat="1">
      <c r="A93" s="45" t="str">
        <f>INDEX('IR.05.04.01'!A$18:A$108,MATCH(B93,'IR.05.04.01'!B$18:B$108,0))</f>
        <v>Best estimate claim provision - gross of reinsurance</v>
      </c>
      <c r="B93" s="64" t="s">
        <v>200</v>
      </c>
      <c r="C93" s="5"/>
      <c r="D93" s="6"/>
      <c r="E93" s="4" t="s">
        <v>60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4" t="s">
        <v>60</v>
      </c>
      <c r="Q93" s="2"/>
      <c r="R93" s="2"/>
      <c r="S93" s="2"/>
      <c r="T93" s="2"/>
      <c r="U93" s="2"/>
      <c r="V93" s="2"/>
      <c r="W93" s="2"/>
      <c r="X93" s="2"/>
      <c r="Y93" s="4" t="s">
        <v>60</v>
      </c>
      <c r="Z93" s="2"/>
      <c r="AA93" s="2"/>
      <c r="AB93" s="2"/>
      <c r="AC93" s="2"/>
      <c r="AD93" s="2"/>
      <c r="AE93" s="2"/>
      <c r="AI93" s="3"/>
      <c r="AJ93" s="3"/>
      <c r="AK93" s="3"/>
      <c r="AL93" s="3"/>
      <c r="AM93" s="3"/>
    </row>
    <row r="94" spans="1:39" s="12" customFormat="1">
      <c r="A94" s="45" t="str">
        <f>INDEX('IR.05.04.01'!A$18:A$108,MATCH(B94,'IR.05.04.01'!B$18:B$108,0))</f>
        <v>Best estimate premium provision - gross of reinsurance</v>
      </c>
      <c r="B94" s="64" t="s">
        <v>202</v>
      </c>
      <c r="C94" s="5"/>
      <c r="D94" s="6"/>
      <c r="E94" s="4" t="s">
        <v>60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4" t="s">
        <v>60</v>
      </c>
      <c r="Q94" s="2"/>
      <c r="R94" s="2"/>
      <c r="S94" s="2"/>
      <c r="T94" s="2"/>
      <c r="U94" s="2"/>
      <c r="V94" s="2"/>
      <c r="W94" s="2"/>
      <c r="X94" s="2"/>
      <c r="Y94" s="4" t="s">
        <v>60</v>
      </c>
      <c r="Z94" s="2"/>
      <c r="AA94" s="2"/>
      <c r="AB94" s="2"/>
      <c r="AC94" s="2"/>
      <c r="AD94" s="2"/>
      <c r="AE94" s="2"/>
      <c r="AI94" s="3"/>
      <c r="AJ94" s="3"/>
      <c r="AK94" s="3"/>
      <c r="AL94" s="3"/>
      <c r="AM94" s="3"/>
    </row>
    <row r="95" spans="1:39" s="12" customFormat="1">
      <c r="A95" s="45" t="str">
        <f>INDEX('IR.05.04.01'!A$18:A$108,MATCH(B95,'IR.05.04.01'!B$18:B$108,0))</f>
        <v>Total liabilities</v>
      </c>
      <c r="B95" s="64" t="s">
        <v>206</v>
      </c>
      <c r="C95" s="6"/>
      <c r="D95" s="5"/>
      <c r="E95" s="4" t="s">
        <v>60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4" t="s">
        <v>60</v>
      </c>
      <c r="Q95" s="2"/>
      <c r="R95" s="2"/>
      <c r="S95" s="2"/>
      <c r="T95" s="2"/>
      <c r="U95" s="2"/>
      <c r="V95" s="2"/>
      <c r="W95" s="2"/>
      <c r="X95" s="2"/>
      <c r="Y95" s="4" t="s">
        <v>60</v>
      </c>
      <c r="Z95" s="2"/>
      <c r="AA95" s="2"/>
      <c r="AB95" s="2"/>
      <c r="AC95" s="2"/>
      <c r="AD95" s="2"/>
      <c r="AE95" s="2"/>
      <c r="AI95" s="3"/>
      <c r="AJ95" s="3"/>
      <c r="AK95" s="3"/>
      <c r="AL95" s="3"/>
      <c r="AM95" s="3"/>
    </row>
    <row r="96" spans="1:39">
      <c r="A96" s="19"/>
      <c r="B96" s="19" t="s">
        <v>228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Z96" s="20"/>
      <c r="AA96" s="20"/>
      <c r="AB96" s="20"/>
      <c r="AC96" s="20"/>
      <c r="AD96" s="20"/>
      <c r="AE96" s="20"/>
    </row>
    <row r="97" spans="1:37">
      <c r="A97" s="19"/>
      <c r="B97" s="19" t="s">
        <v>228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Z97" s="20"/>
      <c r="AA97" s="20"/>
      <c r="AB97" s="20"/>
      <c r="AC97" s="20"/>
      <c r="AD97" s="20"/>
      <c r="AE97" s="20"/>
    </row>
    <row r="98" spans="1:37">
      <c r="A98" s="8" t="s">
        <v>432</v>
      </c>
      <c r="B98" s="19" t="s">
        <v>228</v>
      </c>
    </row>
    <row r="99" spans="1:37">
      <c r="A99" s="11" t="str">
        <f>A5&amp;" : plan year 1"</f>
        <v>Non-life income, expenditure and business model analysis : plan year 1</v>
      </c>
      <c r="B99" s="19" t="s">
        <v>228</v>
      </c>
    </row>
    <row r="100" spans="1:37" s="19" customFormat="1">
      <c r="A100" s="3"/>
      <c r="B100" s="19" t="s">
        <v>228</v>
      </c>
      <c r="C100" s="139" t="s">
        <v>4</v>
      </c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2"/>
      <c r="AG100" s="12"/>
      <c r="AH100" s="12"/>
      <c r="AI100" s="3"/>
      <c r="AJ100" s="3"/>
      <c r="AK100" s="3"/>
    </row>
    <row r="101" spans="1:37" s="19" customFormat="1">
      <c r="A101" s="3"/>
      <c r="B101" s="19" t="s">
        <v>228</v>
      </c>
      <c r="C101" s="141"/>
      <c r="D101" s="139" t="s">
        <v>5</v>
      </c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7" t="s">
        <v>6</v>
      </c>
      <c r="AE101" s="147" t="s">
        <v>7</v>
      </c>
      <c r="AF101" s="12"/>
      <c r="AG101" s="12"/>
      <c r="AH101" s="12"/>
      <c r="AJ101" s="3"/>
      <c r="AK101" s="3"/>
    </row>
    <row r="102" spans="1:37" s="19" customFormat="1">
      <c r="A102" s="3"/>
      <c r="B102" s="19" t="s">
        <v>228</v>
      </c>
      <c r="C102" s="142"/>
      <c r="D102" s="148"/>
      <c r="E102" s="139" t="s">
        <v>8</v>
      </c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50" t="s">
        <v>9</v>
      </c>
      <c r="Z102" s="151"/>
      <c r="AA102" s="151"/>
      <c r="AB102" s="151"/>
      <c r="AC102" s="170"/>
      <c r="AD102" s="148"/>
      <c r="AE102" s="148"/>
      <c r="AF102" s="12"/>
      <c r="AG102" s="12"/>
      <c r="AH102" s="12"/>
      <c r="AJ102" s="3"/>
      <c r="AK102" s="3"/>
    </row>
    <row r="103" spans="1:37" s="19" customFormat="1">
      <c r="A103" s="3"/>
      <c r="B103" s="19" t="s">
        <v>228</v>
      </c>
      <c r="C103" s="142"/>
      <c r="D103" s="148"/>
      <c r="E103" s="148"/>
      <c r="F103" s="163" t="s">
        <v>433</v>
      </c>
      <c r="G103" s="167" t="s">
        <v>434</v>
      </c>
      <c r="H103" s="167" t="s">
        <v>435</v>
      </c>
      <c r="I103" s="167" t="s">
        <v>436</v>
      </c>
      <c r="J103" s="167" t="s">
        <v>437</v>
      </c>
      <c r="K103" s="167" t="s">
        <v>438</v>
      </c>
      <c r="L103" s="167" t="s">
        <v>439</v>
      </c>
      <c r="M103" s="167" t="s">
        <v>440</v>
      </c>
      <c r="N103" s="167" t="s">
        <v>441</v>
      </c>
      <c r="O103" s="167" t="s">
        <v>442</v>
      </c>
      <c r="P103" s="168" t="s">
        <v>20</v>
      </c>
      <c r="Q103" s="169"/>
      <c r="R103" s="169"/>
      <c r="S103" s="169"/>
      <c r="T103" s="169"/>
      <c r="U103" s="163" t="s">
        <v>443</v>
      </c>
      <c r="V103" s="163" t="s">
        <v>444</v>
      </c>
      <c r="W103" s="163" t="s">
        <v>445</v>
      </c>
      <c r="X103" s="163" t="s">
        <v>446</v>
      </c>
      <c r="Y103" s="165"/>
      <c r="Z103" s="163" t="s">
        <v>25</v>
      </c>
      <c r="AA103" s="163" t="s">
        <v>26</v>
      </c>
      <c r="AB103" s="163" t="s">
        <v>27</v>
      </c>
      <c r="AC103" s="163" t="s">
        <v>28</v>
      </c>
      <c r="AD103" s="148"/>
      <c r="AE103" s="148"/>
      <c r="AF103" s="12"/>
      <c r="AG103" s="12"/>
      <c r="AH103" s="12"/>
      <c r="AJ103" s="3"/>
      <c r="AK103" s="3"/>
    </row>
    <row r="104" spans="1:37" s="19" customFormat="1" ht="29.1">
      <c r="A104" s="3"/>
      <c r="B104" s="19" t="s">
        <v>228</v>
      </c>
      <c r="C104" s="147"/>
      <c r="D104" s="148"/>
      <c r="E104" s="148"/>
      <c r="F104" s="164"/>
      <c r="G104" s="161"/>
      <c r="H104" s="161"/>
      <c r="I104" s="161"/>
      <c r="J104" s="161"/>
      <c r="K104" s="161"/>
      <c r="L104" s="161"/>
      <c r="M104" s="161"/>
      <c r="N104" s="161"/>
      <c r="O104" s="161"/>
      <c r="P104" s="21"/>
      <c r="Q104" s="22" t="s">
        <v>29</v>
      </c>
      <c r="R104" s="23" t="s">
        <v>30</v>
      </c>
      <c r="S104" s="23" t="s">
        <v>31</v>
      </c>
      <c r="T104" s="23" t="s">
        <v>32</v>
      </c>
      <c r="U104" s="164"/>
      <c r="V104" s="164"/>
      <c r="W104" s="164"/>
      <c r="X104" s="164"/>
      <c r="Y104" s="166"/>
      <c r="Z104" s="164"/>
      <c r="AA104" s="164"/>
      <c r="AB104" s="164"/>
      <c r="AC104" s="164"/>
      <c r="AD104" s="141"/>
      <c r="AE104" s="141"/>
      <c r="AF104" s="12"/>
      <c r="AG104" s="12"/>
      <c r="AH104" s="12"/>
      <c r="AJ104" s="3"/>
      <c r="AK104" s="3"/>
    </row>
    <row r="105" spans="1:37" s="19" customFormat="1" ht="29.1">
      <c r="A105" s="3"/>
      <c r="B105" s="19" t="s">
        <v>228</v>
      </c>
      <c r="C105" s="16" t="s">
        <v>230</v>
      </c>
      <c r="D105" s="16" t="s">
        <v>231</v>
      </c>
      <c r="E105" s="16" t="s">
        <v>447</v>
      </c>
      <c r="F105" s="16" t="s">
        <v>232</v>
      </c>
      <c r="G105" s="16" t="s">
        <v>233</v>
      </c>
      <c r="H105" s="16" t="s">
        <v>234</v>
      </c>
      <c r="I105" s="16" t="s">
        <v>235</v>
      </c>
      <c r="J105" s="16" t="s">
        <v>236</v>
      </c>
      <c r="K105" s="16" t="s">
        <v>237</v>
      </c>
      <c r="L105" s="16" t="s">
        <v>238</v>
      </c>
      <c r="M105" s="16" t="s">
        <v>239</v>
      </c>
      <c r="N105" s="16" t="s">
        <v>240</v>
      </c>
      <c r="O105" s="16" t="s">
        <v>241</v>
      </c>
      <c r="P105" s="16" t="s">
        <v>448</v>
      </c>
      <c r="Q105" s="16" t="s">
        <v>242</v>
      </c>
      <c r="R105" s="16" t="s">
        <v>243</v>
      </c>
      <c r="S105" s="16" t="s">
        <v>244</v>
      </c>
      <c r="T105" s="16" t="s">
        <v>245</v>
      </c>
      <c r="U105" s="16" t="s">
        <v>246</v>
      </c>
      <c r="V105" s="16" t="s">
        <v>247</v>
      </c>
      <c r="W105" s="16" t="s">
        <v>248</v>
      </c>
      <c r="X105" s="16" t="s">
        <v>249</v>
      </c>
      <c r="Y105" s="16" t="s">
        <v>449</v>
      </c>
      <c r="Z105" s="16" t="s">
        <v>250</v>
      </c>
      <c r="AA105" s="16" t="s">
        <v>251</v>
      </c>
      <c r="AB105" s="16" t="s">
        <v>252</v>
      </c>
      <c r="AC105" s="16" t="s">
        <v>253</v>
      </c>
      <c r="AD105" s="14" t="s">
        <v>254</v>
      </c>
      <c r="AE105" s="14" t="s">
        <v>255</v>
      </c>
      <c r="AF105" s="12"/>
      <c r="AG105" s="12"/>
      <c r="AH105" s="12"/>
      <c r="AJ105" s="3"/>
      <c r="AK105" s="3"/>
    </row>
    <row r="106" spans="1:37" s="19" customFormat="1">
      <c r="A106" s="53" t="s">
        <v>59</v>
      </c>
      <c r="B106" s="61"/>
      <c r="C106" s="4" t="s">
        <v>60</v>
      </c>
      <c r="D106" s="4" t="s">
        <v>60</v>
      </c>
      <c r="E106" s="4" t="s">
        <v>60</v>
      </c>
      <c r="F106" s="4" t="s">
        <v>60</v>
      </c>
      <c r="G106" s="4" t="s">
        <v>60</v>
      </c>
      <c r="H106" s="4" t="s">
        <v>60</v>
      </c>
      <c r="I106" s="4" t="s">
        <v>60</v>
      </c>
      <c r="J106" s="4" t="s">
        <v>60</v>
      </c>
      <c r="K106" s="4" t="s">
        <v>60</v>
      </c>
      <c r="L106" s="4" t="s">
        <v>60</v>
      </c>
      <c r="M106" s="4" t="s">
        <v>60</v>
      </c>
      <c r="N106" s="4" t="s">
        <v>60</v>
      </c>
      <c r="O106" s="4" t="s">
        <v>60</v>
      </c>
      <c r="P106" s="4" t="s">
        <v>60</v>
      </c>
      <c r="Q106" s="4" t="s">
        <v>60</v>
      </c>
      <c r="R106" s="4" t="s">
        <v>60</v>
      </c>
      <c r="S106" s="4" t="s">
        <v>60</v>
      </c>
      <c r="T106" s="4" t="s">
        <v>60</v>
      </c>
      <c r="U106" s="4" t="s">
        <v>60</v>
      </c>
      <c r="V106" s="4" t="s">
        <v>60</v>
      </c>
      <c r="W106" s="4" t="s">
        <v>60</v>
      </c>
      <c r="X106" s="4" t="s">
        <v>60</v>
      </c>
      <c r="Y106" s="4" t="s">
        <v>60</v>
      </c>
      <c r="Z106" s="4" t="s">
        <v>60</v>
      </c>
      <c r="AA106" s="4" t="s">
        <v>60</v>
      </c>
      <c r="AB106" s="4" t="s">
        <v>60</v>
      </c>
      <c r="AC106" s="4" t="s">
        <v>60</v>
      </c>
      <c r="AD106" s="4" t="s">
        <v>60</v>
      </c>
      <c r="AE106" s="4" t="s">
        <v>60</v>
      </c>
      <c r="AF106" s="12"/>
      <c r="AG106" s="12"/>
      <c r="AH106" s="12"/>
      <c r="AJ106" s="3"/>
      <c r="AK106" s="3"/>
    </row>
    <row r="107" spans="1:37">
      <c r="A107" s="44" t="s">
        <v>61</v>
      </c>
      <c r="B107" s="61"/>
      <c r="C107" s="4" t="s">
        <v>60</v>
      </c>
      <c r="D107" s="4" t="s">
        <v>60</v>
      </c>
      <c r="E107" s="4" t="s">
        <v>60</v>
      </c>
      <c r="F107" s="4" t="s">
        <v>60</v>
      </c>
      <c r="G107" s="4" t="s">
        <v>60</v>
      </c>
      <c r="H107" s="4" t="s">
        <v>60</v>
      </c>
      <c r="I107" s="4" t="s">
        <v>60</v>
      </c>
      <c r="J107" s="4" t="s">
        <v>60</v>
      </c>
      <c r="K107" s="4" t="s">
        <v>60</v>
      </c>
      <c r="L107" s="4" t="s">
        <v>60</v>
      </c>
      <c r="M107" s="4" t="s">
        <v>60</v>
      </c>
      <c r="N107" s="4" t="s">
        <v>60</v>
      </c>
      <c r="O107" s="4" t="s">
        <v>60</v>
      </c>
      <c r="P107" s="4" t="s">
        <v>60</v>
      </c>
      <c r="Q107" s="4" t="s">
        <v>60</v>
      </c>
      <c r="R107" s="4" t="s">
        <v>60</v>
      </c>
      <c r="S107" s="4" t="s">
        <v>60</v>
      </c>
      <c r="T107" s="4" t="s">
        <v>60</v>
      </c>
      <c r="U107" s="4" t="s">
        <v>60</v>
      </c>
      <c r="V107" s="4" t="s">
        <v>60</v>
      </c>
      <c r="W107" s="4" t="s">
        <v>60</v>
      </c>
      <c r="X107" s="4" t="s">
        <v>60</v>
      </c>
      <c r="Y107" s="4" t="s">
        <v>60</v>
      </c>
      <c r="Z107" s="4" t="s">
        <v>60</v>
      </c>
      <c r="AA107" s="4" t="s">
        <v>60</v>
      </c>
      <c r="AB107" s="4" t="s">
        <v>60</v>
      </c>
      <c r="AC107" s="4" t="s">
        <v>60</v>
      </c>
      <c r="AD107" s="4" t="s">
        <v>60</v>
      </c>
      <c r="AE107" s="4" t="s">
        <v>60</v>
      </c>
    </row>
    <row r="108" spans="1:37" s="19" customFormat="1">
      <c r="A108" s="45" t="str">
        <f>INDEX(A$18:A$108,MATCH(B108,B$18:B$108,0))</f>
        <v>Gross written premiums</v>
      </c>
      <c r="B108" s="62" t="s">
        <v>63</v>
      </c>
      <c r="C108" s="5"/>
      <c r="D108" s="6"/>
      <c r="E108" s="4" t="s">
        <v>60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 t="s">
        <v>60</v>
      </c>
      <c r="Q108" s="1"/>
      <c r="R108" s="1"/>
      <c r="S108" s="1"/>
      <c r="T108" s="1"/>
      <c r="U108" s="1"/>
      <c r="V108" s="1"/>
      <c r="W108" s="1"/>
      <c r="X108" s="1"/>
      <c r="Y108" s="4" t="s">
        <v>60</v>
      </c>
      <c r="Z108" s="1"/>
      <c r="AA108" s="1"/>
      <c r="AB108" s="1"/>
      <c r="AC108" s="1"/>
      <c r="AD108" s="2"/>
      <c r="AE108" s="2"/>
      <c r="AF108" s="12"/>
      <c r="AG108" s="12"/>
      <c r="AH108" s="12"/>
      <c r="AJ108" s="3"/>
      <c r="AK108" s="3"/>
    </row>
    <row r="109" spans="1:37" s="19" customFormat="1">
      <c r="A109" s="18" t="str">
        <f>INDEX(A$18:A$108,MATCH(B109,B$18:B$108,0))</f>
        <v xml:space="preserve">  Gross written premiums - insurance (direct)</v>
      </c>
      <c r="B109" s="63" t="s">
        <v>65</v>
      </c>
      <c r="C109" s="5"/>
      <c r="D109" s="6"/>
      <c r="E109" s="4" t="s">
        <v>60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 t="s">
        <v>60</v>
      </c>
      <c r="Q109" s="1"/>
      <c r="R109" s="1"/>
      <c r="S109" s="1"/>
      <c r="T109" s="1"/>
      <c r="U109" s="1"/>
      <c r="V109" s="1"/>
      <c r="W109" s="1"/>
      <c r="X109" s="1"/>
      <c r="Y109" s="4" t="s">
        <v>60</v>
      </c>
      <c r="Z109" s="2"/>
      <c r="AA109" s="2"/>
      <c r="AB109" s="2"/>
      <c r="AC109" s="2"/>
      <c r="AD109" s="2"/>
      <c r="AE109" s="2"/>
      <c r="AF109" s="12"/>
      <c r="AG109" s="12"/>
      <c r="AH109" s="12"/>
      <c r="AJ109" s="3"/>
      <c r="AK109" s="3"/>
    </row>
    <row r="110" spans="1:37" s="19" customFormat="1">
      <c r="A110" s="24" t="str">
        <f>INDEX(A$18:A$108,MATCH(B110,B$18:B$108,0))</f>
        <v xml:space="preserve">  Gross written premiums - insurance (direct) - new business</v>
      </c>
      <c r="B110" s="63" t="s">
        <v>67</v>
      </c>
      <c r="C110" s="5"/>
      <c r="D110" s="6"/>
      <c r="E110" s="4" t="s">
        <v>60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 t="s">
        <v>60</v>
      </c>
      <c r="Q110" s="1"/>
      <c r="R110" s="1"/>
      <c r="S110" s="1"/>
      <c r="T110" s="1"/>
      <c r="U110" s="1"/>
      <c r="V110" s="1"/>
      <c r="W110" s="1"/>
      <c r="X110" s="1"/>
      <c r="Y110" s="4" t="s">
        <v>60</v>
      </c>
      <c r="Z110" s="2"/>
      <c r="AA110" s="2"/>
      <c r="AB110" s="2"/>
      <c r="AC110" s="2"/>
      <c r="AD110" s="2"/>
      <c r="AE110" s="2"/>
      <c r="AF110" s="12"/>
      <c r="AG110" s="12"/>
      <c r="AH110" s="12"/>
      <c r="AJ110" s="3"/>
      <c r="AK110" s="3"/>
    </row>
    <row r="111" spans="1:37" s="19" customFormat="1">
      <c r="A111" s="18" t="str">
        <f>INDEX(A$18:A$108,MATCH(B111,B$18:B$108,0))</f>
        <v xml:space="preserve">  Gross written premiums - accepted reinsurance</v>
      </c>
      <c r="B111" s="63" t="s">
        <v>69</v>
      </c>
      <c r="C111" s="5"/>
      <c r="D111" s="6"/>
      <c r="E111" s="4" t="s">
        <v>60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 t="s">
        <v>60</v>
      </c>
      <c r="Q111" s="1"/>
      <c r="R111" s="1"/>
      <c r="S111" s="1"/>
      <c r="T111" s="1"/>
      <c r="U111" s="1"/>
      <c r="V111" s="1"/>
      <c r="W111" s="1"/>
      <c r="X111" s="1"/>
      <c r="Y111" s="4" t="s">
        <v>60</v>
      </c>
      <c r="Z111" s="1"/>
      <c r="AA111" s="1"/>
      <c r="AB111" s="1"/>
      <c r="AC111" s="1"/>
      <c r="AD111" s="2"/>
      <c r="AE111" s="2"/>
      <c r="AF111" s="12"/>
      <c r="AG111" s="12"/>
      <c r="AH111" s="12"/>
      <c r="AJ111" s="3"/>
      <c r="AK111" s="3"/>
    </row>
    <row r="112" spans="1:37" s="19" customFormat="1">
      <c r="A112" s="45" t="str">
        <f>INDEX(A$18:A$108,MATCH(B112,B$18:B$108,0))</f>
        <v>Net written premiums</v>
      </c>
      <c r="B112" s="64" t="s">
        <v>77</v>
      </c>
      <c r="C112" s="5"/>
      <c r="D112" s="6"/>
      <c r="E112" s="4" t="s">
        <v>60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 t="s">
        <v>60</v>
      </c>
      <c r="Q112" s="1"/>
      <c r="R112" s="1"/>
      <c r="S112" s="1"/>
      <c r="T112" s="1"/>
      <c r="U112" s="1"/>
      <c r="V112" s="1"/>
      <c r="W112" s="1"/>
      <c r="X112" s="1"/>
      <c r="Y112" s="4" t="s">
        <v>60</v>
      </c>
      <c r="Z112" s="1"/>
      <c r="AA112" s="1"/>
      <c r="AB112" s="1"/>
      <c r="AC112" s="1"/>
      <c r="AD112" s="2"/>
      <c r="AE112" s="2"/>
      <c r="AF112" s="12"/>
      <c r="AG112" s="12"/>
      <c r="AH112" s="12"/>
      <c r="AI112" s="3"/>
      <c r="AJ112" s="3"/>
      <c r="AK112" s="3"/>
    </row>
    <row r="113" spans="1:37">
      <c r="A113" s="44" t="s">
        <v>78</v>
      </c>
      <c r="B113" s="61"/>
      <c r="C113" s="4" t="s">
        <v>60</v>
      </c>
      <c r="D113" s="4" t="s">
        <v>60</v>
      </c>
      <c r="E113" s="4" t="s">
        <v>60</v>
      </c>
      <c r="F113" s="4" t="s">
        <v>60</v>
      </c>
      <c r="G113" s="4" t="s">
        <v>60</v>
      </c>
      <c r="H113" s="4" t="s">
        <v>60</v>
      </c>
      <c r="I113" s="4" t="s">
        <v>60</v>
      </c>
      <c r="J113" s="4" t="s">
        <v>60</v>
      </c>
      <c r="K113" s="4" t="s">
        <v>60</v>
      </c>
      <c r="L113" s="4" t="s">
        <v>60</v>
      </c>
      <c r="M113" s="4" t="s">
        <v>60</v>
      </c>
      <c r="N113" s="4" t="s">
        <v>60</v>
      </c>
      <c r="O113" s="4" t="s">
        <v>60</v>
      </c>
      <c r="P113" s="4" t="s">
        <v>60</v>
      </c>
      <c r="Q113" s="4" t="s">
        <v>60</v>
      </c>
      <c r="R113" s="4" t="s">
        <v>60</v>
      </c>
      <c r="S113" s="4" t="s">
        <v>60</v>
      </c>
      <c r="T113" s="4" t="s">
        <v>60</v>
      </c>
      <c r="U113" s="4" t="s">
        <v>60</v>
      </c>
      <c r="V113" s="4" t="s">
        <v>60</v>
      </c>
      <c r="W113" s="4" t="s">
        <v>60</v>
      </c>
      <c r="X113" s="4" t="s">
        <v>60</v>
      </c>
      <c r="Y113" s="4" t="s">
        <v>60</v>
      </c>
      <c r="Z113" s="4" t="s">
        <v>60</v>
      </c>
      <c r="AA113" s="4" t="s">
        <v>60</v>
      </c>
      <c r="AB113" s="4" t="s">
        <v>60</v>
      </c>
      <c r="AC113" s="4" t="s">
        <v>60</v>
      </c>
      <c r="AD113" s="4" t="s">
        <v>60</v>
      </c>
      <c r="AE113" s="4" t="s">
        <v>60</v>
      </c>
    </row>
    <row r="114" spans="1:37" s="19" customFormat="1">
      <c r="A114" s="45" t="str">
        <f>INDEX(A$18:A$108,MATCH(B114,B$18:B$108,0))</f>
        <v>Gross earned premiums</v>
      </c>
      <c r="B114" s="64" t="s">
        <v>80</v>
      </c>
      <c r="C114" s="5"/>
      <c r="D114" s="6"/>
      <c r="E114" s="4" t="s">
        <v>60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 t="s">
        <v>60</v>
      </c>
      <c r="Q114" s="1"/>
      <c r="R114" s="1"/>
      <c r="S114" s="1"/>
      <c r="T114" s="1"/>
      <c r="U114" s="1"/>
      <c r="V114" s="1"/>
      <c r="W114" s="1"/>
      <c r="X114" s="1"/>
      <c r="Y114" s="4" t="s">
        <v>60</v>
      </c>
      <c r="Z114" s="1"/>
      <c r="AA114" s="1"/>
      <c r="AB114" s="1"/>
      <c r="AC114" s="1"/>
      <c r="AD114" s="2"/>
      <c r="AE114" s="2"/>
      <c r="AF114" s="12"/>
      <c r="AG114" s="12"/>
      <c r="AH114" s="12"/>
      <c r="AI114" s="3"/>
      <c r="AJ114" s="3"/>
      <c r="AK114" s="3"/>
    </row>
    <row r="115" spans="1:37" s="19" customFormat="1">
      <c r="A115" s="34" t="str">
        <f>INDEX(A$18:A$108,MATCH(B115,B$18:B$108,0))</f>
        <v>Net earned premiums</v>
      </c>
      <c r="B115" s="64" t="s">
        <v>86</v>
      </c>
      <c r="C115" s="5"/>
      <c r="D115" s="6"/>
      <c r="E115" s="4" t="s">
        <v>60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 t="s">
        <v>60</v>
      </c>
      <c r="Q115" s="1"/>
      <c r="R115" s="1"/>
      <c r="S115" s="1"/>
      <c r="T115" s="1"/>
      <c r="U115" s="1"/>
      <c r="V115" s="1"/>
      <c r="W115" s="1"/>
      <c r="X115" s="1"/>
      <c r="Y115" s="4" t="s">
        <v>60</v>
      </c>
      <c r="Z115" s="1"/>
      <c r="AA115" s="1"/>
      <c r="AB115" s="1"/>
      <c r="AC115" s="1"/>
      <c r="AD115" s="2"/>
      <c r="AE115" s="2"/>
      <c r="AF115" s="12"/>
      <c r="AG115" s="12"/>
      <c r="AH115" s="12"/>
      <c r="AI115" s="3"/>
      <c r="AJ115" s="3"/>
      <c r="AK115" s="3"/>
    </row>
    <row r="116" spans="1:37" s="19" customFormat="1">
      <c r="A116" s="25" t="str">
        <f>INDEX(A$18:A$108,MATCH(B116,B$18:B$108,0))</f>
        <v>Net earned premiums from business transfers-in</v>
      </c>
      <c r="B116" s="64" t="s">
        <v>88</v>
      </c>
      <c r="C116" s="6"/>
      <c r="D116" s="6"/>
      <c r="E116" s="4" t="s">
        <v>60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 t="s">
        <v>60</v>
      </c>
      <c r="Q116" s="1"/>
      <c r="R116" s="1"/>
      <c r="S116" s="1"/>
      <c r="T116" s="1"/>
      <c r="U116" s="1"/>
      <c r="V116" s="1"/>
      <c r="W116" s="1"/>
      <c r="X116" s="1"/>
      <c r="Y116" s="4" t="s">
        <v>60</v>
      </c>
      <c r="Z116" s="1"/>
      <c r="AA116" s="1"/>
      <c r="AB116" s="1"/>
      <c r="AC116" s="1"/>
      <c r="AD116" s="1"/>
      <c r="AE116" s="1"/>
      <c r="AF116" s="12"/>
      <c r="AG116" s="12"/>
      <c r="AH116" s="12"/>
      <c r="AI116" s="3"/>
      <c r="AJ116" s="3"/>
      <c r="AK116" s="3"/>
    </row>
    <row r="117" spans="1:37">
      <c r="A117" s="44" t="s">
        <v>89</v>
      </c>
      <c r="B117" s="61"/>
      <c r="C117" s="4" t="s">
        <v>60</v>
      </c>
      <c r="D117" s="4" t="s">
        <v>60</v>
      </c>
      <c r="E117" s="4" t="s">
        <v>60</v>
      </c>
      <c r="F117" s="4" t="s">
        <v>60</v>
      </c>
      <c r="G117" s="4" t="s">
        <v>60</v>
      </c>
      <c r="H117" s="4" t="s">
        <v>60</v>
      </c>
      <c r="I117" s="4" t="s">
        <v>60</v>
      </c>
      <c r="J117" s="4" t="s">
        <v>60</v>
      </c>
      <c r="K117" s="4" t="s">
        <v>60</v>
      </c>
      <c r="L117" s="4" t="s">
        <v>60</v>
      </c>
      <c r="M117" s="4" t="s">
        <v>60</v>
      </c>
      <c r="N117" s="4" t="s">
        <v>60</v>
      </c>
      <c r="O117" s="4" t="s">
        <v>60</v>
      </c>
      <c r="P117" s="4" t="s">
        <v>60</v>
      </c>
      <c r="Q117" s="4" t="s">
        <v>60</v>
      </c>
      <c r="R117" s="4" t="s">
        <v>60</v>
      </c>
      <c r="S117" s="4" t="s">
        <v>60</v>
      </c>
      <c r="T117" s="4" t="s">
        <v>60</v>
      </c>
      <c r="U117" s="4" t="s">
        <v>60</v>
      </c>
      <c r="V117" s="4" t="s">
        <v>60</v>
      </c>
      <c r="W117" s="4" t="s">
        <v>60</v>
      </c>
      <c r="X117" s="4" t="s">
        <v>60</v>
      </c>
      <c r="Y117" s="4" t="s">
        <v>60</v>
      </c>
      <c r="Z117" s="4" t="s">
        <v>60</v>
      </c>
      <c r="AA117" s="4" t="s">
        <v>60</v>
      </c>
      <c r="AB117" s="4" t="s">
        <v>60</v>
      </c>
      <c r="AC117" s="4" t="s">
        <v>60</v>
      </c>
      <c r="AD117" s="4" t="s">
        <v>60</v>
      </c>
      <c r="AE117" s="4" t="s">
        <v>60</v>
      </c>
    </row>
    <row r="118" spans="1:37" s="19" customFormat="1">
      <c r="A118" s="34" t="str">
        <f>INDEX(A$18:A$108,MATCH(B118,B$18:B$108,0))</f>
        <v>Investment income and investment gains / (losses)</v>
      </c>
      <c r="B118" s="64" t="s">
        <v>95</v>
      </c>
      <c r="C118" s="6"/>
      <c r="D118" s="5"/>
      <c r="E118" s="4" t="s">
        <v>60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4" t="s">
        <v>60</v>
      </c>
      <c r="Q118" s="2"/>
      <c r="R118" s="2"/>
      <c r="S118" s="2"/>
      <c r="T118" s="2"/>
      <c r="U118" s="2"/>
      <c r="V118" s="2"/>
      <c r="W118" s="2"/>
      <c r="X118" s="2"/>
      <c r="Y118" s="4" t="s">
        <v>60</v>
      </c>
      <c r="Z118" s="2"/>
      <c r="AA118" s="2"/>
      <c r="AB118" s="2"/>
      <c r="AC118" s="2"/>
      <c r="AD118" s="2"/>
      <c r="AE118" s="2"/>
      <c r="AF118" s="12"/>
      <c r="AG118" s="12"/>
      <c r="AH118" s="12"/>
      <c r="AI118" s="3"/>
      <c r="AJ118" s="3"/>
      <c r="AK118" s="3"/>
    </row>
    <row r="119" spans="1:37" s="19" customFormat="1">
      <c r="A119" s="34" t="str">
        <f>INDEX(A$18:A$108,MATCH(B119,B$18:B$108,0))</f>
        <v>Other income</v>
      </c>
      <c r="B119" s="64" t="s">
        <v>97</v>
      </c>
      <c r="C119" s="6"/>
      <c r="D119" s="5"/>
      <c r="E119" s="4" t="s">
        <v>60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4" t="s">
        <v>60</v>
      </c>
      <c r="Q119" s="2"/>
      <c r="R119" s="2"/>
      <c r="S119" s="2"/>
      <c r="T119" s="2"/>
      <c r="U119" s="2"/>
      <c r="V119" s="2"/>
      <c r="W119" s="2"/>
      <c r="X119" s="2"/>
      <c r="Y119" s="4" t="s">
        <v>60</v>
      </c>
      <c r="Z119" s="2"/>
      <c r="AA119" s="2"/>
      <c r="AB119" s="2"/>
      <c r="AC119" s="2"/>
      <c r="AD119" s="2"/>
      <c r="AE119" s="2"/>
      <c r="AF119" s="12"/>
      <c r="AG119" s="12"/>
      <c r="AH119" s="12"/>
      <c r="AI119" s="3"/>
      <c r="AJ119" s="3"/>
      <c r="AK119" s="3"/>
    </row>
    <row r="120" spans="1:37" s="19" customFormat="1">
      <c r="A120" s="51" t="str">
        <f>INDEX(A$18:A$108,MATCH(B120,B$18:B$108,0))</f>
        <v>Total income</v>
      </c>
      <c r="B120" s="64" t="s">
        <v>99</v>
      </c>
      <c r="C120" s="6"/>
      <c r="D120" s="5"/>
      <c r="E120" s="4" t="s">
        <v>60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4" t="s">
        <v>60</v>
      </c>
      <c r="Q120" s="2"/>
      <c r="R120" s="2"/>
      <c r="S120" s="2"/>
      <c r="T120" s="2"/>
      <c r="U120" s="2"/>
      <c r="V120" s="2"/>
      <c r="W120" s="2"/>
      <c r="X120" s="2"/>
      <c r="Y120" s="4" t="s">
        <v>60</v>
      </c>
      <c r="Z120" s="2"/>
      <c r="AA120" s="2"/>
      <c r="AB120" s="2"/>
      <c r="AC120" s="2"/>
      <c r="AD120" s="2"/>
      <c r="AE120" s="2"/>
      <c r="AF120" s="12"/>
      <c r="AG120" s="12"/>
      <c r="AH120" s="12"/>
      <c r="AI120" s="3"/>
      <c r="AJ120" s="3"/>
      <c r="AK120" s="3"/>
    </row>
    <row r="121" spans="1:37" s="19" customFormat="1">
      <c r="A121" s="59" t="s">
        <v>100</v>
      </c>
      <c r="B121" s="64"/>
      <c r="C121" s="4" t="s">
        <v>60</v>
      </c>
      <c r="D121" s="4" t="s">
        <v>60</v>
      </c>
      <c r="E121" s="4" t="s">
        <v>60</v>
      </c>
      <c r="F121" s="4" t="s">
        <v>60</v>
      </c>
      <c r="G121" s="4" t="s">
        <v>60</v>
      </c>
      <c r="H121" s="4" t="s">
        <v>60</v>
      </c>
      <c r="I121" s="4" t="s">
        <v>60</v>
      </c>
      <c r="J121" s="4" t="s">
        <v>60</v>
      </c>
      <c r="K121" s="4" t="s">
        <v>60</v>
      </c>
      <c r="L121" s="4" t="s">
        <v>60</v>
      </c>
      <c r="M121" s="4" t="s">
        <v>60</v>
      </c>
      <c r="N121" s="4" t="s">
        <v>60</v>
      </c>
      <c r="O121" s="4" t="s">
        <v>60</v>
      </c>
      <c r="P121" s="4" t="s">
        <v>60</v>
      </c>
      <c r="Q121" s="4" t="s">
        <v>60</v>
      </c>
      <c r="R121" s="4" t="s">
        <v>60</v>
      </c>
      <c r="S121" s="4" t="s">
        <v>60</v>
      </c>
      <c r="T121" s="4" t="s">
        <v>60</v>
      </c>
      <c r="U121" s="4" t="s">
        <v>60</v>
      </c>
      <c r="V121" s="4" t="s">
        <v>60</v>
      </c>
      <c r="W121" s="4" t="s">
        <v>60</v>
      </c>
      <c r="X121" s="4" t="s">
        <v>60</v>
      </c>
      <c r="Y121" s="4" t="s">
        <v>60</v>
      </c>
      <c r="Z121" s="4" t="s">
        <v>60</v>
      </c>
      <c r="AA121" s="4" t="s">
        <v>60</v>
      </c>
      <c r="AB121" s="4" t="s">
        <v>60</v>
      </c>
      <c r="AC121" s="4" t="s">
        <v>60</v>
      </c>
      <c r="AD121" s="4" t="s">
        <v>60</v>
      </c>
      <c r="AE121" s="4" t="s">
        <v>60</v>
      </c>
      <c r="AF121" s="12"/>
      <c r="AG121" s="12"/>
      <c r="AH121" s="12"/>
      <c r="AI121" s="3"/>
      <c r="AJ121" s="3"/>
      <c r="AK121" s="3"/>
    </row>
    <row r="122" spans="1:37">
      <c r="A122" s="44" t="s">
        <v>101</v>
      </c>
      <c r="B122" s="61"/>
      <c r="C122" s="4" t="s">
        <v>60</v>
      </c>
      <c r="D122" s="4" t="s">
        <v>60</v>
      </c>
      <c r="E122" s="4" t="s">
        <v>60</v>
      </c>
      <c r="F122" s="4" t="s">
        <v>60</v>
      </c>
      <c r="G122" s="4" t="s">
        <v>60</v>
      </c>
      <c r="H122" s="4" t="s">
        <v>60</v>
      </c>
      <c r="I122" s="4" t="s">
        <v>60</v>
      </c>
      <c r="J122" s="4" t="s">
        <v>60</v>
      </c>
      <c r="K122" s="4" t="s">
        <v>60</v>
      </c>
      <c r="L122" s="4" t="s">
        <v>60</v>
      </c>
      <c r="M122" s="4" t="s">
        <v>60</v>
      </c>
      <c r="N122" s="4" t="s">
        <v>60</v>
      </c>
      <c r="O122" s="4" t="s">
        <v>60</v>
      </c>
      <c r="P122" s="4" t="s">
        <v>60</v>
      </c>
      <c r="Q122" s="4" t="s">
        <v>60</v>
      </c>
      <c r="R122" s="4" t="s">
        <v>60</v>
      </c>
      <c r="S122" s="4" t="s">
        <v>60</v>
      </c>
      <c r="T122" s="4" t="s">
        <v>60</v>
      </c>
      <c r="U122" s="4" t="s">
        <v>60</v>
      </c>
      <c r="V122" s="4" t="s">
        <v>60</v>
      </c>
      <c r="W122" s="4" t="s">
        <v>60</v>
      </c>
      <c r="X122" s="4" t="s">
        <v>60</v>
      </c>
      <c r="Y122" s="4" t="s">
        <v>60</v>
      </c>
      <c r="Z122" s="4" t="s">
        <v>60</v>
      </c>
      <c r="AA122" s="4" t="s">
        <v>60</v>
      </c>
      <c r="AB122" s="4" t="s">
        <v>60</v>
      </c>
      <c r="AC122" s="4" t="s">
        <v>60</v>
      </c>
      <c r="AD122" s="4" t="s">
        <v>60</v>
      </c>
      <c r="AE122" s="4" t="s">
        <v>60</v>
      </c>
    </row>
    <row r="123" spans="1:37" s="19" customFormat="1">
      <c r="A123" s="45" t="str">
        <f t="shared" ref="A123:A128" si="0">INDEX(A$18:A$108,MATCH(B123,B$18:B$108,0))</f>
        <v>Gross (undiscounted) claims incurred</v>
      </c>
      <c r="B123" s="64" t="s">
        <v>103</v>
      </c>
      <c r="C123" s="5"/>
      <c r="D123" s="6"/>
      <c r="E123" s="4" t="s">
        <v>60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 t="s">
        <v>60</v>
      </c>
      <c r="Q123" s="1"/>
      <c r="R123" s="1"/>
      <c r="S123" s="1"/>
      <c r="T123" s="1"/>
      <c r="U123" s="1"/>
      <c r="V123" s="1"/>
      <c r="W123" s="1"/>
      <c r="X123" s="1"/>
      <c r="Y123" s="4" t="s">
        <v>60</v>
      </c>
      <c r="Z123" s="1"/>
      <c r="AA123" s="1"/>
      <c r="AB123" s="1"/>
      <c r="AC123" s="1"/>
      <c r="AD123" s="2"/>
      <c r="AE123" s="2"/>
      <c r="AF123" s="12"/>
      <c r="AG123" s="12"/>
      <c r="AH123" s="12"/>
      <c r="AI123" s="3"/>
      <c r="AJ123" s="3"/>
      <c r="AK123" s="3"/>
    </row>
    <row r="124" spans="1:37" s="19" customFormat="1">
      <c r="A124" s="18" t="str">
        <f t="shared" si="0"/>
        <v xml:space="preserve">Gross (undiscounted) claims incurred - claim events that occurred prior to the period	</v>
      </c>
      <c r="B124" s="64" t="s">
        <v>119</v>
      </c>
      <c r="C124" s="5"/>
      <c r="D124" s="6"/>
      <c r="E124" s="4" t="s">
        <v>60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 t="s">
        <v>60</v>
      </c>
      <c r="Q124" s="1"/>
      <c r="R124" s="1"/>
      <c r="S124" s="1"/>
      <c r="T124" s="1"/>
      <c r="U124" s="1"/>
      <c r="V124" s="1"/>
      <c r="W124" s="1"/>
      <c r="X124" s="1"/>
      <c r="Y124" s="4" t="s">
        <v>60</v>
      </c>
      <c r="Z124" s="1"/>
      <c r="AA124" s="1"/>
      <c r="AB124" s="1"/>
      <c r="AC124" s="1"/>
      <c r="AD124" s="2"/>
      <c r="AE124" s="2"/>
      <c r="AF124" s="12"/>
      <c r="AG124" s="12"/>
      <c r="AH124" s="12"/>
      <c r="AI124" s="3"/>
      <c r="AJ124" s="3"/>
      <c r="AK124" s="3"/>
    </row>
    <row r="125" spans="1:37" s="19" customFormat="1">
      <c r="A125" s="45" t="str">
        <f t="shared" si="0"/>
        <v>Net (undiscounted) claims incurred</v>
      </c>
      <c r="B125" s="64" t="s">
        <v>125</v>
      </c>
      <c r="C125" s="5"/>
      <c r="D125" s="6"/>
      <c r="E125" s="4" t="s">
        <v>60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 t="s">
        <v>60</v>
      </c>
      <c r="Q125" s="1"/>
      <c r="R125" s="1"/>
      <c r="S125" s="1"/>
      <c r="T125" s="1"/>
      <c r="U125" s="1"/>
      <c r="V125" s="1"/>
      <c r="W125" s="1"/>
      <c r="X125" s="1"/>
      <c r="Y125" s="4" t="s">
        <v>60</v>
      </c>
      <c r="Z125" s="1"/>
      <c r="AA125" s="1"/>
      <c r="AB125" s="1"/>
      <c r="AC125" s="1"/>
      <c r="AD125" s="2"/>
      <c r="AE125" s="2"/>
      <c r="AF125" s="12"/>
      <c r="AG125" s="12"/>
      <c r="AH125" s="12"/>
      <c r="AI125" s="3"/>
      <c r="AJ125" s="3"/>
      <c r="AK125" s="3"/>
    </row>
    <row r="126" spans="1:37" s="19" customFormat="1">
      <c r="A126" s="18" t="str">
        <f t="shared" si="0"/>
        <v>Net (undiscounted) claims incurred - claim events that occurred prior to the period</v>
      </c>
      <c r="B126" s="64" t="s">
        <v>133</v>
      </c>
      <c r="C126" s="5"/>
      <c r="D126" s="6"/>
      <c r="E126" s="4" t="s">
        <v>60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 t="s">
        <v>60</v>
      </c>
      <c r="Q126" s="1"/>
      <c r="R126" s="1"/>
      <c r="S126" s="1"/>
      <c r="T126" s="1"/>
      <c r="U126" s="1"/>
      <c r="V126" s="1"/>
      <c r="W126" s="1"/>
      <c r="X126" s="1"/>
      <c r="Y126" s="4" t="s">
        <v>60</v>
      </c>
      <c r="Z126" s="1"/>
      <c r="AA126" s="1"/>
      <c r="AB126" s="1"/>
      <c r="AC126" s="1"/>
      <c r="AD126" s="2"/>
      <c r="AE126" s="2"/>
      <c r="AF126" s="12"/>
      <c r="AG126" s="12"/>
      <c r="AH126" s="12"/>
      <c r="AI126" s="3"/>
      <c r="AJ126" s="3"/>
      <c r="AK126" s="3"/>
    </row>
    <row r="127" spans="1:37" s="19" customFormat="1">
      <c r="A127" s="45" t="str">
        <f t="shared" si="0"/>
        <v>Net (discounted) claims incurred</v>
      </c>
      <c r="B127" s="64" t="s">
        <v>139</v>
      </c>
      <c r="C127" s="6"/>
      <c r="D127" s="6"/>
      <c r="E127" s="4" t="s">
        <v>60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4" t="s">
        <v>60</v>
      </c>
      <c r="Q127" s="2"/>
      <c r="R127" s="2"/>
      <c r="S127" s="2"/>
      <c r="T127" s="2"/>
      <c r="U127" s="2"/>
      <c r="V127" s="2"/>
      <c r="W127" s="2"/>
      <c r="X127" s="2"/>
      <c r="Y127" s="4" t="s">
        <v>60</v>
      </c>
      <c r="Z127" s="2"/>
      <c r="AA127" s="2"/>
      <c r="AB127" s="2"/>
      <c r="AC127" s="2"/>
      <c r="AD127" s="1"/>
      <c r="AE127" s="1"/>
      <c r="AF127" s="12"/>
      <c r="AG127" s="12"/>
      <c r="AH127" s="12"/>
      <c r="AI127" s="3"/>
      <c r="AJ127" s="3"/>
      <c r="AK127" s="3"/>
    </row>
    <row r="128" spans="1:37" s="19" customFormat="1">
      <c r="A128" s="18" t="str">
        <f t="shared" si="0"/>
        <v>Net (discounted) claims incurred - business transfers-out</v>
      </c>
      <c r="B128" s="64" t="s">
        <v>141</v>
      </c>
      <c r="C128" s="6"/>
      <c r="D128" s="6"/>
      <c r="E128" s="4" t="s">
        <v>60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 t="s">
        <v>60</v>
      </c>
      <c r="Q128" s="1"/>
      <c r="R128" s="1"/>
      <c r="S128" s="1"/>
      <c r="T128" s="1"/>
      <c r="U128" s="1"/>
      <c r="V128" s="1"/>
      <c r="W128" s="1"/>
      <c r="X128" s="1"/>
      <c r="Y128" s="4" t="s">
        <v>60</v>
      </c>
      <c r="Z128" s="1"/>
      <c r="AA128" s="1"/>
      <c r="AB128" s="1"/>
      <c r="AC128" s="1"/>
      <c r="AD128" s="1"/>
      <c r="AE128" s="1"/>
      <c r="AF128" s="12"/>
      <c r="AG128" s="12"/>
      <c r="AH128" s="12"/>
      <c r="AI128" s="3"/>
      <c r="AJ128" s="3"/>
      <c r="AK128" s="3"/>
    </row>
    <row r="129" spans="1:37">
      <c r="A129" s="44" t="s">
        <v>146</v>
      </c>
      <c r="B129" s="61"/>
      <c r="C129" s="4" t="s">
        <v>60</v>
      </c>
      <c r="D129" s="4" t="s">
        <v>60</v>
      </c>
      <c r="E129" s="4" t="s">
        <v>60</v>
      </c>
      <c r="F129" s="4" t="s">
        <v>60</v>
      </c>
      <c r="G129" s="4" t="s">
        <v>60</v>
      </c>
      <c r="H129" s="4" t="s">
        <v>60</v>
      </c>
      <c r="I129" s="4" t="s">
        <v>60</v>
      </c>
      <c r="J129" s="4" t="s">
        <v>60</v>
      </c>
      <c r="K129" s="4" t="s">
        <v>60</v>
      </c>
      <c r="L129" s="4" t="s">
        <v>60</v>
      </c>
      <c r="M129" s="4" t="s">
        <v>60</v>
      </c>
      <c r="N129" s="4" t="s">
        <v>60</v>
      </c>
      <c r="O129" s="4" t="s">
        <v>60</v>
      </c>
      <c r="P129" s="4" t="s">
        <v>60</v>
      </c>
      <c r="Q129" s="4" t="s">
        <v>60</v>
      </c>
      <c r="R129" s="4" t="s">
        <v>60</v>
      </c>
      <c r="S129" s="4" t="s">
        <v>60</v>
      </c>
      <c r="T129" s="4" t="s">
        <v>60</v>
      </c>
      <c r="U129" s="4" t="s">
        <v>60</v>
      </c>
      <c r="V129" s="4" t="s">
        <v>60</v>
      </c>
      <c r="W129" s="4" t="s">
        <v>60</v>
      </c>
      <c r="X129" s="4" t="s">
        <v>60</v>
      </c>
      <c r="Y129" s="4" t="s">
        <v>60</v>
      </c>
      <c r="Z129" s="4" t="s">
        <v>60</v>
      </c>
      <c r="AA129" s="4" t="s">
        <v>60</v>
      </c>
      <c r="AB129" s="4" t="s">
        <v>60</v>
      </c>
      <c r="AC129" s="4" t="s">
        <v>60</v>
      </c>
      <c r="AD129" s="4" t="s">
        <v>60</v>
      </c>
      <c r="AE129" s="4" t="s">
        <v>60</v>
      </c>
    </row>
    <row r="130" spans="1:37" s="19" customFormat="1">
      <c r="A130" s="45" t="str">
        <f>INDEX(A$18:A$108,MATCH(B130,B$18:B$108,0))</f>
        <v>Technical expenses incurred net of reinsurance ceded</v>
      </c>
      <c r="B130" s="64" t="s">
        <v>148</v>
      </c>
      <c r="C130" s="6"/>
      <c r="D130" s="5"/>
      <c r="E130" s="4" t="s">
        <v>60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4" t="s">
        <v>60</v>
      </c>
      <c r="Q130" s="2"/>
      <c r="R130" s="2"/>
      <c r="S130" s="2"/>
      <c r="T130" s="2"/>
      <c r="U130" s="2"/>
      <c r="V130" s="2"/>
      <c r="W130" s="2"/>
      <c r="X130" s="2"/>
      <c r="Y130" s="4" t="s">
        <v>60</v>
      </c>
      <c r="Z130" s="2"/>
      <c r="AA130" s="2"/>
      <c r="AB130" s="2"/>
      <c r="AC130" s="2"/>
      <c r="AD130" s="2"/>
      <c r="AE130" s="2"/>
      <c r="AF130" s="12"/>
      <c r="AG130" s="12"/>
      <c r="AH130" s="12"/>
      <c r="AI130" s="3"/>
      <c r="AJ130" s="3"/>
      <c r="AK130" s="3"/>
    </row>
    <row r="131" spans="1:37" s="19" customFormat="1">
      <c r="A131" s="18" t="str">
        <f>INDEX(A$18:A$108,MATCH(B131,B$18:B$108,0))</f>
        <v>Acquisition costs - commission</v>
      </c>
      <c r="B131" s="64" t="s">
        <v>156</v>
      </c>
      <c r="C131" s="5"/>
      <c r="D131" s="6"/>
      <c r="E131" s="4" t="s">
        <v>60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 t="s">
        <v>60</v>
      </c>
      <c r="Q131" s="1"/>
      <c r="R131" s="1"/>
      <c r="S131" s="1"/>
      <c r="T131" s="1"/>
      <c r="U131" s="1"/>
      <c r="V131" s="1"/>
      <c r="W131" s="1"/>
      <c r="X131" s="1"/>
      <c r="Y131" s="4" t="s">
        <v>60</v>
      </c>
      <c r="Z131" s="1"/>
      <c r="AA131" s="1"/>
      <c r="AB131" s="1"/>
      <c r="AC131" s="1"/>
      <c r="AD131" s="2"/>
      <c r="AE131" s="2"/>
      <c r="AF131" s="12"/>
      <c r="AG131" s="12"/>
      <c r="AH131" s="12"/>
      <c r="AI131" s="3"/>
      <c r="AJ131" s="3"/>
      <c r="AK131" s="3"/>
    </row>
    <row r="132" spans="1:37">
      <c r="A132" s="44" t="s">
        <v>165</v>
      </c>
      <c r="B132" s="61"/>
      <c r="C132" s="4" t="s">
        <v>60</v>
      </c>
      <c r="D132" s="4" t="s">
        <v>60</v>
      </c>
      <c r="E132" s="4" t="s">
        <v>60</v>
      </c>
      <c r="F132" s="4" t="s">
        <v>60</v>
      </c>
      <c r="G132" s="4" t="s">
        <v>60</v>
      </c>
      <c r="H132" s="4" t="s">
        <v>60</v>
      </c>
      <c r="I132" s="4" t="s">
        <v>60</v>
      </c>
      <c r="J132" s="4" t="s">
        <v>60</v>
      </c>
      <c r="K132" s="4" t="s">
        <v>60</v>
      </c>
      <c r="L132" s="4" t="s">
        <v>60</v>
      </c>
      <c r="M132" s="4" t="s">
        <v>60</v>
      </c>
      <c r="N132" s="4" t="s">
        <v>60</v>
      </c>
      <c r="O132" s="4" t="s">
        <v>60</v>
      </c>
      <c r="P132" s="4" t="s">
        <v>60</v>
      </c>
      <c r="Q132" s="4" t="s">
        <v>60</v>
      </c>
      <c r="R132" s="4" t="s">
        <v>60</v>
      </c>
      <c r="S132" s="4" t="s">
        <v>60</v>
      </c>
      <c r="T132" s="4" t="s">
        <v>60</v>
      </c>
      <c r="U132" s="4" t="s">
        <v>60</v>
      </c>
      <c r="V132" s="4" t="s">
        <v>60</v>
      </c>
      <c r="W132" s="4" t="s">
        <v>60</v>
      </c>
      <c r="X132" s="4" t="s">
        <v>60</v>
      </c>
      <c r="Y132" s="4" t="s">
        <v>60</v>
      </c>
      <c r="Z132" s="4" t="s">
        <v>60</v>
      </c>
      <c r="AA132" s="4" t="s">
        <v>60</v>
      </c>
      <c r="AB132" s="4" t="s">
        <v>60</v>
      </c>
      <c r="AC132" s="4" t="s">
        <v>60</v>
      </c>
      <c r="AD132" s="4" t="s">
        <v>60</v>
      </c>
      <c r="AE132" s="4" t="s">
        <v>60</v>
      </c>
    </row>
    <row r="133" spans="1:37" s="19" customFormat="1">
      <c r="A133" s="45" t="str">
        <f>INDEX(A$18:A$108,MATCH(B133,B$18:B$108,0))</f>
        <v>Interest paid or payable</v>
      </c>
      <c r="B133" s="64" t="s">
        <v>169</v>
      </c>
      <c r="C133" s="6"/>
      <c r="D133" s="5"/>
      <c r="E133" s="4" t="s">
        <v>60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4" t="s">
        <v>60</v>
      </c>
      <c r="Q133" s="2"/>
      <c r="R133" s="2"/>
      <c r="S133" s="2"/>
      <c r="T133" s="2"/>
      <c r="U133" s="2"/>
      <c r="V133" s="2"/>
      <c r="W133" s="2"/>
      <c r="X133" s="2"/>
      <c r="Y133" s="4" t="s">
        <v>60</v>
      </c>
      <c r="Z133" s="2"/>
      <c r="AA133" s="2"/>
      <c r="AB133" s="2"/>
      <c r="AC133" s="2"/>
      <c r="AD133" s="2"/>
      <c r="AE133" s="2"/>
      <c r="AF133" s="12"/>
      <c r="AG133" s="12"/>
      <c r="AH133" s="12"/>
      <c r="AI133" s="3"/>
      <c r="AJ133" s="3"/>
      <c r="AK133" s="3"/>
    </row>
    <row r="134" spans="1:37" s="19" customFormat="1">
      <c r="A134" s="52" t="str">
        <f>INDEX(A$18:A$108,MATCH(B134,B$18:B$108,0))</f>
        <v>Total expenditure</v>
      </c>
      <c r="B134" s="64" t="s">
        <v>175</v>
      </c>
      <c r="C134" s="6"/>
      <c r="D134" s="5"/>
      <c r="E134" s="4" t="s">
        <v>60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4" t="s">
        <v>60</v>
      </c>
      <c r="Q134" s="2"/>
      <c r="R134" s="2"/>
      <c r="S134" s="2"/>
      <c r="T134" s="2"/>
      <c r="U134" s="2"/>
      <c r="V134" s="2"/>
      <c r="W134" s="2"/>
      <c r="X134" s="2"/>
      <c r="Y134" s="4" t="s">
        <v>60</v>
      </c>
      <c r="Z134" s="2"/>
      <c r="AA134" s="2"/>
      <c r="AB134" s="2"/>
      <c r="AC134" s="2"/>
      <c r="AD134" s="2"/>
      <c r="AE134" s="2"/>
      <c r="AF134" s="12"/>
      <c r="AG134" s="12"/>
      <c r="AH134" s="12"/>
      <c r="AI134" s="3"/>
      <c r="AJ134" s="3"/>
      <c r="AK134" s="3"/>
    </row>
    <row r="135" spans="1:37">
      <c r="A135" s="44" t="s">
        <v>176</v>
      </c>
      <c r="B135" s="61"/>
      <c r="C135" s="4" t="s">
        <v>60</v>
      </c>
      <c r="D135" s="4" t="s">
        <v>60</v>
      </c>
      <c r="E135" s="4" t="s">
        <v>60</v>
      </c>
      <c r="F135" s="4" t="s">
        <v>60</v>
      </c>
      <c r="G135" s="4" t="s">
        <v>60</v>
      </c>
      <c r="H135" s="4" t="s">
        <v>60</v>
      </c>
      <c r="I135" s="4" t="s">
        <v>60</v>
      </c>
      <c r="J135" s="4" t="s">
        <v>60</v>
      </c>
      <c r="K135" s="4" t="s">
        <v>60</v>
      </c>
      <c r="L135" s="4" t="s">
        <v>60</v>
      </c>
      <c r="M135" s="4" t="s">
        <v>60</v>
      </c>
      <c r="N135" s="4" t="s">
        <v>60</v>
      </c>
      <c r="O135" s="4" t="s">
        <v>60</v>
      </c>
      <c r="P135" s="4" t="s">
        <v>60</v>
      </c>
      <c r="Q135" s="4" t="s">
        <v>60</v>
      </c>
      <c r="R135" s="4" t="s">
        <v>60</v>
      </c>
      <c r="S135" s="4" t="s">
        <v>60</v>
      </c>
      <c r="T135" s="4" t="s">
        <v>60</v>
      </c>
      <c r="U135" s="4" t="s">
        <v>60</v>
      </c>
      <c r="V135" s="4" t="s">
        <v>60</v>
      </c>
      <c r="W135" s="4" t="s">
        <v>60</v>
      </c>
      <c r="X135" s="4" t="s">
        <v>60</v>
      </c>
      <c r="Y135" s="4" t="s">
        <v>60</v>
      </c>
      <c r="Z135" s="4" t="s">
        <v>60</v>
      </c>
      <c r="AA135" s="4" t="s">
        <v>60</v>
      </c>
      <c r="AB135" s="4" t="s">
        <v>60</v>
      </c>
      <c r="AC135" s="4" t="s">
        <v>60</v>
      </c>
      <c r="AD135" s="4" t="s">
        <v>60</v>
      </c>
      <c r="AE135" s="4" t="s">
        <v>60</v>
      </c>
    </row>
    <row r="136" spans="1:37" s="19" customFormat="1">
      <c r="A136" s="51" t="str">
        <f>INDEX(A$18:A$108,MATCH(B136,B$18:B$108,0))</f>
        <v>Total comprehensive income in the period</v>
      </c>
      <c r="B136" s="64" t="s">
        <v>180</v>
      </c>
      <c r="C136" s="6"/>
      <c r="D136" s="5"/>
      <c r="E136" s="4" t="s">
        <v>60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4" t="s">
        <v>60</v>
      </c>
      <c r="Q136" s="2"/>
      <c r="R136" s="2"/>
      <c r="S136" s="2"/>
      <c r="T136" s="2"/>
      <c r="U136" s="2"/>
      <c r="V136" s="2"/>
      <c r="W136" s="2"/>
      <c r="X136" s="2"/>
      <c r="Y136" s="4" t="s">
        <v>60</v>
      </c>
      <c r="Z136" s="2"/>
      <c r="AA136" s="2"/>
      <c r="AB136" s="2"/>
      <c r="AC136" s="2"/>
      <c r="AD136" s="2"/>
      <c r="AE136" s="2"/>
      <c r="AF136" s="12"/>
      <c r="AG136" s="12"/>
      <c r="AH136" s="12"/>
      <c r="AI136" s="3"/>
      <c r="AJ136" s="3"/>
      <c r="AK136" s="3"/>
    </row>
    <row r="137" spans="1:37" s="19" customFormat="1">
      <c r="A137" s="51" t="str">
        <f>INDEX(A$18:A$108,MATCH(B137,B$18:B$108,0))</f>
        <v>Dividends paid or payable in period</v>
      </c>
      <c r="B137" s="64" t="s">
        <v>182</v>
      </c>
      <c r="C137" s="6"/>
      <c r="D137" s="5"/>
      <c r="E137" s="4" t="s">
        <v>60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4" t="s">
        <v>60</v>
      </c>
      <c r="Q137" s="2"/>
      <c r="R137" s="2"/>
      <c r="S137" s="2"/>
      <c r="T137" s="2"/>
      <c r="U137" s="2"/>
      <c r="V137" s="2"/>
      <c r="W137" s="2"/>
      <c r="X137" s="2"/>
      <c r="Y137" s="4" t="s">
        <v>60</v>
      </c>
      <c r="Z137" s="2"/>
      <c r="AA137" s="2"/>
      <c r="AB137" s="2"/>
      <c r="AC137" s="2"/>
      <c r="AD137" s="2"/>
      <c r="AE137" s="2"/>
      <c r="AF137" s="12"/>
      <c r="AG137" s="12"/>
      <c r="AH137" s="12"/>
      <c r="AI137" s="3"/>
      <c r="AJ137" s="3"/>
      <c r="AK137" s="3"/>
    </row>
    <row r="138" spans="1:37">
      <c r="A138" s="59" t="s">
        <v>183</v>
      </c>
      <c r="B138" s="64"/>
      <c r="C138" s="4" t="s">
        <v>60</v>
      </c>
      <c r="D138" s="4" t="s">
        <v>60</v>
      </c>
      <c r="E138" s="4" t="s">
        <v>60</v>
      </c>
      <c r="F138" s="4" t="s">
        <v>60</v>
      </c>
      <c r="G138" s="4" t="s">
        <v>60</v>
      </c>
      <c r="H138" s="4" t="s">
        <v>60</v>
      </c>
      <c r="I138" s="4" t="s">
        <v>60</v>
      </c>
      <c r="J138" s="4" t="s">
        <v>60</v>
      </c>
      <c r="K138" s="4" t="s">
        <v>60</v>
      </c>
      <c r="L138" s="4" t="s">
        <v>60</v>
      </c>
      <c r="M138" s="4" t="s">
        <v>60</v>
      </c>
      <c r="N138" s="4" t="s">
        <v>60</v>
      </c>
      <c r="O138" s="4" t="s">
        <v>60</v>
      </c>
      <c r="P138" s="4" t="s">
        <v>60</v>
      </c>
      <c r="Q138" s="4" t="s">
        <v>60</v>
      </c>
      <c r="R138" s="4" t="s">
        <v>60</v>
      </c>
      <c r="S138" s="4" t="s">
        <v>60</v>
      </c>
      <c r="T138" s="4" t="s">
        <v>60</v>
      </c>
      <c r="U138" s="4" t="s">
        <v>60</v>
      </c>
      <c r="V138" s="4" t="s">
        <v>60</v>
      </c>
      <c r="W138" s="4" t="s">
        <v>60</v>
      </c>
      <c r="X138" s="4" t="s">
        <v>60</v>
      </c>
      <c r="Y138" s="4" t="s">
        <v>60</v>
      </c>
      <c r="Z138" s="4" t="s">
        <v>60</v>
      </c>
      <c r="AA138" s="4" t="s">
        <v>60</v>
      </c>
      <c r="AB138" s="4" t="s">
        <v>60</v>
      </c>
      <c r="AC138" s="4" t="s">
        <v>60</v>
      </c>
      <c r="AD138" s="4" t="s">
        <v>60</v>
      </c>
      <c r="AE138" s="4" t="s">
        <v>60</v>
      </c>
    </row>
    <row r="139" spans="1:37" s="19" customFormat="1">
      <c r="A139" s="54" t="str">
        <f>INDEX(A$18:A$108,MATCH(B139,B$18:B$108,0))</f>
        <v>Number of risks written in the period - insurance (direct)</v>
      </c>
      <c r="B139" s="64" t="s">
        <v>185</v>
      </c>
      <c r="C139" s="5"/>
      <c r="D139" s="5"/>
      <c r="E139" s="4" t="s">
        <v>60</v>
      </c>
      <c r="F139" s="1"/>
      <c r="G139" s="1"/>
      <c r="H139" s="7"/>
      <c r="I139" s="7"/>
      <c r="J139" s="7"/>
      <c r="K139" s="7"/>
      <c r="L139" s="7"/>
      <c r="M139" s="6"/>
      <c r="N139" s="1"/>
      <c r="O139" s="6"/>
      <c r="P139" s="4" t="s">
        <v>60</v>
      </c>
      <c r="Q139" s="6"/>
      <c r="R139" s="6"/>
      <c r="S139" s="6"/>
      <c r="T139" s="6"/>
      <c r="U139" s="6"/>
      <c r="V139" s="1"/>
      <c r="W139" s="1"/>
      <c r="X139" s="1"/>
      <c r="Y139" s="4" t="s">
        <v>60</v>
      </c>
      <c r="Z139" s="2"/>
      <c r="AA139" s="2"/>
      <c r="AB139" s="2"/>
      <c r="AC139" s="2"/>
      <c r="AD139" s="2"/>
      <c r="AE139" s="2"/>
      <c r="AF139" s="12"/>
      <c r="AG139" s="12"/>
      <c r="AH139" s="12"/>
      <c r="AI139" s="3"/>
      <c r="AJ139" s="3"/>
      <c r="AK139" s="3"/>
    </row>
    <row r="140" spans="1:37" s="19" customFormat="1">
      <c r="A140" s="45" t="str">
        <f>INDEX(A$18:A$108,MATCH(B140,B$18:B$108,0))</f>
        <v>Number of risks written in the period - insurance (direct) - new business</v>
      </c>
      <c r="B140" s="64" t="s">
        <v>187</v>
      </c>
      <c r="C140" s="5"/>
      <c r="D140" s="5"/>
      <c r="E140" s="4" t="s">
        <v>60</v>
      </c>
      <c r="F140" s="1"/>
      <c r="G140" s="1"/>
      <c r="H140" s="5"/>
      <c r="I140" s="7"/>
      <c r="J140" s="5"/>
      <c r="K140" s="7"/>
      <c r="L140" s="5"/>
      <c r="M140" s="2"/>
      <c r="N140" s="1"/>
      <c r="O140" s="2"/>
      <c r="P140" s="4" t="s">
        <v>60</v>
      </c>
      <c r="Q140" s="2"/>
      <c r="R140" s="2"/>
      <c r="S140" s="2"/>
      <c r="T140" s="2"/>
      <c r="U140" s="2"/>
      <c r="V140" s="2"/>
      <c r="W140" s="2"/>
      <c r="X140" s="2"/>
      <c r="Y140" s="4" t="s">
        <v>60</v>
      </c>
      <c r="Z140" s="2"/>
      <c r="AA140" s="2"/>
      <c r="AB140" s="2"/>
      <c r="AC140" s="2"/>
      <c r="AD140" s="2"/>
      <c r="AE140" s="2"/>
      <c r="AF140" s="12"/>
      <c r="AG140" s="12"/>
      <c r="AH140" s="12"/>
      <c r="AI140" s="3"/>
      <c r="AJ140" s="3"/>
      <c r="AK140" s="3"/>
    </row>
    <row r="141" spans="1:37" s="19" customFormat="1">
      <c r="A141" s="52" t="str">
        <f>INDEX(A$18:A$108,MATCH(B141,B$18:B$108,0))</f>
        <v>Sum insured in-force at end of the period - direct business</v>
      </c>
      <c r="B141" s="64" t="s">
        <v>189</v>
      </c>
      <c r="C141" s="5"/>
      <c r="D141" s="5"/>
      <c r="E141" s="4" t="s">
        <v>60</v>
      </c>
      <c r="F141" s="6"/>
      <c r="G141" s="6"/>
      <c r="H141" s="6"/>
      <c r="I141" s="6"/>
      <c r="J141" s="6"/>
      <c r="K141" s="6"/>
      <c r="L141" s="6"/>
      <c r="M141" s="1"/>
      <c r="N141" s="6"/>
      <c r="O141" s="1"/>
      <c r="P141" s="4" t="s">
        <v>60</v>
      </c>
      <c r="Q141" s="1"/>
      <c r="R141" s="1"/>
      <c r="S141" s="1"/>
      <c r="T141" s="1"/>
      <c r="U141" s="1"/>
      <c r="V141" s="6"/>
      <c r="W141" s="6"/>
      <c r="X141" s="6"/>
      <c r="Y141" s="4" t="s">
        <v>60</v>
      </c>
      <c r="Z141" s="2"/>
      <c r="AA141" s="2"/>
      <c r="AB141" s="2"/>
      <c r="AC141" s="2"/>
      <c r="AD141" s="2"/>
      <c r="AE141" s="2"/>
      <c r="AF141" s="12"/>
      <c r="AG141" s="12"/>
      <c r="AH141" s="12"/>
      <c r="AI141" s="3"/>
      <c r="AJ141" s="3"/>
      <c r="AK141" s="3"/>
    </row>
    <row r="142" spans="1:37" s="19" customFormat="1">
      <c r="A142" s="60" t="s">
        <v>190</v>
      </c>
      <c r="B142" s="64"/>
      <c r="C142" s="4" t="s">
        <v>60</v>
      </c>
      <c r="D142" s="4" t="s">
        <v>60</v>
      </c>
      <c r="E142" s="4" t="s">
        <v>60</v>
      </c>
      <c r="F142" s="4" t="s">
        <v>60</v>
      </c>
      <c r="G142" s="4" t="s">
        <v>60</v>
      </c>
      <c r="H142" s="4" t="s">
        <v>60</v>
      </c>
      <c r="I142" s="4" t="s">
        <v>60</v>
      </c>
      <c r="J142" s="4" t="s">
        <v>60</v>
      </c>
      <c r="K142" s="4" t="s">
        <v>60</v>
      </c>
      <c r="L142" s="4" t="s">
        <v>60</v>
      </c>
      <c r="M142" s="4" t="s">
        <v>60</v>
      </c>
      <c r="N142" s="4" t="s">
        <v>60</v>
      </c>
      <c r="O142" s="4" t="s">
        <v>60</v>
      </c>
      <c r="P142" s="4" t="s">
        <v>60</v>
      </c>
      <c r="Q142" s="4" t="s">
        <v>60</v>
      </c>
      <c r="R142" s="4" t="s">
        <v>60</v>
      </c>
      <c r="S142" s="4" t="s">
        <v>60</v>
      </c>
      <c r="T142" s="4" t="s">
        <v>60</v>
      </c>
      <c r="U142" s="4" t="s">
        <v>60</v>
      </c>
      <c r="V142" s="4" t="s">
        <v>60</v>
      </c>
      <c r="W142" s="4" t="s">
        <v>60</v>
      </c>
      <c r="X142" s="4" t="s">
        <v>60</v>
      </c>
      <c r="Y142" s="4" t="s">
        <v>60</v>
      </c>
      <c r="Z142" s="4" t="s">
        <v>60</v>
      </c>
      <c r="AA142" s="4" t="s">
        <v>60</v>
      </c>
      <c r="AB142" s="4" t="s">
        <v>60</v>
      </c>
      <c r="AC142" s="4" t="s">
        <v>60</v>
      </c>
      <c r="AD142" s="4" t="s">
        <v>60</v>
      </c>
      <c r="AE142" s="4" t="s">
        <v>60</v>
      </c>
      <c r="AF142" s="12"/>
      <c r="AG142" s="12"/>
      <c r="AH142" s="12"/>
      <c r="AI142" s="3"/>
      <c r="AJ142" s="3"/>
      <c r="AK142" s="3"/>
    </row>
    <row r="143" spans="1:37" s="19" customFormat="1">
      <c r="A143" s="45" t="str">
        <f t="shared" ref="A143:A148" si="1">INDEX(A$18:A$108,MATCH(B143,B$18:B$108,0))</f>
        <v>Assets - investments</v>
      </c>
      <c r="B143" s="64" t="s">
        <v>192</v>
      </c>
      <c r="C143" s="6"/>
      <c r="D143" s="5"/>
      <c r="E143" s="4" t="s">
        <v>60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4" t="s">
        <v>60</v>
      </c>
      <c r="Q143" s="2"/>
      <c r="R143" s="2"/>
      <c r="S143" s="2"/>
      <c r="T143" s="2"/>
      <c r="U143" s="2"/>
      <c r="V143" s="2"/>
      <c r="W143" s="2"/>
      <c r="X143" s="2"/>
      <c r="Y143" s="4" t="s">
        <v>60</v>
      </c>
      <c r="Z143" s="2"/>
      <c r="AA143" s="2"/>
      <c r="AB143" s="2"/>
      <c r="AC143" s="2"/>
      <c r="AD143" s="2"/>
      <c r="AE143" s="2"/>
      <c r="AF143" s="12"/>
      <c r="AG143" s="12"/>
      <c r="AH143" s="12"/>
      <c r="AI143" s="3"/>
      <c r="AJ143" s="3"/>
      <c r="AK143" s="3"/>
    </row>
    <row r="144" spans="1:37" s="19" customFormat="1">
      <c r="A144" s="45" t="str">
        <f t="shared" si="1"/>
        <v>Assets - reinsurance recoverables</v>
      </c>
      <c r="B144" s="64" t="s">
        <v>194</v>
      </c>
      <c r="C144" s="6"/>
      <c r="D144" s="5"/>
      <c r="E144" s="4" t="s">
        <v>60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4" t="s">
        <v>60</v>
      </c>
      <c r="Q144" s="2"/>
      <c r="R144" s="2"/>
      <c r="S144" s="2"/>
      <c r="T144" s="2"/>
      <c r="U144" s="2"/>
      <c r="V144" s="2"/>
      <c r="W144" s="2"/>
      <c r="X144" s="2"/>
      <c r="Y144" s="4" t="s">
        <v>60</v>
      </c>
      <c r="Z144" s="2"/>
      <c r="AA144" s="2"/>
      <c r="AB144" s="2"/>
      <c r="AC144" s="2"/>
      <c r="AD144" s="2"/>
      <c r="AE144" s="2"/>
      <c r="AF144" s="12"/>
      <c r="AG144" s="12"/>
      <c r="AH144" s="12"/>
      <c r="AI144" s="3"/>
      <c r="AJ144" s="3"/>
      <c r="AK144" s="3"/>
    </row>
    <row r="145" spans="1:37" s="19" customFormat="1">
      <c r="A145" s="45" t="str">
        <f t="shared" si="1"/>
        <v>Assets - total</v>
      </c>
      <c r="B145" s="64" t="s">
        <v>196</v>
      </c>
      <c r="C145" s="6"/>
      <c r="D145" s="5"/>
      <c r="E145" s="4" t="s">
        <v>60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4" t="s">
        <v>60</v>
      </c>
      <c r="Q145" s="2"/>
      <c r="R145" s="2"/>
      <c r="S145" s="2"/>
      <c r="T145" s="2"/>
      <c r="U145" s="2"/>
      <c r="V145" s="2"/>
      <c r="W145" s="2"/>
      <c r="X145" s="2"/>
      <c r="Y145" s="4" t="s">
        <v>60</v>
      </c>
      <c r="Z145" s="2"/>
      <c r="AA145" s="2"/>
      <c r="AB145" s="2"/>
      <c r="AC145" s="2"/>
      <c r="AD145" s="2"/>
      <c r="AE145" s="2"/>
      <c r="AF145" s="12"/>
      <c r="AG145" s="12"/>
      <c r="AH145" s="12"/>
      <c r="AI145" s="3"/>
      <c r="AJ145" s="3"/>
      <c r="AK145" s="3"/>
    </row>
    <row r="146" spans="1:37" s="19" customFormat="1">
      <c r="A146" s="45" t="str">
        <f t="shared" si="1"/>
        <v>Best estimate – gross of reinsurance</v>
      </c>
      <c r="B146" s="64" t="s">
        <v>198</v>
      </c>
      <c r="C146" s="6"/>
      <c r="D146" s="5"/>
      <c r="E146" s="4" t="s">
        <v>60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4" t="s">
        <v>60</v>
      </c>
      <c r="Q146" s="2"/>
      <c r="R146" s="2"/>
      <c r="S146" s="2"/>
      <c r="T146" s="2"/>
      <c r="U146" s="2"/>
      <c r="V146" s="2"/>
      <c r="W146" s="2"/>
      <c r="X146" s="2"/>
      <c r="Y146" s="4" t="s">
        <v>60</v>
      </c>
      <c r="Z146" s="2"/>
      <c r="AA146" s="2"/>
      <c r="AB146" s="2"/>
      <c r="AC146" s="2"/>
      <c r="AD146" s="2"/>
      <c r="AE146" s="2"/>
      <c r="AF146" s="12"/>
      <c r="AG146" s="12"/>
      <c r="AH146" s="12"/>
      <c r="AI146" s="3"/>
      <c r="AJ146" s="3"/>
      <c r="AK146" s="3"/>
    </row>
    <row r="147" spans="1:37" s="19" customFormat="1">
      <c r="A147" s="45" t="str">
        <f t="shared" si="1"/>
        <v>Best estimate claim provision - gross of reinsurance</v>
      </c>
      <c r="B147" s="64" t="s">
        <v>200</v>
      </c>
      <c r="C147" s="5"/>
      <c r="D147" s="6"/>
      <c r="E147" s="4" t="s">
        <v>60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4" t="s">
        <v>60</v>
      </c>
      <c r="Q147" s="2"/>
      <c r="R147" s="2"/>
      <c r="S147" s="2"/>
      <c r="T147" s="2"/>
      <c r="U147" s="2"/>
      <c r="V147" s="2"/>
      <c r="W147" s="2"/>
      <c r="X147" s="2"/>
      <c r="Y147" s="4" t="s">
        <v>60</v>
      </c>
      <c r="Z147" s="2"/>
      <c r="AA147" s="2"/>
      <c r="AB147" s="2"/>
      <c r="AC147" s="2"/>
      <c r="AD147" s="2"/>
      <c r="AE147" s="2"/>
      <c r="AF147" s="12"/>
      <c r="AG147" s="12"/>
      <c r="AH147" s="12"/>
      <c r="AI147" s="3"/>
      <c r="AJ147" s="3"/>
      <c r="AK147" s="3"/>
    </row>
    <row r="148" spans="1:37" s="19" customFormat="1">
      <c r="A148" s="45" t="str">
        <f t="shared" si="1"/>
        <v>Best estimate premium provision - gross of reinsurance</v>
      </c>
      <c r="B148" s="64" t="s">
        <v>202</v>
      </c>
      <c r="C148" s="5"/>
      <c r="D148" s="6"/>
      <c r="E148" s="4" t="s">
        <v>60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4" t="s">
        <v>60</v>
      </c>
      <c r="Q148" s="2"/>
      <c r="R148" s="2"/>
      <c r="S148" s="2"/>
      <c r="T148" s="2"/>
      <c r="U148" s="2"/>
      <c r="V148" s="2"/>
      <c r="W148" s="2"/>
      <c r="X148" s="2"/>
      <c r="Y148" s="4" t="s">
        <v>60</v>
      </c>
      <c r="Z148" s="2"/>
      <c r="AA148" s="2"/>
      <c r="AB148" s="2"/>
      <c r="AC148" s="2"/>
      <c r="AD148" s="2"/>
      <c r="AE148" s="2"/>
      <c r="AF148" s="12"/>
      <c r="AG148" s="12"/>
      <c r="AH148" s="12"/>
      <c r="AI148" s="3"/>
      <c r="AJ148" s="3"/>
      <c r="AK148" s="3"/>
    </row>
    <row r="149" spans="1:37" s="19" customFormat="1">
      <c r="A149" s="45" t="str">
        <f>INDEX(A$18:A$96,MATCH(B149,B$18:B$96,0))</f>
        <v>Total liabilities</v>
      </c>
      <c r="B149" s="64" t="s">
        <v>206</v>
      </c>
      <c r="C149" s="6"/>
      <c r="D149" s="5"/>
      <c r="E149" s="4" t="s">
        <v>60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4" t="s">
        <v>60</v>
      </c>
      <c r="Q149" s="2"/>
      <c r="R149" s="2"/>
      <c r="S149" s="2"/>
      <c r="T149" s="2"/>
      <c r="U149" s="2"/>
      <c r="V149" s="2"/>
      <c r="W149" s="2"/>
      <c r="X149" s="2"/>
      <c r="Y149" s="4" t="s">
        <v>60</v>
      </c>
      <c r="Z149" s="2"/>
      <c r="AA149" s="2"/>
      <c r="AB149" s="2"/>
      <c r="AC149" s="2"/>
      <c r="AD149" s="2"/>
      <c r="AE149" s="2"/>
      <c r="AF149" s="12"/>
      <c r="AG149" s="12"/>
      <c r="AH149" s="12"/>
      <c r="AI149" s="3"/>
      <c r="AJ149" s="3"/>
      <c r="AK149" s="3"/>
    </row>
    <row r="150" spans="1:37">
      <c r="B150" s="19" t="s">
        <v>228</v>
      </c>
    </row>
    <row r="151" spans="1:37">
      <c r="B151" s="19" t="s">
        <v>228</v>
      </c>
    </row>
    <row r="152" spans="1:37">
      <c r="A152" s="8" t="s">
        <v>450</v>
      </c>
      <c r="B152" s="19" t="s">
        <v>228</v>
      </c>
    </row>
    <row r="153" spans="1:37">
      <c r="A153" s="11" t="str">
        <f>A5&amp;" : plan year 2"</f>
        <v>Non-life income, expenditure and business model analysis : plan year 2</v>
      </c>
      <c r="B153" s="19" t="s">
        <v>228</v>
      </c>
    </row>
    <row r="154" spans="1:37" s="19" customFormat="1">
      <c r="A154" s="3"/>
      <c r="B154" s="19" t="s">
        <v>228</v>
      </c>
      <c r="C154" s="139" t="s">
        <v>4</v>
      </c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2"/>
      <c r="AG154" s="12"/>
      <c r="AH154" s="12"/>
      <c r="AI154" s="3"/>
      <c r="AJ154" s="3"/>
    </row>
    <row r="155" spans="1:37" s="19" customFormat="1">
      <c r="A155" s="3"/>
      <c r="B155" s="19" t="s">
        <v>228</v>
      </c>
      <c r="C155" s="141"/>
      <c r="D155" s="139" t="s">
        <v>5</v>
      </c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7" t="s">
        <v>6</v>
      </c>
      <c r="AE155" s="147" t="s">
        <v>7</v>
      </c>
      <c r="AF155" s="20"/>
      <c r="AG155" s="12"/>
      <c r="AH155" s="12"/>
      <c r="AI155" s="3"/>
      <c r="AJ155" s="3"/>
    </row>
    <row r="156" spans="1:37" s="19" customFormat="1">
      <c r="A156" s="3"/>
      <c r="B156" s="19" t="s">
        <v>228</v>
      </c>
      <c r="C156" s="142"/>
      <c r="D156" s="148"/>
      <c r="E156" s="139" t="s">
        <v>8</v>
      </c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50" t="s">
        <v>9</v>
      </c>
      <c r="Z156" s="151"/>
      <c r="AA156" s="151"/>
      <c r="AB156" s="151"/>
      <c r="AC156" s="170"/>
      <c r="AD156" s="148"/>
      <c r="AE156" s="148"/>
      <c r="AF156" s="20"/>
      <c r="AG156" s="12"/>
      <c r="AH156" s="12"/>
      <c r="AI156" s="3"/>
      <c r="AJ156" s="3"/>
    </row>
    <row r="157" spans="1:37" s="19" customFormat="1">
      <c r="A157" s="3"/>
      <c r="B157" s="19" t="s">
        <v>228</v>
      </c>
      <c r="C157" s="142"/>
      <c r="D157" s="148"/>
      <c r="E157" s="148"/>
      <c r="F157" s="163" t="s">
        <v>433</v>
      </c>
      <c r="G157" s="167" t="s">
        <v>434</v>
      </c>
      <c r="H157" s="167" t="s">
        <v>435</v>
      </c>
      <c r="I157" s="167" t="s">
        <v>436</v>
      </c>
      <c r="J157" s="167" t="s">
        <v>437</v>
      </c>
      <c r="K157" s="167" t="s">
        <v>438</v>
      </c>
      <c r="L157" s="167" t="s">
        <v>439</v>
      </c>
      <c r="M157" s="167" t="s">
        <v>440</v>
      </c>
      <c r="N157" s="167" t="s">
        <v>441</v>
      </c>
      <c r="O157" s="167" t="s">
        <v>442</v>
      </c>
      <c r="P157" s="168" t="s">
        <v>20</v>
      </c>
      <c r="Q157" s="169"/>
      <c r="R157" s="169"/>
      <c r="S157" s="169"/>
      <c r="T157" s="169"/>
      <c r="U157" s="163" t="s">
        <v>443</v>
      </c>
      <c r="V157" s="163" t="s">
        <v>444</v>
      </c>
      <c r="W157" s="163" t="s">
        <v>445</v>
      </c>
      <c r="X157" s="163" t="s">
        <v>446</v>
      </c>
      <c r="Y157" s="165"/>
      <c r="Z157" s="163" t="s">
        <v>25</v>
      </c>
      <c r="AA157" s="163" t="s">
        <v>26</v>
      </c>
      <c r="AB157" s="163" t="s">
        <v>27</v>
      </c>
      <c r="AC157" s="163" t="s">
        <v>28</v>
      </c>
      <c r="AD157" s="148"/>
      <c r="AE157" s="148"/>
      <c r="AF157" s="20"/>
      <c r="AG157" s="12"/>
      <c r="AH157" s="12"/>
      <c r="AI157" s="3"/>
      <c r="AJ157" s="3"/>
    </row>
    <row r="158" spans="1:37" s="19" customFormat="1" ht="29.1">
      <c r="A158" s="3"/>
      <c r="B158" s="19" t="s">
        <v>228</v>
      </c>
      <c r="C158" s="147"/>
      <c r="D158" s="148"/>
      <c r="E158" s="148"/>
      <c r="F158" s="164"/>
      <c r="G158" s="161"/>
      <c r="H158" s="161"/>
      <c r="I158" s="161"/>
      <c r="J158" s="161"/>
      <c r="K158" s="161"/>
      <c r="L158" s="161"/>
      <c r="M158" s="161"/>
      <c r="N158" s="161"/>
      <c r="O158" s="161"/>
      <c r="P158" s="21"/>
      <c r="Q158" s="22" t="s">
        <v>29</v>
      </c>
      <c r="R158" s="23" t="s">
        <v>30</v>
      </c>
      <c r="S158" s="23" t="s">
        <v>31</v>
      </c>
      <c r="T158" s="23" t="s">
        <v>32</v>
      </c>
      <c r="U158" s="164"/>
      <c r="V158" s="164"/>
      <c r="W158" s="164"/>
      <c r="X158" s="164"/>
      <c r="Y158" s="166"/>
      <c r="Z158" s="164"/>
      <c r="AA158" s="164"/>
      <c r="AB158" s="164"/>
      <c r="AC158" s="164"/>
      <c r="AD158" s="141"/>
      <c r="AE158" s="141"/>
      <c r="AF158" s="20"/>
      <c r="AG158" s="12"/>
      <c r="AH158" s="12"/>
      <c r="AI158" s="3"/>
      <c r="AJ158" s="3"/>
    </row>
    <row r="159" spans="1:37" s="19" customFormat="1" ht="29.1">
      <c r="A159" s="3"/>
      <c r="B159" s="19" t="s">
        <v>228</v>
      </c>
      <c r="C159" s="14" t="s">
        <v>257</v>
      </c>
      <c r="D159" s="14" t="s">
        <v>258</v>
      </c>
      <c r="E159" s="14" t="s">
        <v>451</v>
      </c>
      <c r="F159" s="14" t="s">
        <v>259</v>
      </c>
      <c r="G159" s="14" t="s">
        <v>260</v>
      </c>
      <c r="H159" s="14" t="s">
        <v>261</v>
      </c>
      <c r="I159" s="14" t="s">
        <v>262</v>
      </c>
      <c r="J159" s="14" t="s">
        <v>263</v>
      </c>
      <c r="K159" s="14" t="s">
        <v>264</v>
      </c>
      <c r="L159" s="14" t="s">
        <v>265</v>
      </c>
      <c r="M159" s="14" t="s">
        <v>266</v>
      </c>
      <c r="N159" s="14" t="s">
        <v>267</v>
      </c>
      <c r="O159" s="14" t="s">
        <v>268</v>
      </c>
      <c r="P159" s="14" t="s">
        <v>452</v>
      </c>
      <c r="Q159" s="14" t="s">
        <v>269</v>
      </c>
      <c r="R159" s="14" t="s">
        <v>270</v>
      </c>
      <c r="S159" s="14" t="s">
        <v>271</v>
      </c>
      <c r="T159" s="14" t="s">
        <v>272</v>
      </c>
      <c r="U159" s="14" t="s">
        <v>273</v>
      </c>
      <c r="V159" s="14" t="s">
        <v>274</v>
      </c>
      <c r="W159" s="14" t="s">
        <v>275</v>
      </c>
      <c r="X159" s="14" t="s">
        <v>276</v>
      </c>
      <c r="Y159" s="14" t="s">
        <v>453</v>
      </c>
      <c r="Z159" s="14" t="s">
        <v>277</v>
      </c>
      <c r="AA159" s="14" t="s">
        <v>278</v>
      </c>
      <c r="AB159" s="14" t="s">
        <v>279</v>
      </c>
      <c r="AC159" s="14" t="s">
        <v>280</v>
      </c>
      <c r="AD159" s="14" t="s">
        <v>281</v>
      </c>
      <c r="AE159" s="14" t="s">
        <v>282</v>
      </c>
      <c r="AF159" s="20"/>
      <c r="AG159" s="12"/>
      <c r="AH159" s="12"/>
      <c r="AI159" s="3"/>
      <c r="AJ159" s="3"/>
    </row>
    <row r="160" spans="1:37" s="19" customFormat="1">
      <c r="A160" s="53" t="s">
        <v>59</v>
      </c>
      <c r="B160" s="61"/>
      <c r="C160" s="4" t="s">
        <v>60</v>
      </c>
      <c r="D160" s="4" t="s">
        <v>60</v>
      </c>
      <c r="E160" s="4" t="s">
        <v>60</v>
      </c>
      <c r="F160" s="4" t="s">
        <v>60</v>
      </c>
      <c r="G160" s="4" t="s">
        <v>60</v>
      </c>
      <c r="H160" s="4" t="s">
        <v>60</v>
      </c>
      <c r="I160" s="4" t="s">
        <v>60</v>
      </c>
      <c r="J160" s="4" t="s">
        <v>60</v>
      </c>
      <c r="K160" s="4" t="s">
        <v>60</v>
      </c>
      <c r="L160" s="4" t="s">
        <v>60</v>
      </c>
      <c r="M160" s="4" t="s">
        <v>60</v>
      </c>
      <c r="N160" s="4" t="s">
        <v>60</v>
      </c>
      <c r="O160" s="4" t="s">
        <v>60</v>
      </c>
      <c r="P160" s="4" t="s">
        <v>60</v>
      </c>
      <c r="Q160" s="4" t="s">
        <v>60</v>
      </c>
      <c r="R160" s="4" t="s">
        <v>60</v>
      </c>
      <c r="S160" s="4" t="s">
        <v>60</v>
      </c>
      <c r="T160" s="4" t="s">
        <v>60</v>
      </c>
      <c r="U160" s="4" t="s">
        <v>60</v>
      </c>
      <c r="V160" s="4" t="s">
        <v>60</v>
      </c>
      <c r="W160" s="4" t="s">
        <v>60</v>
      </c>
      <c r="X160" s="4" t="s">
        <v>60</v>
      </c>
      <c r="Y160" s="4" t="s">
        <v>60</v>
      </c>
      <c r="Z160" s="4" t="s">
        <v>60</v>
      </c>
      <c r="AA160" s="4" t="s">
        <v>60</v>
      </c>
      <c r="AB160" s="4" t="s">
        <v>60</v>
      </c>
      <c r="AC160" s="4" t="s">
        <v>60</v>
      </c>
      <c r="AD160" s="4" t="s">
        <v>60</v>
      </c>
      <c r="AE160" s="4" t="s">
        <v>60</v>
      </c>
      <c r="AF160" s="20"/>
      <c r="AG160" s="12"/>
      <c r="AH160" s="12"/>
      <c r="AI160" s="3"/>
      <c r="AJ160" s="3"/>
    </row>
    <row r="161" spans="1:36">
      <c r="A161" s="44" t="s">
        <v>61</v>
      </c>
      <c r="B161" s="61"/>
      <c r="C161" s="4" t="s">
        <v>60</v>
      </c>
      <c r="D161" s="4" t="s">
        <v>60</v>
      </c>
      <c r="E161" s="4" t="s">
        <v>60</v>
      </c>
      <c r="F161" s="4" t="s">
        <v>60</v>
      </c>
      <c r="G161" s="4" t="s">
        <v>60</v>
      </c>
      <c r="H161" s="4" t="s">
        <v>60</v>
      </c>
      <c r="I161" s="4" t="s">
        <v>60</v>
      </c>
      <c r="J161" s="4" t="s">
        <v>60</v>
      </c>
      <c r="K161" s="4" t="s">
        <v>60</v>
      </c>
      <c r="L161" s="4" t="s">
        <v>60</v>
      </c>
      <c r="M161" s="4" t="s">
        <v>60</v>
      </c>
      <c r="N161" s="4" t="s">
        <v>60</v>
      </c>
      <c r="O161" s="4" t="s">
        <v>60</v>
      </c>
      <c r="P161" s="4" t="s">
        <v>60</v>
      </c>
      <c r="Q161" s="4" t="s">
        <v>60</v>
      </c>
      <c r="R161" s="4" t="s">
        <v>60</v>
      </c>
      <c r="S161" s="4" t="s">
        <v>60</v>
      </c>
      <c r="T161" s="4" t="s">
        <v>60</v>
      </c>
      <c r="U161" s="4" t="s">
        <v>60</v>
      </c>
      <c r="V161" s="4" t="s">
        <v>60</v>
      </c>
      <c r="W161" s="4" t="s">
        <v>60</v>
      </c>
      <c r="X161" s="4" t="s">
        <v>60</v>
      </c>
      <c r="Y161" s="4" t="s">
        <v>60</v>
      </c>
      <c r="Z161" s="4" t="s">
        <v>60</v>
      </c>
      <c r="AA161" s="4" t="s">
        <v>60</v>
      </c>
      <c r="AB161" s="4" t="s">
        <v>60</v>
      </c>
      <c r="AC161" s="4" t="s">
        <v>60</v>
      </c>
      <c r="AD161" s="4" t="s">
        <v>60</v>
      </c>
      <c r="AE161" s="4" t="s">
        <v>60</v>
      </c>
    </row>
    <row r="162" spans="1:36" s="19" customFormat="1">
      <c r="A162" s="34" t="str">
        <f>INDEX(A$18:A$108,MATCH(B162,B$18:B$108,0))</f>
        <v>Gross written premiums</v>
      </c>
      <c r="B162" s="62" t="s">
        <v>63</v>
      </c>
      <c r="C162" s="5"/>
      <c r="D162" s="6"/>
      <c r="E162" s="4" t="s">
        <v>60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 t="s">
        <v>60</v>
      </c>
      <c r="Q162" s="1"/>
      <c r="R162" s="1"/>
      <c r="S162" s="1"/>
      <c r="T162" s="1"/>
      <c r="U162" s="1"/>
      <c r="V162" s="1"/>
      <c r="W162" s="1"/>
      <c r="X162" s="1"/>
      <c r="Y162" s="4" t="s">
        <v>60</v>
      </c>
      <c r="Z162" s="1"/>
      <c r="AA162" s="1"/>
      <c r="AB162" s="1"/>
      <c r="AC162" s="1"/>
      <c r="AD162" s="2"/>
      <c r="AE162" s="2"/>
      <c r="AF162" s="20"/>
      <c r="AG162" s="12"/>
      <c r="AH162" s="12"/>
      <c r="AI162" s="3"/>
      <c r="AJ162" s="3"/>
    </row>
    <row r="163" spans="1:36" s="19" customFormat="1">
      <c r="A163" s="25" t="str">
        <f>INDEX(A$18:A$108,MATCH(B163,B$18:B$108,0))</f>
        <v xml:space="preserve">  Gross written premiums - insurance (direct)</v>
      </c>
      <c r="B163" s="63" t="s">
        <v>65</v>
      </c>
      <c r="C163" s="5"/>
      <c r="D163" s="6"/>
      <c r="E163" s="4" t="s">
        <v>60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 t="s">
        <v>60</v>
      </c>
      <c r="Q163" s="1"/>
      <c r="R163" s="1"/>
      <c r="S163" s="1"/>
      <c r="T163" s="1"/>
      <c r="U163" s="1"/>
      <c r="V163" s="1"/>
      <c r="W163" s="1"/>
      <c r="X163" s="1"/>
      <c r="Y163" s="4" t="s">
        <v>60</v>
      </c>
      <c r="Z163" s="2"/>
      <c r="AA163" s="2"/>
      <c r="AB163" s="2"/>
      <c r="AC163" s="2"/>
      <c r="AD163" s="2"/>
      <c r="AE163" s="2"/>
      <c r="AF163" s="20"/>
      <c r="AG163" s="12"/>
      <c r="AH163" s="12"/>
      <c r="AI163" s="3"/>
      <c r="AJ163" s="3"/>
    </row>
    <row r="164" spans="1:36" s="19" customFormat="1">
      <c r="A164" s="26" t="str">
        <f>INDEX(A$18:A$108,MATCH(B164,B$18:B$108,0))</f>
        <v xml:space="preserve">  Gross written premiums - insurance (direct) - new business</v>
      </c>
      <c r="B164" s="63" t="s">
        <v>67</v>
      </c>
      <c r="C164" s="5"/>
      <c r="D164" s="6"/>
      <c r="E164" s="4" t="s">
        <v>60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 t="s">
        <v>60</v>
      </c>
      <c r="Q164" s="1"/>
      <c r="R164" s="1"/>
      <c r="S164" s="1"/>
      <c r="T164" s="1"/>
      <c r="U164" s="1"/>
      <c r="V164" s="1"/>
      <c r="W164" s="1"/>
      <c r="X164" s="1"/>
      <c r="Y164" s="4" t="s">
        <v>60</v>
      </c>
      <c r="Z164" s="2"/>
      <c r="AA164" s="2"/>
      <c r="AB164" s="2"/>
      <c r="AC164" s="2"/>
      <c r="AD164" s="2"/>
      <c r="AE164" s="2"/>
      <c r="AF164" s="20"/>
      <c r="AG164" s="12"/>
      <c r="AH164" s="12"/>
      <c r="AI164" s="3"/>
      <c r="AJ164" s="3"/>
    </row>
    <row r="165" spans="1:36" s="19" customFormat="1">
      <c r="A165" s="25" t="str">
        <f>INDEX(A$18:A$108,MATCH(B165,B$18:B$108,0))</f>
        <v xml:space="preserve">  Gross written premiums - accepted reinsurance</v>
      </c>
      <c r="B165" s="63" t="s">
        <v>69</v>
      </c>
      <c r="C165" s="5"/>
      <c r="D165" s="6"/>
      <c r="E165" s="4" t="s">
        <v>60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 t="s">
        <v>60</v>
      </c>
      <c r="Q165" s="1"/>
      <c r="R165" s="1"/>
      <c r="S165" s="1"/>
      <c r="T165" s="1"/>
      <c r="U165" s="1"/>
      <c r="V165" s="1"/>
      <c r="W165" s="1"/>
      <c r="X165" s="1"/>
      <c r="Y165" s="4" t="s">
        <v>60</v>
      </c>
      <c r="Z165" s="1"/>
      <c r="AA165" s="1"/>
      <c r="AB165" s="1"/>
      <c r="AC165" s="1"/>
      <c r="AD165" s="2"/>
      <c r="AE165" s="2"/>
      <c r="AF165" s="20"/>
      <c r="AG165" s="12"/>
      <c r="AH165" s="12"/>
      <c r="AI165" s="3"/>
      <c r="AJ165" s="3"/>
    </row>
    <row r="166" spans="1:36" s="19" customFormat="1">
      <c r="A166" s="34" t="str">
        <f>INDEX(A$18:A$108,MATCH(B166,B$18:B$108,0))</f>
        <v>Net written premiums</v>
      </c>
      <c r="B166" s="64" t="s">
        <v>77</v>
      </c>
      <c r="C166" s="5"/>
      <c r="D166" s="6"/>
      <c r="E166" s="4" t="s">
        <v>60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 t="s">
        <v>60</v>
      </c>
      <c r="Q166" s="1"/>
      <c r="R166" s="1"/>
      <c r="S166" s="1"/>
      <c r="T166" s="1"/>
      <c r="U166" s="1"/>
      <c r="V166" s="1"/>
      <c r="W166" s="1"/>
      <c r="X166" s="1"/>
      <c r="Y166" s="4" t="s">
        <v>60</v>
      </c>
      <c r="Z166" s="1"/>
      <c r="AA166" s="1"/>
      <c r="AB166" s="1"/>
      <c r="AC166" s="1"/>
      <c r="AD166" s="2"/>
      <c r="AE166" s="2"/>
      <c r="AF166" s="20"/>
      <c r="AG166" s="12"/>
      <c r="AH166" s="12"/>
      <c r="AI166" s="3"/>
      <c r="AJ166" s="3"/>
    </row>
    <row r="167" spans="1:36">
      <c r="A167" s="44" t="s">
        <v>78</v>
      </c>
      <c r="B167" s="61"/>
      <c r="C167" s="4" t="s">
        <v>60</v>
      </c>
      <c r="D167" s="4" t="s">
        <v>60</v>
      </c>
      <c r="E167" s="4" t="s">
        <v>60</v>
      </c>
      <c r="F167" s="4" t="s">
        <v>60</v>
      </c>
      <c r="G167" s="4" t="s">
        <v>60</v>
      </c>
      <c r="H167" s="4" t="s">
        <v>60</v>
      </c>
      <c r="I167" s="4" t="s">
        <v>60</v>
      </c>
      <c r="J167" s="4" t="s">
        <v>60</v>
      </c>
      <c r="K167" s="4" t="s">
        <v>60</v>
      </c>
      <c r="L167" s="4" t="s">
        <v>60</v>
      </c>
      <c r="M167" s="4" t="s">
        <v>60</v>
      </c>
      <c r="N167" s="4" t="s">
        <v>60</v>
      </c>
      <c r="O167" s="4" t="s">
        <v>60</v>
      </c>
      <c r="P167" s="4" t="s">
        <v>60</v>
      </c>
      <c r="Q167" s="4" t="s">
        <v>60</v>
      </c>
      <c r="R167" s="4" t="s">
        <v>60</v>
      </c>
      <c r="S167" s="4" t="s">
        <v>60</v>
      </c>
      <c r="T167" s="4" t="s">
        <v>60</v>
      </c>
      <c r="U167" s="4" t="s">
        <v>60</v>
      </c>
      <c r="V167" s="4" t="s">
        <v>60</v>
      </c>
      <c r="W167" s="4" t="s">
        <v>60</v>
      </c>
      <c r="X167" s="4" t="s">
        <v>60</v>
      </c>
      <c r="Y167" s="4" t="s">
        <v>60</v>
      </c>
      <c r="Z167" s="4" t="s">
        <v>60</v>
      </c>
      <c r="AA167" s="4" t="s">
        <v>60</v>
      </c>
      <c r="AB167" s="4" t="s">
        <v>60</v>
      </c>
      <c r="AC167" s="4" t="s">
        <v>60</v>
      </c>
      <c r="AD167" s="4" t="s">
        <v>60</v>
      </c>
      <c r="AE167" s="4" t="s">
        <v>60</v>
      </c>
    </row>
    <row r="168" spans="1:36" s="19" customFormat="1">
      <c r="A168" s="34" t="str">
        <f>INDEX(A$18:A$108,MATCH(B168,B$18:B$108,0))</f>
        <v>Gross earned premiums</v>
      </c>
      <c r="B168" s="64" t="s">
        <v>80</v>
      </c>
      <c r="C168" s="5"/>
      <c r="D168" s="6"/>
      <c r="E168" s="4" t="s">
        <v>60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 t="s">
        <v>60</v>
      </c>
      <c r="Q168" s="1"/>
      <c r="R168" s="1"/>
      <c r="S168" s="1"/>
      <c r="T168" s="1"/>
      <c r="U168" s="1"/>
      <c r="V168" s="1"/>
      <c r="W168" s="1"/>
      <c r="X168" s="1"/>
      <c r="Y168" s="4" t="s">
        <v>60</v>
      </c>
      <c r="Z168" s="1"/>
      <c r="AA168" s="1"/>
      <c r="AB168" s="1"/>
      <c r="AC168" s="1"/>
      <c r="AD168" s="2"/>
      <c r="AE168" s="2"/>
      <c r="AF168" s="20"/>
      <c r="AG168" s="12"/>
      <c r="AH168" s="12"/>
      <c r="AI168" s="3"/>
      <c r="AJ168" s="3"/>
    </row>
    <row r="169" spans="1:36" s="19" customFormat="1">
      <c r="A169" s="34" t="str">
        <f>INDEX(A$18:A$108,MATCH(B169,B$18:B$108,0))</f>
        <v>Net earned premiums</v>
      </c>
      <c r="B169" s="64" t="s">
        <v>86</v>
      </c>
      <c r="C169" s="5"/>
      <c r="D169" s="6"/>
      <c r="E169" s="4" t="s">
        <v>60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 t="s">
        <v>60</v>
      </c>
      <c r="Q169" s="1"/>
      <c r="R169" s="1"/>
      <c r="S169" s="1"/>
      <c r="T169" s="1"/>
      <c r="U169" s="1"/>
      <c r="V169" s="1"/>
      <c r="W169" s="1"/>
      <c r="X169" s="1"/>
      <c r="Y169" s="4" t="s">
        <v>60</v>
      </c>
      <c r="Z169" s="1"/>
      <c r="AA169" s="1"/>
      <c r="AB169" s="1"/>
      <c r="AC169" s="1"/>
      <c r="AD169" s="2"/>
      <c r="AE169" s="2"/>
      <c r="AF169" s="20"/>
      <c r="AG169" s="12"/>
      <c r="AH169" s="12"/>
      <c r="AI169" s="3"/>
      <c r="AJ169" s="3"/>
    </row>
    <row r="170" spans="1:36" s="19" customFormat="1">
      <c r="A170" s="25" t="str">
        <f>INDEX(A$18:A$108,MATCH(B170,B$18:B$108,0))</f>
        <v>Net earned premiums from business transfers-in</v>
      </c>
      <c r="B170" s="64" t="s">
        <v>88</v>
      </c>
      <c r="C170" s="6"/>
      <c r="D170" s="6"/>
      <c r="E170" s="4" t="s">
        <v>60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 t="s">
        <v>60</v>
      </c>
      <c r="Q170" s="1"/>
      <c r="R170" s="1"/>
      <c r="S170" s="1"/>
      <c r="T170" s="1"/>
      <c r="U170" s="1"/>
      <c r="V170" s="1"/>
      <c r="W170" s="1"/>
      <c r="X170" s="1"/>
      <c r="Y170" s="4" t="s">
        <v>60</v>
      </c>
      <c r="Z170" s="1"/>
      <c r="AA170" s="1"/>
      <c r="AB170" s="1"/>
      <c r="AC170" s="1"/>
      <c r="AD170" s="1"/>
      <c r="AE170" s="1"/>
      <c r="AF170" s="20"/>
      <c r="AG170" s="12"/>
      <c r="AH170" s="12"/>
      <c r="AI170" s="3"/>
      <c r="AJ170" s="3"/>
    </row>
    <row r="171" spans="1:36">
      <c r="A171" s="44" t="s">
        <v>89</v>
      </c>
      <c r="B171" s="61"/>
      <c r="C171" s="4" t="s">
        <v>60</v>
      </c>
      <c r="D171" s="4" t="s">
        <v>60</v>
      </c>
      <c r="E171" s="4" t="s">
        <v>60</v>
      </c>
      <c r="F171" s="4" t="s">
        <v>60</v>
      </c>
      <c r="G171" s="4" t="s">
        <v>60</v>
      </c>
      <c r="H171" s="4" t="s">
        <v>60</v>
      </c>
      <c r="I171" s="4" t="s">
        <v>60</v>
      </c>
      <c r="J171" s="4" t="s">
        <v>60</v>
      </c>
      <c r="K171" s="4" t="s">
        <v>60</v>
      </c>
      <c r="L171" s="4" t="s">
        <v>60</v>
      </c>
      <c r="M171" s="4" t="s">
        <v>60</v>
      </c>
      <c r="N171" s="4" t="s">
        <v>60</v>
      </c>
      <c r="O171" s="4" t="s">
        <v>60</v>
      </c>
      <c r="P171" s="4" t="s">
        <v>60</v>
      </c>
      <c r="Q171" s="4" t="s">
        <v>60</v>
      </c>
      <c r="R171" s="4" t="s">
        <v>60</v>
      </c>
      <c r="S171" s="4" t="s">
        <v>60</v>
      </c>
      <c r="T171" s="4" t="s">
        <v>60</v>
      </c>
      <c r="U171" s="4" t="s">
        <v>60</v>
      </c>
      <c r="V171" s="4" t="s">
        <v>60</v>
      </c>
      <c r="W171" s="4" t="s">
        <v>60</v>
      </c>
      <c r="X171" s="4" t="s">
        <v>60</v>
      </c>
      <c r="Y171" s="4" t="s">
        <v>60</v>
      </c>
      <c r="Z171" s="4" t="s">
        <v>60</v>
      </c>
      <c r="AA171" s="4" t="s">
        <v>60</v>
      </c>
      <c r="AB171" s="4" t="s">
        <v>60</v>
      </c>
      <c r="AC171" s="4" t="s">
        <v>60</v>
      </c>
      <c r="AD171" s="4" t="s">
        <v>60</v>
      </c>
      <c r="AE171" s="4" t="s">
        <v>60</v>
      </c>
    </row>
    <row r="172" spans="1:36" s="19" customFormat="1">
      <c r="A172" s="34" t="str">
        <f>INDEX(A$18:A$108,MATCH(B172,B$18:B$108,0))</f>
        <v>Investment income and investment gains / (losses)</v>
      </c>
      <c r="B172" s="64" t="s">
        <v>95</v>
      </c>
      <c r="C172" s="6"/>
      <c r="D172" s="5"/>
      <c r="E172" s="4" t="s">
        <v>60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4" t="s">
        <v>60</v>
      </c>
      <c r="Q172" s="2"/>
      <c r="R172" s="2"/>
      <c r="S172" s="2"/>
      <c r="T172" s="2"/>
      <c r="U172" s="2"/>
      <c r="V172" s="2"/>
      <c r="W172" s="2"/>
      <c r="X172" s="2"/>
      <c r="Y172" s="4" t="s">
        <v>60</v>
      </c>
      <c r="Z172" s="2"/>
      <c r="AA172" s="2"/>
      <c r="AB172" s="2"/>
      <c r="AC172" s="2"/>
      <c r="AD172" s="2"/>
      <c r="AE172" s="2"/>
      <c r="AF172" s="20"/>
      <c r="AG172" s="12"/>
      <c r="AH172" s="12"/>
      <c r="AI172" s="3"/>
      <c r="AJ172" s="3"/>
    </row>
    <row r="173" spans="1:36" s="19" customFormat="1">
      <c r="A173" s="34" t="str">
        <f>INDEX(A$18:A$108,MATCH(B173,B$18:B$108,0))</f>
        <v>Other income</v>
      </c>
      <c r="B173" s="64" t="s">
        <v>97</v>
      </c>
      <c r="C173" s="6"/>
      <c r="D173" s="5"/>
      <c r="E173" s="4" t="s">
        <v>60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4" t="s">
        <v>60</v>
      </c>
      <c r="Q173" s="2"/>
      <c r="R173" s="2"/>
      <c r="S173" s="2"/>
      <c r="T173" s="2"/>
      <c r="U173" s="2"/>
      <c r="V173" s="2"/>
      <c r="W173" s="2"/>
      <c r="X173" s="2"/>
      <c r="Y173" s="4" t="s">
        <v>60</v>
      </c>
      <c r="Z173" s="2"/>
      <c r="AA173" s="2"/>
      <c r="AB173" s="2"/>
      <c r="AC173" s="2"/>
      <c r="AD173" s="2"/>
      <c r="AE173" s="2"/>
      <c r="AF173" s="20"/>
      <c r="AG173" s="12"/>
      <c r="AH173" s="12"/>
      <c r="AI173" s="3"/>
      <c r="AJ173" s="3"/>
    </row>
    <row r="174" spans="1:36" s="19" customFormat="1">
      <c r="A174" s="51" t="str">
        <f>INDEX(A$18:A$108,MATCH(B174,B$18:B$108,0))</f>
        <v>Total income</v>
      </c>
      <c r="B174" s="64" t="s">
        <v>99</v>
      </c>
      <c r="C174" s="6"/>
      <c r="D174" s="5"/>
      <c r="E174" s="4" t="s">
        <v>60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4" t="s">
        <v>60</v>
      </c>
      <c r="Q174" s="2"/>
      <c r="R174" s="2"/>
      <c r="S174" s="2"/>
      <c r="T174" s="2"/>
      <c r="U174" s="2"/>
      <c r="V174" s="2"/>
      <c r="W174" s="2"/>
      <c r="X174" s="2"/>
      <c r="Y174" s="4" t="s">
        <v>60</v>
      </c>
      <c r="Z174" s="2"/>
      <c r="AA174" s="2"/>
      <c r="AB174" s="2"/>
      <c r="AC174" s="2"/>
      <c r="AD174" s="2"/>
      <c r="AE174" s="2"/>
      <c r="AF174" s="20"/>
      <c r="AG174" s="12"/>
      <c r="AH174" s="12"/>
      <c r="AI174" s="3"/>
      <c r="AJ174" s="3"/>
    </row>
    <row r="175" spans="1:36" s="19" customFormat="1">
      <c r="A175" s="59" t="s">
        <v>100</v>
      </c>
      <c r="B175" s="64"/>
      <c r="C175" s="4" t="s">
        <v>60</v>
      </c>
      <c r="D175" s="4" t="s">
        <v>60</v>
      </c>
      <c r="E175" s="4" t="s">
        <v>60</v>
      </c>
      <c r="F175" s="4" t="s">
        <v>60</v>
      </c>
      <c r="G175" s="4" t="s">
        <v>60</v>
      </c>
      <c r="H175" s="4" t="s">
        <v>60</v>
      </c>
      <c r="I175" s="4" t="s">
        <v>60</v>
      </c>
      <c r="J175" s="4" t="s">
        <v>60</v>
      </c>
      <c r="K175" s="4" t="s">
        <v>60</v>
      </c>
      <c r="L175" s="4" t="s">
        <v>60</v>
      </c>
      <c r="M175" s="4" t="s">
        <v>60</v>
      </c>
      <c r="N175" s="4" t="s">
        <v>60</v>
      </c>
      <c r="O175" s="4" t="s">
        <v>60</v>
      </c>
      <c r="P175" s="4" t="s">
        <v>60</v>
      </c>
      <c r="Q175" s="4" t="s">
        <v>60</v>
      </c>
      <c r="R175" s="4" t="s">
        <v>60</v>
      </c>
      <c r="S175" s="4" t="s">
        <v>60</v>
      </c>
      <c r="T175" s="4" t="s">
        <v>60</v>
      </c>
      <c r="U175" s="4" t="s">
        <v>60</v>
      </c>
      <c r="V175" s="4" t="s">
        <v>60</v>
      </c>
      <c r="W175" s="4" t="s">
        <v>60</v>
      </c>
      <c r="X175" s="4" t="s">
        <v>60</v>
      </c>
      <c r="Y175" s="4" t="s">
        <v>60</v>
      </c>
      <c r="Z175" s="4" t="s">
        <v>60</v>
      </c>
      <c r="AA175" s="4" t="s">
        <v>60</v>
      </c>
      <c r="AB175" s="4" t="s">
        <v>60</v>
      </c>
      <c r="AC175" s="4" t="s">
        <v>60</v>
      </c>
      <c r="AD175" s="4" t="s">
        <v>60</v>
      </c>
      <c r="AE175" s="4" t="s">
        <v>60</v>
      </c>
      <c r="AF175" s="20"/>
      <c r="AG175" s="12"/>
      <c r="AH175" s="12"/>
      <c r="AI175" s="3"/>
      <c r="AJ175" s="3"/>
    </row>
    <row r="176" spans="1:36">
      <c r="A176" s="44" t="s">
        <v>101</v>
      </c>
      <c r="B176" s="61"/>
      <c r="C176" s="4" t="s">
        <v>60</v>
      </c>
      <c r="D176" s="4" t="s">
        <v>60</v>
      </c>
      <c r="E176" s="4" t="s">
        <v>60</v>
      </c>
      <c r="F176" s="4" t="s">
        <v>60</v>
      </c>
      <c r="G176" s="4" t="s">
        <v>60</v>
      </c>
      <c r="H176" s="4" t="s">
        <v>60</v>
      </c>
      <c r="I176" s="4" t="s">
        <v>60</v>
      </c>
      <c r="J176" s="4" t="s">
        <v>60</v>
      </c>
      <c r="K176" s="4" t="s">
        <v>60</v>
      </c>
      <c r="L176" s="4" t="s">
        <v>60</v>
      </c>
      <c r="M176" s="4" t="s">
        <v>60</v>
      </c>
      <c r="N176" s="4" t="s">
        <v>60</v>
      </c>
      <c r="O176" s="4" t="s">
        <v>60</v>
      </c>
      <c r="P176" s="4" t="s">
        <v>60</v>
      </c>
      <c r="Q176" s="4" t="s">
        <v>60</v>
      </c>
      <c r="R176" s="4" t="s">
        <v>60</v>
      </c>
      <c r="S176" s="4" t="s">
        <v>60</v>
      </c>
      <c r="T176" s="4" t="s">
        <v>60</v>
      </c>
      <c r="U176" s="4" t="s">
        <v>60</v>
      </c>
      <c r="V176" s="4" t="s">
        <v>60</v>
      </c>
      <c r="W176" s="4" t="s">
        <v>60</v>
      </c>
      <c r="X176" s="4" t="s">
        <v>60</v>
      </c>
      <c r="Y176" s="4" t="s">
        <v>60</v>
      </c>
      <c r="Z176" s="4" t="s">
        <v>60</v>
      </c>
      <c r="AA176" s="4" t="s">
        <v>60</v>
      </c>
      <c r="AB176" s="4" t="s">
        <v>60</v>
      </c>
      <c r="AC176" s="4" t="s">
        <v>60</v>
      </c>
      <c r="AD176" s="4" t="s">
        <v>60</v>
      </c>
      <c r="AE176" s="4" t="s">
        <v>60</v>
      </c>
    </row>
    <row r="177" spans="1:36" s="19" customFormat="1">
      <c r="A177" s="34" t="str">
        <f t="shared" ref="A177:A182" si="2">INDEX(A$18:A$108,MATCH(B177,B$18:B$108,0))</f>
        <v>Gross (undiscounted) claims incurred</v>
      </c>
      <c r="B177" s="64" t="s">
        <v>103</v>
      </c>
      <c r="C177" s="5"/>
      <c r="D177" s="6"/>
      <c r="E177" s="4" t="s">
        <v>60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 t="s">
        <v>60</v>
      </c>
      <c r="Q177" s="1"/>
      <c r="R177" s="1"/>
      <c r="S177" s="1"/>
      <c r="T177" s="1"/>
      <c r="U177" s="1"/>
      <c r="V177" s="1"/>
      <c r="W177" s="1"/>
      <c r="X177" s="1"/>
      <c r="Y177" s="4" t="s">
        <v>60</v>
      </c>
      <c r="Z177" s="1"/>
      <c r="AA177" s="1"/>
      <c r="AB177" s="1"/>
      <c r="AC177" s="1"/>
      <c r="AD177" s="2"/>
      <c r="AE177" s="2"/>
      <c r="AF177" s="20"/>
      <c r="AG177" s="12"/>
      <c r="AH177" s="12"/>
      <c r="AI177" s="3"/>
      <c r="AJ177" s="3"/>
    </row>
    <row r="178" spans="1:36" s="19" customFormat="1">
      <c r="A178" s="18" t="str">
        <f t="shared" si="2"/>
        <v xml:space="preserve">Gross (undiscounted) claims incurred - claim events that occurred prior to the period	</v>
      </c>
      <c r="B178" s="64" t="s">
        <v>119</v>
      </c>
      <c r="C178" s="5"/>
      <c r="D178" s="6"/>
      <c r="E178" s="4" t="s">
        <v>60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 t="s">
        <v>60</v>
      </c>
      <c r="Q178" s="1"/>
      <c r="R178" s="1"/>
      <c r="S178" s="1"/>
      <c r="T178" s="1"/>
      <c r="U178" s="1"/>
      <c r="V178" s="1"/>
      <c r="W178" s="1"/>
      <c r="X178" s="1"/>
      <c r="Y178" s="4" t="s">
        <v>60</v>
      </c>
      <c r="Z178" s="1"/>
      <c r="AA178" s="1"/>
      <c r="AB178" s="1"/>
      <c r="AC178" s="1"/>
      <c r="AD178" s="2"/>
      <c r="AE178" s="2"/>
      <c r="AF178" s="20"/>
      <c r="AG178" s="12"/>
      <c r="AH178" s="12"/>
      <c r="AI178" s="3"/>
      <c r="AJ178" s="3"/>
    </row>
    <row r="179" spans="1:36" s="19" customFormat="1">
      <c r="A179" s="34" t="str">
        <f t="shared" si="2"/>
        <v>Net (undiscounted) claims incurred</v>
      </c>
      <c r="B179" s="64" t="s">
        <v>125</v>
      </c>
      <c r="C179" s="5"/>
      <c r="D179" s="6"/>
      <c r="E179" s="4" t="s">
        <v>60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 t="s">
        <v>60</v>
      </c>
      <c r="Q179" s="1"/>
      <c r="R179" s="1"/>
      <c r="S179" s="1"/>
      <c r="T179" s="1"/>
      <c r="U179" s="1"/>
      <c r="V179" s="1"/>
      <c r="W179" s="1"/>
      <c r="X179" s="1"/>
      <c r="Y179" s="4" t="s">
        <v>60</v>
      </c>
      <c r="Z179" s="1"/>
      <c r="AA179" s="1"/>
      <c r="AB179" s="1"/>
      <c r="AC179" s="1"/>
      <c r="AD179" s="2"/>
      <c r="AE179" s="2"/>
      <c r="AF179" s="12"/>
      <c r="AG179" s="12"/>
      <c r="AH179" s="12"/>
      <c r="AI179" s="3"/>
      <c r="AJ179" s="3"/>
    </row>
    <row r="180" spans="1:36" s="19" customFormat="1">
      <c r="A180" s="25" t="str">
        <f t="shared" si="2"/>
        <v>Net (undiscounted) claims incurred - claim events that occurred prior to the period</v>
      </c>
      <c r="B180" s="64" t="s">
        <v>133</v>
      </c>
      <c r="C180" s="5"/>
      <c r="D180" s="6"/>
      <c r="E180" s="4" t="s">
        <v>60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 t="s">
        <v>60</v>
      </c>
      <c r="Q180" s="1"/>
      <c r="R180" s="1"/>
      <c r="S180" s="1"/>
      <c r="T180" s="1"/>
      <c r="U180" s="1"/>
      <c r="V180" s="1"/>
      <c r="W180" s="1"/>
      <c r="X180" s="1"/>
      <c r="Y180" s="4" t="s">
        <v>60</v>
      </c>
      <c r="Z180" s="1"/>
      <c r="AA180" s="1"/>
      <c r="AB180" s="1"/>
      <c r="AC180" s="1"/>
      <c r="AD180" s="2"/>
      <c r="AE180" s="2"/>
      <c r="AF180" s="12"/>
      <c r="AG180" s="12"/>
      <c r="AH180" s="12"/>
      <c r="AI180" s="3"/>
      <c r="AJ180" s="3"/>
    </row>
    <row r="181" spans="1:36" s="19" customFormat="1">
      <c r="A181" s="34" t="str">
        <f t="shared" si="2"/>
        <v>Net (discounted) claims incurred</v>
      </c>
      <c r="B181" s="64" t="s">
        <v>139</v>
      </c>
      <c r="C181" s="6"/>
      <c r="D181" s="6"/>
      <c r="E181" s="4" t="s">
        <v>60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4" t="s">
        <v>60</v>
      </c>
      <c r="Q181" s="2"/>
      <c r="R181" s="2"/>
      <c r="S181" s="2"/>
      <c r="T181" s="2"/>
      <c r="U181" s="2"/>
      <c r="V181" s="2"/>
      <c r="W181" s="2"/>
      <c r="X181" s="2"/>
      <c r="Y181" s="4" t="s">
        <v>60</v>
      </c>
      <c r="Z181" s="2"/>
      <c r="AA181" s="2"/>
      <c r="AB181" s="2"/>
      <c r="AC181" s="2"/>
      <c r="AD181" s="1"/>
      <c r="AE181" s="1"/>
      <c r="AF181" s="12"/>
      <c r="AG181" s="12"/>
      <c r="AH181" s="12"/>
      <c r="AI181" s="3"/>
      <c r="AJ181" s="3"/>
    </row>
    <row r="182" spans="1:36" s="19" customFormat="1">
      <c r="A182" s="25" t="str">
        <f t="shared" si="2"/>
        <v>Net (discounted) claims incurred - business transfers-out</v>
      </c>
      <c r="B182" s="64" t="s">
        <v>141</v>
      </c>
      <c r="C182" s="6"/>
      <c r="D182" s="6"/>
      <c r="E182" s="4" t="s">
        <v>60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 t="s">
        <v>60</v>
      </c>
      <c r="Q182" s="1"/>
      <c r="R182" s="1"/>
      <c r="S182" s="1"/>
      <c r="T182" s="1"/>
      <c r="U182" s="1"/>
      <c r="V182" s="1"/>
      <c r="W182" s="1"/>
      <c r="X182" s="1"/>
      <c r="Y182" s="4" t="s">
        <v>60</v>
      </c>
      <c r="Z182" s="1"/>
      <c r="AA182" s="1"/>
      <c r="AB182" s="1"/>
      <c r="AC182" s="1"/>
      <c r="AD182" s="1"/>
      <c r="AE182" s="1"/>
      <c r="AF182" s="12"/>
      <c r="AG182" s="12"/>
      <c r="AH182" s="12"/>
      <c r="AI182" s="3"/>
      <c r="AJ182" s="3"/>
    </row>
    <row r="183" spans="1:36">
      <c r="A183" s="44" t="s">
        <v>146</v>
      </c>
      <c r="B183" s="61"/>
      <c r="C183" s="4" t="s">
        <v>60</v>
      </c>
      <c r="D183" s="4" t="s">
        <v>60</v>
      </c>
      <c r="E183" s="4" t="s">
        <v>60</v>
      </c>
      <c r="F183" s="4" t="s">
        <v>60</v>
      </c>
      <c r="G183" s="4" t="s">
        <v>60</v>
      </c>
      <c r="H183" s="4" t="s">
        <v>60</v>
      </c>
      <c r="I183" s="4" t="s">
        <v>60</v>
      </c>
      <c r="J183" s="4" t="s">
        <v>60</v>
      </c>
      <c r="K183" s="4" t="s">
        <v>60</v>
      </c>
      <c r="L183" s="4" t="s">
        <v>60</v>
      </c>
      <c r="M183" s="4" t="s">
        <v>60</v>
      </c>
      <c r="N183" s="4" t="s">
        <v>60</v>
      </c>
      <c r="O183" s="4" t="s">
        <v>60</v>
      </c>
      <c r="P183" s="4" t="s">
        <v>60</v>
      </c>
      <c r="Q183" s="4" t="s">
        <v>60</v>
      </c>
      <c r="R183" s="4" t="s">
        <v>60</v>
      </c>
      <c r="S183" s="4" t="s">
        <v>60</v>
      </c>
      <c r="T183" s="4" t="s">
        <v>60</v>
      </c>
      <c r="U183" s="4" t="s">
        <v>60</v>
      </c>
      <c r="V183" s="4" t="s">
        <v>60</v>
      </c>
      <c r="W183" s="4" t="s">
        <v>60</v>
      </c>
      <c r="X183" s="4" t="s">
        <v>60</v>
      </c>
      <c r="Y183" s="4" t="s">
        <v>60</v>
      </c>
      <c r="Z183" s="4" t="s">
        <v>60</v>
      </c>
      <c r="AA183" s="4" t="s">
        <v>60</v>
      </c>
      <c r="AB183" s="4" t="s">
        <v>60</v>
      </c>
      <c r="AC183" s="4" t="s">
        <v>60</v>
      </c>
      <c r="AD183" s="4" t="s">
        <v>60</v>
      </c>
      <c r="AE183" s="4" t="s">
        <v>60</v>
      </c>
    </row>
    <row r="184" spans="1:36" s="19" customFormat="1">
      <c r="A184" s="45" t="str">
        <f>INDEX(A$18:A$108,MATCH(B184,B$18:B$108,0))</f>
        <v>Technical expenses incurred net of reinsurance ceded</v>
      </c>
      <c r="B184" s="64" t="s">
        <v>148</v>
      </c>
      <c r="C184" s="6"/>
      <c r="D184" s="5"/>
      <c r="E184" s="4" t="s">
        <v>60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4" t="s">
        <v>60</v>
      </c>
      <c r="Q184" s="2"/>
      <c r="R184" s="2"/>
      <c r="S184" s="2"/>
      <c r="T184" s="2"/>
      <c r="U184" s="2"/>
      <c r="V184" s="2"/>
      <c r="W184" s="2"/>
      <c r="X184" s="2"/>
      <c r="Y184" s="4" t="s">
        <v>60</v>
      </c>
      <c r="Z184" s="2"/>
      <c r="AA184" s="2"/>
      <c r="AB184" s="2"/>
      <c r="AC184" s="2"/>
      <c r="AD184" s="2"/>
      <c r="AE184" s="2"/>
      <c r="AF184" s="12"/>
      <c r="AG184" s="12"/>
      <c r="AH184" s="12"/>
      <c r="AI184" s="3"/>
      <c r="AJ184" s="3"/>
    </row>
    <row r="185" spans="1:36" s="19" customFormat="1">
      <c r="A185" s="25" t="str">
        <f>INDEX(A$18:A$108,MATCH(B185,B$18:B$108,0))</f>
        <v>Acquisition costs - commission</v>
      </c>
      <c r="B185" s="64" t="s">
        <v>156</v>
      </c>
      <c r="C185" s="5"/>
      <c r="D185" s="6"/>
      <c r="E185" s="4" t="s">
        <v>60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 t="s">
        <v>60</v>
      </c>
      <c r="Q185" s="1"/>
      <c r="R185" s="1"/>
      <c r="S185" s="1"/>
      <c r="T185" s="1"/>
      <c r="U185" s="1"/>
      <c r="V185" s="1"/>
      <c r="W185" s="1"/>
      <c r="X185" s="1"/>
      <c r="Y185" s="4" t="s">
        <v>60</v>
      </c>
      <c r="Z185" s="1"/>
      <c r="AA185" s="1"/>
      <c r="AB185" s="1"/>
      <c r="AC185" s="1"/>
      <c r="AD185" s="2"/>
      <c r="AE185" s="2"/>
      <c r="AF185" s="12"/>
      <c r="AG185" s="12"/>
      <c r="AH185" s="12"/>
      <c r="AI185" s="3"/>
      <c r="AJ185" s="3"/>
    </row>
    <row r="186" spans="1:36">
      <c r="A186" s="44" t="s">
        <v>165</v>
      </c>
      <c r="B186" s="61"/>
      <c r="C186" s="4" t="s">
        <v>60</v>
      </c>
      <c r="D186" s="4" t="s">
        <v>60</v>
      </c>
      <c r="E186" s="4" t="s">
        <v>60</v>
      </c>
      <c r="F186" s="4" t="s">
        <v>60</v>
      </c>
      <c r="G186" s="4" t="s">
        <v>60</v>
      </c>
      <c r="H186" s="4" t="s">
        <v>60</v>
      </c>
      <c r="I186" s="4" t="s">
        <v>60</v>
      </c>
      <c r="J186" s="4" t="s">
        <v>60</v>
      </c>
      <c r="K186" s="4" t="s">
        <v>60</v>
      </c>
      <c r="L186" s="4" t="s">
        <v>60</v>
      </c>
      <c r="M186" s="4" t="s">
        <v>60</v>
      </c>
      <c r="N186" s="4" t="s">
        <v>60</v>
      </c>
      <c r="O186" s="4" t="s">
        <v>60</v>
      </c>
      <c r="P186" s="4" t="s">
        <v>60</v>
      </c>
      <c r="Q186" s="4" t="s">
        <v>60</v>
      </c>
      <c r="R186" s="4" t="s">
        <v>60</v>
      </c>
      <c r="S186" s="4" t="s">
        <v>60</v>
      </c>
      <c r="T186" s="4" t="s">
        <v>60</v>
      </c>
      <c r="U186" s="4" t="s">
        <v>60</v>
      </c>
      <c r="V186" s="4" t="s">
        <v>60</v>
      </c>
      <c r="W186" s="4" t="s">
        <v>60</v>
      </c>
      <c r="X186" s="4" t="s">
        <v>60</v>
      </c>
      <c r="Y186" s="4" t="s">
        <v>60</v>
      </c>
      <c r="Z186" s="4" t="s">
        <v>60</v>
      </c>
      <c r="AA186" s="4" t="s">
        <v>60</v>
      </c>
      <c r="AB186" s="4" t="s">
        <v>60</v>
      </c>
      <c r="AC186" s="4" t="s">
        <v>60</v>
      </c>
      <c r="AD186" s="4" t="s">
        <v>60</v>
      </c>
      <c r="AE186" s="4" t="s">
        <v>60</v>
      </c>
    </row>
    <row r="187" spans="1:36" s="19" customFormat="1">
      <c r="A187" s="34" t="str">
        <f>INDEX(A$18:A$108,MATCH(B187,B$18:B$108,0))</f>
        <v>Interest paid or payable</v>
      </c>
      <c r="B187" s="64" t="s">
        <v>169</v>
      </c>
      <c r="C187" s="6"/>
      <c r="D187" s="5"/>
      <c r="E187" s="4" t="s">
        <v>60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4" t="s">
        <v>60</v>
      </c>
      <c r="Q187" s="2"/>
      <c r="R187" s="2"/>
      <c r="S187" s="2"/>
      <c r="T187" s="2"/>
      <c r="U187" s="2"/>
      <c r="V187" s="2"/>
      <c r="W187" s="2"/>
      <c r="X187" s="2"/>
      <c r="Y187" s="4" t="s">
        <v>60</v>
      </c>
      <c r="Z187" s="2"/>
      <c r="AA187" s="2"/>
      <c r="AB187" s="2"/>
      <c r="AC187" s="2"/>
      <c r="AD187" s="2"/>
      <c r="AE187" s="2"/>
      <c r="AF187" s="12"/>
      <c r="AG187" s="12"/>
      <c r="AH187" s="12"/>
      <c r="AI187" s="3"/>
      <c r="AJ187" s="3"/>
    </row>
    <row r="188" spans="1:36" s="19" customFormat="1">
      <c r="A188" s="52" t="str">
        <f>INDEX(A$18:A$108,MATCH(B188,B$18:B$108,0))</f>
        <v>Total expenditure</v>
      </c>
      <c r="B188" s="64" t="s">
        <v>175</v>
      </c>
      <c r="C188" s="6"/>
      <c r="D188" s="5"/>
      <c r="E188" s="4" t="s">
        <v>60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4" t="s">
        <v>60</v>
      </c>
      <c r="Q188" s="2"/>
      <c r="R188" s="2"/>
      <c r="S188" s="2"/>
      <c r="T188" s="2"/>
      <c r="U188" s="2"/>
      <c r="V188" s="2"/>
      <c r="W188" s="2"/>
      <c r="X188" s="2"/>
      <c r="Y188" s="4" t="s">
        <v>60</v>
      </c>
      <c r="Z188" s="2"/>
      <c r="AA188" s="2"/>
      <c r="AB188" s="2"/>
      <c r="AC188" s="2"/>
      <c r="AD188" s="2"/>
      <c r="AE188" s="2"/>
      <c r="AF188" s="12"/>
      <c r="AG188" s="12"/>
      <c r="AH188" s="12"/>
      <c r="AI188" s="3"/>
      <c r="AJ188" s="3"/>
    </row>
    <row r="189" spans="1:36">
      <c r="A189" s="44" t="s">
        <v>176</v>
      </c>
      <c r="B189" s="61"/>
      <c r="C189" s="4" t="s">
        <v>60</v>
      </c>
      <c r="D189" s="4" t="s">
        <v>60</v>
      </c>
      <c r="E189" s="4" t="s">
        <v>60</v>
      </c>
      <c r="F189" s="4" t="s">
        <v>60</v>
      </c>
      <c r="G189" s="4" t="s">
        <v>60</v>
      </c>
      <c r="H189" s="4" t="s">
        <v>60</v>
      </c>
      <c r="I189" s="4" t="s">
        <v>60</v>
      </c>
      <c r="J189" s="4" t="s">
        <v>60</v>
      </c>
      <c r="K189" s="4" t="s">
        <v>60</v>
      </c>
      <c r="L189" s="4" t="s">
        <v>60</v>
      </c>
      <c r="M189" s="4" t="s">
        <v>60</v>
      </c>
      <c r="N189" s="4" t="s">
        <v>60</v>
      </c>
      <c r="O189" s="4" t="s">
        <v>60</v>
      </c>
      <c r="P189" s="4" t="s">
        <v>60</v>
      </c>
      <c r="Q189" s="4" t="s">
        <v>60</v>
      </c>
      <c r="R189" s="4" t="s">
        <v>60</v>
      </c>
      <c r="S189" s="4" t="s">
        <v>60</v>
      </c>
      <c r="T189" s="4" t="s">
        <v>60</v>
      </c>
      <c r="U189" s="4" t="s">
        <v>60</v>
      </c>
      <c r="V189" s="4" t="s">
        <v>60</v>
      </c>
      <c r="W189" s="4" t="s">
        <v>60</v>
      </c>
      <c r="X189" s="4" t="s">
        <v>60</v>
      </c>
      <c r="Y189" s="4" t="s">
        <v>60</v>
      </c>
      <c r="Z189" s="4" t="s">
        <v>60</v>
      </c>
      <c r="AA189" s="4" t="s">
        <v>60</v>
      </c>
      <c r="AB189" s="4" t="s">
        <v>60</v>
      </c>
      <c r="AC189" s="4" t="s">
        <v>60</v>
      </c>
      <c r="AD189" s="4" t="s">
        <v>60</v>
      </c>
      <c r="AE189" s="4" t="s">
        <v>60</v>
      </c>
    </row>
    <row r="190" spans="1:36" s="19" customFormat="1">
      <c r="A190" s="57" t="str">
        <f>INDEX(A$18:A$108,MATCH(B190,B$18:B$108,0))</f>
        <v>Total comprehensive income in the period</v>
      </c>
      <c r="B190" s="64" t="s">
        <v>180</v>
      </c>
      <c r="C190" s="6"/>
      <c r="D190" s="5"/>
      <c r="E190" s="4" t="s">
        <v>60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4" t="s">
        <v>60</v>
      </c>
      <c r="Q190" s="2"/>
      <c r="R190" s="2"/>
      <c r="S190" s="2"/>
      <c r="T190" s="2"/>
      <c r="U190" s="2"/>
      <c r="V190" s="2"/>
      <c r="W190" s="2"/>
      <c r="X190" s="2"/>
      <c r="Y190" s="4" t="s">
        <v>60</v>
      </c>
      <c r="Z190" s="2"/>
      <c r="AA190" s="2"/>
      <c r="AB190" s="2"/>
      <c r="AC190" s="2"/>
      <c r="AD190" s="2"/>
      <c r="AE190" s="2"/>
      <c r="AF190" s="12"/>
      <c r="AG190" s="12"/>
      <c r="AH190" s="12"/>
      <c r="AI190" s="3"/>
      <c r="AJ190" s="3"/>
    </row>
    <row r="191" spans="1:36" s="19" customFormat="1">
      <c r="A191" s="57" t="str">
        <f>INDEX(A$18:A$108,MATCH(B191,B$18:B$108,0))</f>
        <v>Dividends paid or payable in period</v>
      </c>
      <c r="B191" s="64" t="s">
        <v>182</v>
      </c>
      <c r="C191" s="6"/>
      <c r="D191" s="5"/>
      <c r="E191" s="4" t="s">
        <v>60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4" t="s">
        <v>60</v>
      </c>
      <c r="Q191" s="2"/>
      <c r="R191" s="2"/>
      <c r="S191" s="2"/>
      <c r="T191" s="2"/>
      <c r="U191" s="2"/>
      <c r="V191" s="2"/>
      <c r="W191" s="2"/>
      <c r="X191" s="2"/>
      <c r="Y191" s="4" t="s">
        <v>60</v>
      </c>
      <c r="Z191" s="2"/>
      <c r="AA191" s="2"/>
      <c r="AB191" s="2"/>
      <c r="AC191" s="2"/>
      <c r="AD191" s="2"/>
      <c r="AE191" s="2"/>
      <c r="AF191" s="12"/>
      <c r="AG191" s="12"/>
      <c r="AH191" s="12"/>
      <c r="AI191" s="3"/>
      <c r="AJ191" s="3"/>
    </row>
    <row r="192" spans="1:36">
      <c r="A192" s="59" t="s">
        <v>183</v>
      </c>
      <c r="B192" s="64"/>
      <c r="C192" s="4" t="s">
        <v>60</v>
      </c>
      <c r="D192" s="4" t="s">
        <v>60</v>
      </c>
      <c r="E192" s="4" t="s">
        <v>60</v>
      </c>
      <c r="F192" s="4" t="s">
        <v>60</v>
      </c>
      <c r="G192" s="4" t="s">
        <v>60</v>
      </c>
      <c r="H192" s="4" t="s">
        <v>60</v>
      </c>
      <c r="I192" s="4" t="s">
        <v>60</v>
      </c>
      <c r="J192" s="4" t="s">
        <v>60</v>
      </c>
      <c r="K192" s="4" t="s">
        <v>60</v>
      </c>
      <c r="L192" s="4" t="s">
        <v>60</v>
      </c>
      <c r="M192" s="4" t="s">
        <v>60</v>
      </c>
      <c r="N192" s="4" t="s">
        <v>60</v>
      </c>
      <c r="O192" s="4" t="s">
        <v>60</v>
      </c>
      <c r="P192" s="4" t="s">
        <v>60</v>
      </c>
      <c r="Q192" s="4" t="s">
        <v>60</v>
      </c>
      <c r="R192" s="4" t="s">
        <v>60</v>
      </c>
      <c r="S192" s="4" t="s">
        <v>60</v>
      </c>
      <c r="T192" s="4" t="s">
        <v>60</v>
      </c>
      <c r="U192" s="4" t="s">
        <v>60</v>
      </c>
      <c r="V192" s="4" t="s">
        <v>60</v>
      </c>
      <c r="W192" s="4" t="s">
        <v>60</v>
      </c>
      <c r="X192" s="4" t="s">
        <v>60</v>
      </c>
      <c r="Y192" s="4" t="s">
        <v>60</v>
      </c>
      <c r="Z192" s="4" t="s">
        <v>60</v>
      </c>
      <c r="AA192" s="4" t="s">
        <v>60</v>
      </c>
      <c r="AB192" s="4" t="s">
        <v>60</v>
      </c>
      <c r="AC192" s="4" t="s">
        <v>60</v>
      </c>
      <c r="AD192" s="4" t="s">
        <v>60</v>
      </c>
      <c r="AE192" s="4" t="s">
        <v>60</v>
      </c>
    </row>
    <row r="193" spans="1:36" s="19" customFormat="1">
      <c r="A193" s="58" t="str">
        <f>INDEX(A$18:A$108,MATCH(B193,B$18:B$108,0))</f>
        <v>Number of risks written in the period - insurance (direct)</v>
      </c>
      <c r="B193" s="64" t="s">
        <v>185</v>
      </c>
      <c r="C193" s="5"/>
      <c r="D193" s="5"/>
      <c r="E193" s="4" t="s">
        <v>60</v>
      </c>
      <c r="F193" s="1"/>
      <c r="G193" s="1"/>
      <c r="H193" s="7"/>
      <c r="I193" s="7"/>
      <c r="J193" s="7"/>
      <c r="K193" s="7"/>
      <c r="L193" s="7"/>
      <c r="M193" s="6"/>
      <c r="N193" s="1"/>
      <c r="O193" s="6"/>
      <c r="P193" s="4" t="s">
        <v>60</v>
      </c>
      <c r="Q193" s="6"/>
      <c r="R193" s="6"/>
      <c r="S193" s="6"/>
      <c r="T193" s="6"/>
      <c r="U193" s="6"/>
      <c r="V193" s="1"/>
      <c r="W193" s="1"/>
      <c r="X193" s="1"/>
      <c r="Y193" s="4" t="s">
        <v>60</v>
      </c>
      <c r="Z193" s="2"/>
      <c r="AA193" s="2"/>
      <c r="AB193" s="2"/>
      <c r="AC193" s="2"/>
      <c r="AD193" s="2"/>
      <c r="AE193" s="2"/>
      <c r="AF193" s="12"/>
      <c r="AG193" s="12"/>
      <c r="AH193" s="12"/>
      <c r="AI193" s="3"/>
      <c r="AJ193" s="3"/>
    </row>
    <row r="194" spans="1:36" s="19" customFormat="1">
      <c r="A194" s="34" t="str">
        <f>INDEX(A$18:A$108,MATCH(B194,B$18:B$108,0))</f>
        <v>Number of risks written in the period - insurance (direct) - new business</v>
      </c>
      <c r="B194" s="64" t="s">
        <v>187</v>
      </c>
      <c r="C194" s="5"/>
      <c r="D194" s="5"/>
      <c r="E194" s="4" t="s">
        <v>60</v>
      </c>
      <c r="F194" s="1"/>
      <c r="G194" s="1"/>
      <c r="H194" s="5"/>
      <c r="I194" s="7"/>
      <c r="J194" s="5"/>
      <c r="K194" s="7"/>
      <c r="L194" s="5"/>
      <c r="M194" s="2"/>
      <c r="N194" s="1"/>
      <c r="O194" s="2"/>
      <c r="P194" s="4" t="s">
        <v>60</v>
      </c>
      <c r="Q194" s="2"/>
      <c r="R194" s="2"/>
      <c r="S194" s="2"/>
      <c r="T194" s="2"/>
      <c r="U194" s="2"/>
      <c r="V194" s="2"/>
      <c r="W194" s="2"/>
      <c r="X194" s="2"/>
      <c r="Y194" s="4" t="s">
        <v>60</v>
      </c>
      <c r="Z194" s="2"/>
      <c r="AA194" s="2"/>
      <c r="AB194" s="2"/>
      <c r="AC194" s="2"/>
      <c r="AD194" s="2"/>
      <c r="AE194" s="2"/>
      <c r="AF194" s="12"/>
      <c r="AG194" s="12"/>
      <c r="AH194" s="12"/>
      <c r="AI194" s="3"/>
      <c r="AJ194" s="3"/>
    </row>
    <row r="195" spans="1:36" s="19" customFormat="1">
      <c r="A195" s="55" t="str">
        <f>INDEX(A$18:A$108,MATCH(B195,B$18:B$108,0))</f>
        <v>Sum insured in-force at end of the period - direct business</v>
      </c>
      <c r="B195" s="64" t="s">
        <v>189</v>
      </c>
      <c r="C195" s="5"/>
      <c r="D195" s="5"/>
      <c r="E195" s="4" t="s">
        <v>60</v>
      </c>
      <c r="F195" s="6"/>
      <c r="G195" s="6"/>
      <c r="H195" s="6"/>
      <c r="I195" s="6"/>
      <c r="J195" s="6"/>
      <c r="K195" s="6"/>
      <c r="L195" s="6"/>
      <c r="M195" s="1"/>
      <c r="N195" s="6"/>
      <c r="O195" s="1"/>
      <c r="P195" s="4" t="s">
        <v>60</v>
      </c>
      <c r="Q195" s="1"/>
      <c r="R195" s="1"/>
      <c r="S195" s="1"/>
      <c r="T195" s="1"/>
      <c r="U195" s="1"/>
      <c r="V195" s="6"/>
      <c r="W195" s="6"/>
      <c r="X195" s="6"/>
      <c r="Y195" s="4" t="s">
        <v>60</v>
      </c>
      <c r="Z195" s="2"/>
      <c r="AA195" s="2"/>
      <c r="AB195" s="2"/>
      <c r="AC195" s="2"/>
      <c r="AD195" s="2"/>
      <c r="AE195" s="2"/>
      <c r="AF195" s="12"/>
      <c r="AG195" s="12"/>
      <c r="AH195" s="12"/>
      <c r="AI195" s="3"/>
      <c r="AJ195" s="3"/>
    </row>
    <row r="196" spans="1:36" s="19" customFormat="1">
      <c r="A196" s="60" t="s">
        <v>190</v>
      </c>
      <c r="B196" s="64"/>
      <c r="C196" s="4" t="s">
        <v>60</v>
      </c>
      <c r="D196" s="4" t="s">
        <v>60</v>
      </c>
      <c r="E196" s="4" t="s">
        <v>60</v>
      </c>
      <c r="F196" s="4" t="s">
        <v>60</v>
      </c>
      <c r="G196" s="4" t="s">
        <v>60</v>
      </c>
      <c r="H196" s="4" t="s">
        <v>60</v>
      </c>
      <c r="I196" s="4" t="s">
        <v>60</v>
      </c>
      <c r="J196" s="4" t="s">
        <v>60</v>
      </c>
      <c r="K196" s="4" t="s">
        <v>60</v>
      </c>
      <c r="L196" s="4" t="s">
        <v>60</v>
      </c>
      <c r="M196" s="4" t="s">
        <v>60</v>
      </c>
      <c r="N196" s="4" t="s">
        <v>60</v>
      </c>
      <c r="O196" s="4" t="s">
        <v>60</v>
      </c>
      <c r="P196" s="4" t="s">
        <v>60</v>
      </c>
      <c r="Q196" s="4" t="s">
        <v>60</v>
      </c>
      <c r="R196" s="4" t="s">
        <v>60</v>
      </c>
      <c r="S196" s="4" t="s">
        <v>60</v>
      </c>
      <c r="T196" s="4" t="s">
        <v>60</v>
      </c>
      <c r="U196" s="4" t="s">
        <v>60</v>
      </c>
      <c r="V196" s="4" t="s">
        <v>60</v>
      </c>
      <c r="W196" s="4" t="s">
        <v>60</v>
      </c>
      <c r="X196" s="4" t="s">
        <v>60</v>
      </c>
      <c r="Y196" s="4" t="s">
        <v>60</v>
      </c>
      <c r="Z196" s="4" t="s">
        <v>60</v>
      </c>
      <c r="AA196" s="4" t="s">
        <v>60</v>
      </c>
      <c r="AB196" s="4" t="s">
        <v>60</v>
      </c>
      <c r="AC196" s="4" t="s">
        <v>60</v>
      </c>
      <c r="AD196" s="4" t="s">
        <v>60</v>
      </c>
      <c r="AE196" s="4" t="s">
        <v>60</v>
      </c>
      <c r="AF196" s="12"/>
      <c r="AG196" s="12"/>
      <c r="AH196" s="12"/>
      <c r="AI196" s="3"/>
      <c r="AJ196" s="3"/>
    </row>
    <row r="197" spans="1:36" s="19" customFormat="1">
      <c r="A197" s="34" t="str">
        <f t="shared" ref="A197:A202" si="3">INDEX(A$18:A$108,MATCH(B197,B$18:B$108,0))</f>
        <v>Assets - investments</v>
      </c>
      <c r="B197" s="64" t="s">
        <v>192</v>
      </c>
      <c r="C197" s="6"/>
      <c r="D197" s="5"/>
      <c r="E197" s="4" t="s">
        <v>60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4" t="s">
        <v>60</v>
      </c>
      <c r="Q197" s="2"/>
      <c r="R197" s="2"/>
      <c r="S197" s="2"/>
      <c r="T197" s="2"/>
      <c r="U197" s="2"/>
      <c r="V197" s="2"/>
      <c r="W197" s="2"/>
      <c r="X197" s="2"/>
      <c r="Y197" s="4" t="s">
        <v>60</v>
      </c>
      <c r="Z197" s="2"/>
      <c r="AA197" s="2"/>
      <c r="AB197" s="2"/>
      <c r="AC197" s="2"/>
      <c r="AD197" s="2"/>
      <c r="AE197" s="2"/>
      <c r="AF197" s="12"/>
      <c r="AG197" s="12"/>
      <c r="AH197" s="12"/>
      <c r="AI197" s="3"/>
      <c r="AJ197" s="3"/>
    </row>
    <row r="198" spans="1:36" s="19" customFormat="1">
      <c r="A198" s="34" t="str">
        <f t="shared" si="3"/>
        <v>Assets - reinsurance recoverables</v>
      </c>
      <c r="B198" s="64" t="s">
        <v>194</v>
      </c>
      <c r="C198" s="6"/>
      <c r="D198" s="5"/>
      <c r="E198" s="4" t="s">
        <v>60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4" t="s">
        <v>60</v>
      </c>
      <c r="Q198" s="2"/>
      <c r="R198" s="2"/>
      <c r="S198" s="2"/>
      <c r="T198" s="2"/>
      <c r="U198" s="2"/>
      <c r="V198" s="2"/>
      <c r="W198" s="2"/>
      <c r="X198" s="2"/>
      <c r="Y198" s="4" t="s">
        <v>60</v>
      </c>
      <c r="Z198" s="2"/>
      <c r="AA198" s="2"/>
      <c r="AB198" s="2"/>
      <c r="AC198" s="2"/>
      <c r="AD198" s="2"/>
      <c r="AE198" s="2"/>
      <c r="AF198" s="12"/>
      <c r="AG198" s="12"/>
      <c r="AH198" s="12"/>
      <c r="AI198" s="3"/>
      <c r="AJ198" s="3"/>
    </row>
    <row r="199" spans="1:36" s="19" customFormat="1">
      <c r="A199" s="34" t="str">
        <f t="shared" si="3"/>
        <v>Assets - total</v>
      </c>
      <c r="B199" s="64" t="s">
        <v>196</v>
      </c>
      <c r="C199" s="6"/>
      <c r="D199" s="5"/>
      <c r="E199" s="4" t="s">
        <v>60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4" t="s">
        <v>60</v>
      </c>
      <c r="Q199" s="2"/>
      <c r="R199" s="2"/>
      <c r="S199" s="2"/>
      <c r="T199" s="2"/>
      <c r="U199" s="2"/>
      <c r="V199" s="2"/>
      <c r="W199" s="2"/>
      <c r="X199" s="2"/>
      <c r="Y199" s="4" t="s">
        <v>60</v>
      </c>
      <c r="Z199" s="2"/>
      <c r="AA199" s="2"/>
      <c r="AB199" s="2"/>
      <c r="AC199" s="2"/>
      <c r="AD199" s="2"/>
      <c r="AE199" s="2"/>
      <c r="AF199" s="12"/>
      <c r="AG199" s="12"/>
      <c r="AH199" s="12"/>
      <c r="AI199" s="3"/>
      <c r="AJ199" s="3"/>
    </row>
    <row r="200" spans="1:36" s="19" customFormat="1">
      <c r="A200" s="34" t="str">
        <f t="shared" si="3"/>
        <v>Best estimate – gross of reinsurance</v>
      </c>
      <c r="B200" s="64" t="s">
        <v>198</v>
      </c>
      <c r="C200" s="6"/>
      <c r="D200" s="5"/>
      <c r="E200" s="4" t="s">
        <v>60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4" t="s">
        <v>60</v>
      </c>
      <c r="Q200" s="2"/>
      <c r="R200" s="2"/>
      <c r="S200" s="2"/>
      <c r="T200" s="2"/>
      <c r="U200" s="2"/>
      <c r="V200" s="2"/>
      <c r="W200" s="2"/>
      <c r="X200" s="2"/>
      <c r="Y200" s="4" t="s">
        <v>60</v>
      </c>
      <c r="Z200" s="2"/>
      <c r="AA200" s="2"/>
      <c r="AB200" s="2"/>
      <c r="AC200" s="2"/>
      <c r="AD200" s="2"/>
      <c r="AE200" s="2"/>
      <c r="AF200" s="12"/>
      <c r="AG200" s="12"/>
      <c r="AH200" s="12"/>
      <c r="AI200" s="3"/>
      <c r="AJ200" s="3"/>
    </row>
    <row r="201" spans="1:36" s="19" customFormat="1">
      <c r="A201" s="34" t="str">
        <f t="shared" si="3"/>
        <v>Best estimate claim provision - gross of reinsurance</v>
      </c>
      <c r="B201" s="64" t="s">
        <v>200</v>
      </c>
      <c r="C201" s="5"/>
      <c r="D201" s="6"/>
      <c r="E201" s="4" t="s">
        <v>60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4" t="s">
        <v>60</v>
      </c>
      <c r="Q201" s="2"/>
      <c r="R201" s="2"/>
      <c r="S201" s="2"/>
      <c r="T201" s="2"/>
      <c r="U201" s="2"/>
      <c r="V201" s="2"/>
      <c r="W201" s="2"/>
      <c r="X201" s="2"/>
      <c r="Y201" s="4" t="s">
        <v>60</v>
      </c>
      <c r="Z201" s="2"/>
      <c r="AA201" s="2"/>
      <c r="AB201" s="2"/>
      <c r="AC201" s="2"/>
      <c r="AD201" s="2"/>
      <c r="AE201" s="2"/>
      <c r="AF201" s="12"/>
      <c r="AG201" s="12"/>
      <c r="AH201" s="12"/>
      <c r="AI201" s="3"/>
      <c r="AJ201" s="3"/>
    </row>
    <row r="202" spans="1:36" s="19" customFormat="1">
      <c r="A202" s="34" t="str">
        <f t="shared" si="3"/>
        <v>Best estimate premium provision - gross of reinsurance</v>
      </c>
      <c r="B202" s="64" t="s">
        <v>202</v>
      </c>
      <c r="C202" s="5"/>
      <c r="D202" s="6"/>
      <c r="E202" s="4" t="s">
        <v>60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4" t="s">
        <v>60</v>
      </c>
      <c r="Q202" s="2"/>
      <c r="R202" s="2"/>
      <c r="S202" s="2"/>
      <c r="T202" s="2"/>
      <c r="U202" s="2"/>
      <c r="V202" s="2"/>
      <c r="W202" s="2"/>
      <c r="X202" s="2"/>
      <c r="Y202" s="4" t="s">
        <v>60</v>
      </c>
      <c r="Z202" s="2"/>
      <c r="AA202" s="2"/>
      <c r="AB202" s="2"/>
      <c r="AC202" s="2"/>
      <c r="AD202" s="2"/>
      <c r="AE202" s="2"/>
      <c r="AF202" s="12"/>
      <c r="AG202" s="12"/>
      <c r="AH202" s="12"/>
      <c r="AI202" s="3"/>
      <c r="AJ202" s="3"/>
    </row>
    <row r="203" spans="1:36" s="19" customFormat="1">
      <c r="A203" s="34" t="str">
        <f>INDEX(A$18:A$96,MATCH(B203,B$18:B$96,0))</f>
        <v>Total liabilities</v>
      </c>
      <c r="B203" s="64" t="s">
        <v>206</v>
      </c>
      <c r="C203" s="6"/>
      <c r="D203" s="5"/>
      <c r="E203" s="4" t="s">
        <v>60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4" t="s">
        <v>60</v>
      </c>
      <c r="Q203" s="2"/>
      <c r="R203" s="2"/>
      <c r="S203" s="2"/>
      <c r="T203" s="2"/>
      <c r="U203" s="2"/>
      <c r="V203" s="2"/>
      <c r="W203" s="2"/>
      <c r="X203" s="2"/>
      <c r="Y203" s="4" t="s">
        <v>60</v>
      </c>
      <c r="Z203" s="2"/>
      <c r="AA203" s="2"/>
      <c r="AB203" s="2"/>
      <c r="AC203" s="2"/>
      <c r="AD203" s="2"/>
      <c r="AE203" s="2"/>
      <c r="AF203" s="12"/>
      <c r="AG203" s="12"/>
      <c r="AH203" s="12"/>
      <c r="AI203" s="3"/>
      <c r="AJ203" s="3"/>
    </row>
    <row r="204" spans="1:36">
      <c r="B204" s="19" t="s">
        <v>228</v>
      </c>
    </row>
    <row r="205" spans="1:36">
      <c r="B205" s="19" t="s">
        <v>228</v>
      </c>
    </row>
    <row r="206" spans="1:36">
      <c r="A206" s="8" t="s">
        <v>454</v>
      </c>
    </row>
    <row r="207" spans="1:36">
      <c r="A207" s="11" t="str">
        <f>A5&amp;" : plan year 3"</f>
        <v>Non-life income, expenditure and business model analysis : plan year 3</v>
      </c>
    </row>
    <row r="208" spans="1:36">
      <c r="B208" s="19" t="s">
        <v>228</v>
      </c>
    </row>
    <row r="209" spans="1:39">
      <c r="B209" s="19" t="s">
        <v>228</v>
      </c>
      <c r="C209" s="139" t="s">
        <v>4</v>
      </c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</row>
    <row r="210" spans="1:39">
      <c r="B210" s="19" t="s">
        <v>228</v>
      </c>
      <c r="C210" s="141"/>
      <c r="D210" s="139" t="s">
        <v>5</v>
      </c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69"/>
      <c r="AE210" s="172"/>
    </row>
    <row r="211" spans="1:39" s="12" customFormat="1">
      <c r="A211" s="3"/>
      <c r="B211" s="19" t="s">
        <v>228</v>
      </c>
      <c r="C211" s="142"/>
      <c r="D211" s="148"/>
      <c r="E211" s="139" t="s">
        <v>8</v>
      </c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50" t="s">
        <v>9</v>
      </c>
      <c r="Z211" s="151"/>
      <c r="AA211" s="151"/>
      <c r="AB211" s="151"/>
      <c r="AC211" s="170"/>
      <c r="AD211" s="171"/>
      <c r="AE211" s="173"/>
      <c r="AI211" s="3"/>
      <c r="AJ211" s="3"/>
      <c r="AK211" s="3"/>
      <c r="AL211" s="3"/>
      <c r="AM211" s="3"/>
    </row>
    <row r="212" spans="1:39" s="12" customFormat="1">
      <c r="A212" s="3"/>
      <c r="B212" s="19" t="s">
        <v>228</v>
      </c>
      <c r="C212" s="142"/>
      <c r="D212" s="148"/>
      <c r="E212" s="148"/>
      <c r="F212" s="163" t="s">
        <v>433</v>
      </c>
      <c r="G212" s="167" t="s">
        <v>434</v>
      </c>
      <c r="H212" s="167" t="s">
        <v>435</v>
      </c>
      <c r="I212" s="167" t="s">
        <v>436</v>
      </c>
      <c r="J212" s="167" t="s">
        <v>437</v>
      </c>
      <c r="K212" s="167" t="s">
        <v>438</v>
      </c>
      <c r="L212" s="167" t="s">
        <v>439</v>
      </c>
      <c r="M212" s="167" t="s">
        <v>440</v>
      </c>
      <c r="N212" s="167" t="s">
        <v>441</v>
      </c>
      <c r="O212" s="167" t="s">
        <v>442</v>
      </c>
      <c r="P212" s="168" t="s">
        <v>20</v>
      </c>
      <c r="Q212" s="169"/>
      <c r="R212" s="169"/>
      <c r="S212" s="169"/>
      <c r="T212" s="169"/>
      <c r="U212" s="163" t="s">
        <v>443</v>
      </c>
      <c r="V212" s="163" t="s">
        <v>444</v>
      </c>
      <c r="W212" s="163" t="s">
        <v>445</v>
      </c>
      <c r="X212" s="163" t="s">
        <v>446</v>
      </c>
      <c r="Y212" s="165"/>
      <c r="Z212" s="163" t="s">
        <v>25</v>
      </c>
      <c r="AA212" s="163" t="s">
        <v>26</v>
      </c>
      <c r="AB212" s="163" t="s">
        <v>27</v>
      </c>
      <c r="AC212" s="163" t="s">
        <v>28</v>
      </c>
      <c r="AD212" s="161" t="s">
        <v>6</v>
      </c>
      <c r="AE212" s="161" t="s">
        <v>7</v>
      </c>
      <c r="AI212" s="3"/>
      <c r="AJ212" s="3"/>
      <c r="AK212" s="3"/>
      <c r="AL212" s="3"/>
      <c r="AM212" s="3"/>
    </row>
    <row r="213" spans="1:39" s="12" customFormat="1" ht="29.1">
      <c r="A213" s="3"/>
      <c r="B213" s="19" t="s">
        <v>228</v>
      </c>
      <c r="C213" s="147"/>
      <c r="D213" s="148"/>
      <c r="E213" s="148"/>
      <c r="F213" s="164"/>
      <c r="G213" s="161"/>
      <c r="H213" s="161"/>
      <c r="I213" s="161"/>
      <c r="J213" s="161"/>
      <c r="K213" s="161"/>
      <c r="L213" s="161"/>
      <c r="M213" s="161"/>
      <c r="N213" s="161"/>
      <c r="O213" s="161"/>
      <c r="P213" s="21"/>
      <c r="Q213" s="22" t="s">
        <v>29</v>
      </c>
      <c r="R213" s="23" t="s">
        <v>30</v>
      </c>
      <c r="S213" s="23" t="s">
        <v>31</v>
      </c>
      <c r="T213" s="23" t="s">
        <v>32</v>
      </c>
      <c r="U213" s="164"/>
      <c r="V213" s="164"/>
      <c r="W213" s="164"/>
      <c r="X213" s="164"/>
      <c r="Y213" s="166"/>
      <c r="Z213" s="164"/>
      <c r="AA213" s="164"/>
      <c r="AB213" s="164"/>
      <c r="AC213" s="164"/>
      <c r="AD213" s="162"/>
      <c r="AE213" s="162"/>
      <c r="AI213" s="3"/>
      <c r="AJ213" s="3"/>
      <c r="AK213" s="3"/>
      <c r="AL213" s="3"/>
      <c r="AM213" s="3"/>
    </row>
    <row r="214" spans="1:39" s="12" customFormat="1" ht="29.1">
      <c r="A214" s="3"/>
      <c r="B214" s="19" t="s">
        <v>228</v>
      </c>
      <c r="C214" s="14" t="s">
        <v>284</v>
      </c>
      <c r="D214" s="14" t="s">
        <v>285</v>
      </c>
      <c r="E214" s="14" t="s">
        <v>455</v>
      </c>
      <c r="F214" s="14" t="s">
        <v>286</v>
      </c>
      <c r="G214" s="14" t="s">
        <v>287</v>
      </c>
      <c r="H214" s="14" t="s">
        <v>288</v>
      </c>
      <c r="I214" s="14" t="s">
        <v>289</v>
      </c>
      <c r="J214" s="14" t="s">
        <v>290</v>
      </c>
      <c r="K214" s="14" t="s">
        <v>291</v>
      </c>
      <c r="L214" s="14" t="s">
        <v>292</v>
      </c>
      <c r="M214" s="14" t="s">
        <v>293</v>
      </c>
      <c r="N214" s="14" t="s">
        <v>294</v>
      </c>
      <c r="O214" s="14" t="s">
        <v>295</v>
      </c>
      <c r="P214" s="14" t="s">
        <v>456</v>
      </c>
      <c r="Q214" s="14" t="s">
        <v>296</v>
      </c>
      <c r="R214" s="14" t="s">
        <v>297</v>
      </c>
      <c r="S214" s="14" t="s">
        <v>298</v>
      </c>
      <c r="T214" s="14" t="s">
        <v>299</v>
      </c>
      <c r="U214" s="14" t="s">
        <v>300</v>
      </c>
      <c r="V214" s="14" t="s">
        <v>301</v>
      </c>
      <c r="W214" s="14" t="s">
        <v>302</v>
      </c>
      <c r="X214" s="14" t="s">
        <v>303</v>
      </c>
      <c r="Y214" s="14" t="s">
        <v>457</v>
      </c>
      <c r="Z214" s="14" t="s">
        <v>304</v>
      </c>
      <c r="AA214" s="14" t="s">
        <v>305</v>
      </c>
      <c r="AB214" s="14" t="s">
        <v>306</v>
      </c>
      <c r="AC214" s="14" t="s">
        <v>307</v>
      </c>
      <c r="AD214" s="14" t="s">
        <v>308</v>
      </c>
      <c r="AE214" s="14" t="s">
        <v>309</v>
      </c>
      <c r="AI214" s="3"/>
      <c r="AJ214" s="3"/>
      <c r="AK214" s="3"/>
      <c r="AL214" s="3"/>
      <c r="AM214" s="3"/>
    </row>
    <row r="215" spans="1:39" s="12" customFormat="1">
      <c r="A215" s="53" t="s">
        <v>59</v>
      </c>
      <c r="B215" s="61"/>
      <c r="C215" s="4" t="s">
        <v>60</v>
      </c>
      <c r="D215" s="4" t="s">
        <v>60</v>
      </c>
      <c r="E215" s="4" t="s">
        <v>60</v>
      </c>
      <c r="F215" s="4" t="s">
        <v>60</v>
      </c>
      <c r="G215" s="4" t="s">
        <v>60</v>
      </c>
      <c r="H215" s="4" t="s">
        <v>60</v>
      </c>
      <c r="I215" s="4" t="s">
        <v>60</v>
      </c>
      <c r="J215" s="4" t="s">
        <v>60</v>
      </c>
      <c r="K215" s="4" t="s">
        <v>60</v>
      </c>
      <c r="L215" s="4" t="s">
        <v>60</v>
      </c>
      <c r="M215" s="4" t="s">
        <v>60</v>
      </c>
      <c r="N215" s="4" t="s">
        <v>60</v>
      </c>
      <c r="O215" s="4" t="s">
        <v>60</v>
      </c>
      <c r="P215" s="4" t="s">
        <v>60</v>
      </c>
      <c r="Q215" s="4" t="s">
        <v>60</v>
      </c>
      <c r="R215" s="4" t="s">
        <v>60</v>
      </c>
      <c r="S215" s="4" t="s">
        <v>60</v>
      </c>
      <c r="T215" s="4" t="s">
        <v>60</v>
      </c>
      <c r="U215" s="4" t="s">
        <v>60</v>
      </c>
      <c r="V215" s="4" t="s">
        <v>60</v>
      </c>
      <c r="W215" s="4" t="s">
        <v>60</v>
      </c>
      <c r="X215" s="4" t="s">
        <v>60</v>
      </c>
      <c r="Y215" s="4" t="s">
        <v>60</v>
      </c>
      <c r="Z215" s="4" t="s">
        <v>60</v>
      </c>
      <c r="AA215" s="4" t="s">
        <v>60</v>
      </c>
      <c r="AB215" s="4" t="s">
        <v>60</v>
      </c>
      <c r="AC215" s="4" t="s">
        <v>60</v>
      </c>
      <c r="AD215" s="4" t="s">
        <v>60</v>
      </c>
      <c r="AE215" s="4" t="s">
        <v>60</v>
      </c>
      <c r="AI215" s="3"/>
      <c r="AJ215" s="3"/>
      <c r="AK215" s="3"/>
      <c r="AL215" s="3"/>
      <c r="AM215" s="3"/>
    </row>
    <row r="216" spans="1:39" s="12" customFormat="1">
      <c r="A216" s="44" t="s">
        <v>61</v>
      </c>
      <c r="B216" s="61"/>
      <c r="C216" s="4" t="s">
        <v>60</v>
      </c>
      <c r="D216" s="4" t="s">
        <v>60</v>
      </c>
      <c r="E216" s="4" t="s">
        <v>60</v>
      </c>
      <c r="F216" s="4" t="s">
        <v>60</v>
      </c>
      <c r="G216" s="4" t="s">
        <v>60</v>
      </c>
      <c r="H216" s="4" t="s">
        <v>60</v>
      </c>
      <c r="I216" s="4" t="s">
        <v>60</v>
      </c>
      <c r="J216" s="4" t="s">
        <v>60</v>
      </c>
      <c r="K216" s="4" t="s">
        <v>60</v>
      </c>
      <c r="L216" s="4" t="s">
        <v>60</v>
      </c>
      <c r="M216" s="4" t="s">
        <v>60</v>
      </c>
      <c r="N216" s="4" t="s">
        <v>60</v>
      </c>
      <c r="O216" s="4" t="s">
        <v>60</v>
      </c>
      <c r="P216" s="4" t="s">
        <v>60</v>
      </c>
      <c r="Q216" s="4" t="s">
        <v>60</v>
      </c>
      <c r="R216" s="4" t="s">
        <v>60</v>
      </c>
      <c r="S216" s="4" t="s">
        <v>60</v>
      </c>
      <c r="T216" s="4" t="s">
        <v>60</v>
      </c>
      <c r="U216" s="4" t="s">
        <v>60</v>
      </c>
      <c r="V216" s="4" t="s">
        <v>60</v>
      </c>
      <c r="W216" s="4" t="s">
        <v>60</v>
      </c>
      <c r="X216" s="4" t="s">
        <v>60</v>
      </c>
      <c r="Y216" s="4" t="s">
        <v>60</v>
      </c>
      <c r="Z216" s="4" t="s">
        <v>60</v>
      </c>
      <c r="AA216" s="4" t="s">
        <v>60</v>
      </c>
      <c r="AB216" s="4" t="s">
        <v>60</v>
      </c>
      <c r="AC216" s="4" t="s">
        <v>60</v>
      </c>
      <c r="AD216" s="4" t="s">
        <v>60</v>
      </c>
      <c r="AE216" s="4" t="s">
        <v>60</v>
      </c>
      <c r="AI216" s="3"/>
      <c r="AJ216" s="3"/>
      <c r="AK216" s="3"/>
      <c r="AL216" s="3"/>
      <c r="AM216" s="3"/>
    </row>
    <row r="217" spans="1:39" s="12" customFormat="1">
      <c r="A217" s="34" t="str">
        <f>INDEX(A$18:A$108,MATCH(B217,B$18:B$108,0))</f>
        <v>Gross written premiums</v>
      </c>
      <c r="B217" s="62" t="s">
        <v>63</v>
      </c>
      <c r="C217" s="5"/>
      <c r="D217" s="6"/>
      <c r="E217" s="4" t="s">
        <v>60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" t="s">
        <v>60</v>
      </c>
      <c r="Q217" s="1"/>
      <c r="R217" s="1"/>
      <c r="S217" s="1"/>
      <c r="T217" s="1"/>
      <c r="U217" s="1"/>
      <c r="V217" s="1"/>
      <c r="W217" s="1"/>
      <c r="X217" s="1"/>
      <c r="Y217" s="4" t="s">
        <v>60</v>
      </c>
      <c r="Z217" s="1"/>
      <c r="AA217" s="1"/>
      <c r="AB217" s="1"/>
      <c r="AC217" s="1"/>
      <c r="AD217" s="2"/>
      <c r="AE217" s="2"/>
      <c r="AI217" s="3"/>
      <c r="AJ217" s="3"/>
      <c r="AK217" s="3"/>
      <c r="AL217" s="3"/>
      <c r="AM217" s="3"/>
    </row>
    <row r="218" spans="1:39" s="12" customFormat="1">
      <c r="A218" s="25" t="str">
        <f>INDEX(A$18:A$108,MATCH(B218,B$18:B$108,0))</f>
        <v xml:space="preserve">  Gross written premiums - insurance (direct)</v>
      </c>
      <c r="B218" s="63" t="s">
        <v>65</v>
      </c>
      <c r="C218" s="5"/>
      <c r="D218" s="6"/>
      <c r="E218" s="4" t="s">
        <v>60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" t="s">
        <v>60</v>
      </c>
      <c r="Q218" s="1"/>
      <c r="R218" s="1"/>
      <c r="S218" s="1"/>
      <c r="T218" s="1"/>
      <c r="U218" s="1"/>
      <c r="V218" s="1"/>
      <c r="W218" s="1"/>
      <c r="X218" s="1"/>
      <c r="Y218" s="4" t="s">
        <v>60</v>
      </c>
      <c r="Z218" s="2"/>
      <c r="AA218" s="2"/>
      <c r="AB218" s="2"/>
      <c r="AC218" s="2"/>
      <c r="AD218" s="2"/>
      <c r="AE218" s="2"/>
      <c r="AI218" s="3"/>
      <c r="AJ218" s="3"/>
      <c r="AK218" s="3"/>
      <c r="AL218" s="3"/>
      <c r="AM218" s="3"/>
    </row>
    <row r="219" spans="1:39" s="12" customFormat="1">
      <c r="A219" s="26" t="str">
        <f>INDEX(A$18:A$108,MATCH(B219,B$18:B$108,0))</f>
        <v xml:space="preserve">  Gross written premiums - insurance (direct) - new business</v>
      </c>
      <c r="B219" s="63" t="s">
        <v>67</v>
      </c>
      <c r="C219" s="5"/>
      <c r="D219" s="6"/>
      <c r="E219" s="4" t="s">
        <v>60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" t="s">
        <v>60</v>
      </c>
      <c r="Q219" s="1"/>
      <c r="R219" s="1"/>
      <c r="S219" s="1"/>
      <c r="T219" s="1"/>
      <c r="U219" s="1"/>
      <c r="V219" s="1"/>
      <c r="W219" s="1"/>
      <c r="X219" s="1"/>
      <c r="Y219" s="4" t="s">
        <v>60</v>
      </c>
      <c r="Z219" s="2"/>
      <c r="AA219" s="2"/>
      <c r="AB219" s="2"/>
      <c r="AC219" s="2"/>
      <c r="AD219" s="2"/>
      <c r="AE219" s="2"/>
      <c r="AI219" s="3"/>
      <c r="AJ219" s="3"/>
      <c r="AK219" s="3"/>
      <c r="AL219" s="3"/>
      <c r="AM219" s="3"/>
    </row>
    <row r="220" spans="1:39" s="12" customFormat="1">
      <c r="A220" s="25" t="str">
        <f>INDEX(A$18:A$108,MATCH(B220,B$18:B$108,0))</f>
        <v xml:space="preserve">  Gross written premiums - accepted reinsurance</v>
      </c>
      <c r="B220" s="63" t="s">
        <v>69</v>
      </c>
      <c r="C220" s="5"/>
      <c r="D220" s="6"/>
      <c r="E220" s="4" t="s">
        <v>60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4" t="s">
        <v>60</v>
      </c>
      <c r="Q220" s="1"/>
      <c r="R220" s="1"/>
      <c r="S220" s="1"/>
      <c r="T220" s="1"/>
      <c r="U220" s="1"/>
      <c r="V220" s="1"/>
      <c r="W220" s="1"/>
      <c r="X220" s="1"/>
      <c r="Y220" s="4" t="s">
        <v>60</v>
      </c>
      <c r="Z220" s="1"/>
      <c r="AA220" s="1"/>
      <c r="AB220" s="1"/>
      <c r="AC220" s="1"/>
      <c r="AD220" s="2"/>
      <c r="AE220" s="2"/>
      <c r="AI220" s="3"/>
      <c r="AJ220" s="3"/>
      <c r="AK220" s="3"/>
      <c r="AL220" s="3"/>
      <c r="AM220" s="3"/>
    </row>
    <row r="221" spans="1:39" s="12" customFormat="1">
      <c r="A221" s="34" t="str">
        <f>INDEX(A$18:A$108,MATCH(B221,B$18:B$108,0))</f>
        <v>Net written premiums</v>
      </c>
      <c r="B221" s="64" t="s">
        <v>77</v>
      </c>
      <c r="C221" s="5"/>
      <c r="D221" s="6"/>
      <c r="E221" s="4" t="s">
        <v>60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4" t="s">
        <v>60</v>
      </c>
      <c r="Q221" s="1"/>
      <c r="R221" s="1"/>
      <c r="S221" s="1"/>
      <c r="T221" s="1"/>
      <c r="U221" s="1"/>
      <c r="V221" s="1"/>
      <c r="W221" s="1"/>
      <c r="X221" s="1"/>
      <c r="Y221" s="4" t="s">
        <v>60</v>
      </c>
      <c r="Z221" s="1"/>
      <c r="AA221" s="1"/>
      <c r="AB221" s="1"/>
      <c r="AC221" s="1"/>
      <c r="AD221" s="2"/>
      <c r="AE221" s="2"/>
      <c r="AI221" s="3"/>
      <c r="AJ221" s="3"/>
      <c r="AK221" s="3"/>
      <c r="AL221" s="3"/>
      <c r="AM221" s="3"/>
    </row>
    <row r="222" spans="1:39" s="12" customFormat="1">
      <c r="A222" s="44" t="s">
        <v>78</v>
      </c>
      <c r="B222" s="61"/>
      <c r="C222" s="4" t="s">
        <v>60</v>
      </c>
      <c r="D222" s="4" t="s">
        <v>60</v>
      </c>
      <c r="E222" s="4" t="s">
        <v>60</v>
      </c>
      <c r="F222" s="4" t="s">
        <v>60</v>
      </c>
      <c r="G222" s="4" t="s">
        <v>60</v>
      </c>
      <c r="H222" s="4" t="s">
        <v>60</v>
      </c>
      <c r="I222" s="4" t="s">
        <v>60</v>
      </c>
      <c r="J222" s="4" t="s">
        <v>60</v>
      </c>
      <c r="K222" s="4" t="s">
        <v>60</v>
      </c>
      <c r="L222" s="4" t="s">
        <v>60</v>
      </c>
      <c r="M222" s="4" t="s">
        <v>60</v>
      </c>
      <c r="N222" s="4" t="s">
        <v>60</v>
      </c>
      <c r="O222" s="4" t="s">
        <v>60</v>
      </c>
      <c r="P222" s="4" t="s">
        <v>60</v>
      </c>
      <c r="Q222" s="4" t="s">
        <v>60</v>
      </c>
      <c r="R222" s="4" t="s">
        <v>60</v>
      </c>
      <c r="S222" s="4" t="s">
        <v>60</v>
      </c>
      <c r="T222" s="4" t="s">
        <v>60</v>
      </c>
      <c r="U222" s="4" t="s">
        <v>60</v>
      </c>
      <c r="V222" s="4" t="s">
        <v>60</v>
      </c>
      <c r="W222" s="4" t="s">
        <v>60</v>
      </c>
      <c r="X222" s="4" t="s">
        <v>60</v>
      </c>
      <c r="Y222" s="4" t="s">
        <v>60</v>
      </c>
      <c r="Z222" s="4" t="s">
        <v>60</v>
      </c>
      <c r="AA222" s="4" t="s">
        <v>60</v>
      </c>
      <c r="AB222" s="4" t="s">
        <v>60</v>
      </c>
      <c r="AC222" s="4" t="s">
        <v>60</v>
      </c>
      <c r="AD222" s="4" t="s">
        <v>60</v>
      </c>
      <c r="AE222" s="4" t="s">
        <v>60</v>
      </c>
      <c r="AI222" s="3"/>
      <c r="AJ222" s="3"/>
      <c r="AK222" s="3"/>
      <c r="AL222" s="3"/>
      <c r="AM222" s="3"/>
    </row>
    <row r="223" spans="1:39" s="12" customFormat="1">
      <c r="A223" s="34" t="str">
        <f>INDEX(A$18:A$108,MATCH(B223,B$18:B$108,0))</f>
        <v>Gross earned premiums</v>
      </c>
      <c r="B223" s="64" t="s">
        <v>80</v>
      </c>
      <c r="C223" s="5"/>
      <c r="D223" s="6"/>
      <c r="E223" s="4" t="s">
        <v>60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4" t="s">
        <v>60</v>
      </c>
      <c r="Q223" s="1"/>
      <c r="R223" s="1"/>
      <c r="S223" s="1"/>
      <c r="T223" s="1"/>
      <c r="U223" s="1"/>
      <c r="V223" s="1"/>
      <c r="W223" s="1"/>
      <c r="X223" s="1"/>
      <c r="Y223" s="4" t="s">
        <v>60</v>
      </c>
      <c r="Z223" s="1"/>
      <c r="AA223" s="1"/>
      <c r="AB223" s="1"/>
      <c r="AC223" s="1"/>
      <c r="AD223" s="2"/>
      <c r="AE223" s="2"/>
      <c r="AI223" s="3"/>
      <c r="AJ223" s="3"/>
      <c r="AK223" s="3"/>
      <c r="AL223" s="3"/>
      <c r="AM223" s="3"/>
    </row>
    <row r="224" spans="1:39" s="12" customFormat="1">
      <c r="A224" s="34" t="str">
        <f>INDEX(A$18:A$108,MATCH(B224,B$18:B$108,0))</f>
        <v>Net earned premiums</v>
      </c>
      <c r="B224" s="64" t="s">
        <v>86</v>
      </c>
      <c r="C224" s="5"/>
      <c r="D224" s="6"/>
      <c r="E224" s="4" t="s">
        <v>60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4" t="s">
        <v>60</v>
      </c>
      <c r="Q224" s="1"/>
      <c r="R224" s="1"/>
      <c r="S224" s="1"/>
      <c r="T224" s="1"/>
      <c r="U224" s="1"/>
      <c r="V224" s="1"/>
      <c r="W224" s="1"/>
      <c r="X224" s="1"/>
      <c r="Y224" s="4" t="s">
        <v>60</v>
      </c>
      <c r="Z224" s="1"/>
      <c r="AA224" s="1"/>
      <c r="AB224" s="1"/>
      <c r="AC224" s="1"/>
      <c r="AD224" s="2"/>
      <c r="AE224" s="2"/>
      <c r="AI224" s="3"/>
      <c r="AJ224" s="3"/>
      <c r="AK224" s="3"/>
      <c r="AL224" s="3"/>
      <c r="AM224" s="3"/>
    </row>
    <row r="225" spans="1:39" s="12" customFormat="1">
      <c r="A225" s="25" t="str">
        <f>INDEX(A$18:A$108,MATCH(B225,B$18:B$108,0))</f>
        <v>Net earned premiums from business transfers-in</v>
      </c>
      <c r="B225" s="64" t="s">
        <v>88</v>
      </c>
      <c r="C225" s="6"/>
      <c r="D225" s="6"/>
      <c r="E225" s="4" t="s">
        <v>60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4" t="s">
        <v>60</v>
      </c>
      <c r="Q225" s="1"/>
      <c r="R225" s="1"/>
      <c r="S225" s="1"/>
      <c r="T225" s="1"/>
      <c r="U225" s="1"/>
      <c r="V225" s="1"/>
      <c r="W225" s="1"/>
      <c r="X225" s="1"/>
      <c r="Y225" s="4" t="s">
        <v>60</v>
      </c>
      <c r="Z225" s="1"/>
      <c r="AA225" s="1"/>
      <c r="AB225" s="1"/>
      <c r="AC225" s="1"/>
      <c r="AD225" s="1"/>
      <c r="AE225" s="1"/>
      <c r="AI225" s="3"/>
      <c r="AJ225" s="3"/>
      <c r="AK225" s="3"/>
      <c r="AL225" s="3"/>
      <c r="AM225" s="3"/>
    </row>
    <row r="226" spans="1:39" s="12" customFormat="1">
      <c r="A226" s="44" t="s">
        <v>89</v>
      </c>
      <c r="B226" s="61"/>
      <c r="C226" s="4" t="s">
        <v>60</v>
      </c>
      <c r="D226" s="4" t="s">
        <v>60</v>
      </c>
      <c r="E226" s="4" t="s">
        <v>60</v>
      </c>
      <c r="F226" s="4" t="s">
        <v>60</v>
      </c>
      <c r="G226" s="4" t="s">
        <v>60</v>
      </c>
      <c r="H226" s="4" t="s">
        <v>60</v>
      </c>
      <c r="I226" s="4" t="s">
        <v>60</v>
      </c>
      <c r="J226" s="4" t="s">
        <v>60</v>
      </c>
      <c r="K226" s="4" t="s">
        <v>60</v>
      </c>
      <c r="L226" s="4" t="s">
        <v>60</v>
      </c>
      <c r="M226" s="4" t="s">
        <v>60</v>
      </c>
      <c r="N226" s="4" t="s">
        <v>60</v>
      </c>
      <c r="O226" s="4" t="s">
        <v>60</v>
      </c>
      <c r="P226" s="4" t="s">
        <v>60</v>
      </c>
      <c r="Q226" s="4" t="s">
        <v>60</v>
      </c>
      <c r="R226" s="4" t="s">
        <v>60</v>
      </c>
      <c r="S226" s="4" t="s">
        <v>60</v>
      </c>
      <c r="T226" s="4" t="s">
        <v>60</v>
      </c>
      <c r="U226" s="4" t="s">
        <v>60</v>
      </c>
      <c r="V226" s="4" t="s">
        <v>60</v>
      </c>
      <c r="W226" s="4" t="s">
        <v>60</v>
      </c>
      <c r="X226" s="4" t="s">
        <v>60</v>
      </c>
      <c r="Y226" s="4" t="s">
        <v>60</v>
      </c>
      <c r="Z226" s="4" t="s">
        <v>60</v>
      </c>
      <c r="AA226" s="4" t="s">
        <v>60</v>
      </c>
      <c r="AB226" s="4" t="s">
        <v>60</v>
      </c>
      <c r="AC226" s="4" t="s">
        <v>60</v>
      </c>
      <c r="AD226" s="4" t="s">
        <v>60</v>
      </c>
      <c r="AE226" s="4" t="s">
        <v>60</v>
      </c>
      <c r="AI226" s="3"/>
      <c r="AJ226" s="3"/>
      <c r="AK226" s="3"/>
      <c r="AL226" s="3"/>
      <c r="AM226" s="3"/>
    </row>
    <row r="227" spans="1:39">
      <c r="A227" s="34" t="str">
        <f>INDEX(A$18:A$108,MATCH(B227,B$18:B$108,0))</f>
        <v>Investment income and investment gains / (losses)</v>
      </c>
      <c r="B227" s="64" t="s">
        <v>95</v>
      </c>
      <c r="C227" s="6"/>
      <c r="D227" s="5"/>
      <c r="E227" s="4" t="s">
        <v>60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4" t="s">
        <v>60</v>
      </c>
      <c r="Q227" s="2"/>
      <c r="R227" s="2"/>
      <c r="S227" s="2"/>
      <c r="T227" s="2"/>
      <c r="U227" s="2"/>
      <c r="V227" s="2"/>
      <c r="W227" s="2"/>
      <c r="X227" s="2"/>
      <c r="Y227" s="4" t="s">
        <v>60</v>
      </c>
      <c r="Z227" s="2"/>
      <c r="AA227" s="2"/>
      <c r="AB227" s="2"/>
      <c r="AC227" s="2"/>
      <c r="AD227" s="2"/>
      <c r="AE227" s="2"/>
    </row>
    <row r="228" spans="1:39">
      <c r="A228" s="34" t="str">
        <f>INDEX(A$18:A$108,MATCH(B228,B$18:B$108,0))</f>
        <v>Other income</v>
      </c>
      <c r="B228" s="64" t="s">
        <v>97</v>
      </c>
      <c r="C228" s="6"/>
      <c r="D228" s="5"/>
      <c r="E228" s="4" t="s">
        <v>60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4" t="s">
        <v>60</v>
      </c>
      <c r="Q228" s="2"/>
      <c r="R228" s="2"/>
      <c r="S228" s="2"/>
      <c r="T228" s="2"/>
      <c r="U228" s="2"/>
      <c r="V228" s="2"/>
      <c r="W228" s="2"/>
      <c r="X228" s="2"/>
      <c r="Y228" s="4" t="s">
        <v>60</v>
      </c>
      <c r="Z228" s="2"/>
      <c r="AA228" s="2"/>
      <c r="AB228" s="2"/>
      <c r="AC228" s="2"/>
      <c r="AD228" s="2"/>
      <c r="AE228" s="2"/>
    </row>
    <row r="229" spans="1:39">
      <c r="A229" s="51" t="str">
        <f>INDEX(A$18:A$108,MATCH(B229,B$18:B$108,0))</f>
        <v>Total income</v>
      </c>
      <c r="B229" s="64" t="s">
        <v>99</v>
      </c>
      <c r="C229" s="6"/>
      <c r="D229" s="5"/>
      <c r="E229" s="4" t="s">
        <v>60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4" t="s">
        <v>60</v>
      </c>
      <c r="Q229" s="2"/>
      <c r="R229" s="2"/>
      <c r="S229" s="2"/>
      <c r="T229" s="2"/>
      <c r="U229" s="2"/>
      <c r="V229" s="2"/>
      <c r="W229" s="2"/>
      <c r="X229" s="2"/>
      <c r="Y229" s="4" t="s">
        <v>60</v>
      </c>
      <c r="Z229" s="2"/>
      <c r="AA229" s="2"/>
      <c r="AB229" s="2"/>
      <c r="AC229" s="2"/>
      <c r="AD229" s="2"/>
      <c r="AE229" s="2"/>
    </row>
    <row r="230" spans="1:39">
      <c r="A230" s="59" t="s">
        <v>100</v>
      </c>
      <c r="B230" s="64"/>
      <c r="C230" s="4" t="s">
        <v>60</v>
      </c>
      <c r="D230" s="4" t="s">
        <v>60</v>
      </c>
      <c r="E230" s="4" t="s">
        <v>60</v>
      </c>
      <c r="F230" s="4" t="s">
        <v>60</v>
      </c>
      <c r="G230" s="4" t="s">
        <v>60</v>
      </c>
      <c r="H230" s="4" t="s">
        <v>60</v>
      </c>
      <c r="I230" s="4" t="s">
        <v>60</v>
      </c>
      <c r="J230" s="4" t="s">
        <v>60</v>
      </c>
      <c r="K230" s="4" t="s">
        <v>60</v>
      </c>
      <c r="L230" s="4" t="s">
        <v>60</v>
      </c>
      <c r="M230" s="4" t="s">
        <v>60</v>
      </c>
      <c r="N230" s="4" t="s">
        <v>60</v>
      </c>
      <c r="O230" s="4" t="s">
        <v>60</v>
      </c>
      <c r="P230" s="4" t="s">
        <v>60</v>
      </c>
      <c r="Q230" s="4" t="s">
        <v>60</v>
      </c>
      <c r="R230" s="4" t="s">
        <v>60</v>
      </c>
      <c r="S230" s="4" t="s">
        <v>60</v>
      </c>
      <c r="T230" s="4" t="s">
        <v>60</v>
      </c>
      <c r="U230" s="4" t="s">
        <v>60</v>
      </c>
      <c r="V230" s="4" t="s">
        <v>60</v>
      </c>
      <c r="W230" s="4" t="s">
        <v>60</v>
      </c>
      <c r="X230" s="4" t="s">
        <v>60</v>
      </c>
      <c r="Y230" s="4" t="s">
        <v>60</v>
      </c>
      <c r="Z230" s="4" t="s">
        <v>60</v>
      </c>
      <c r="AA230" s="4" t="s">
        <v>60</v>
      </c>
      <c r="AB230" s="4" t="s">
        <v>60</v>
      </c>
      <c r="AC230" s="4" t="s">
        <v>60</v>
      </c>
      <c r="AD230" s="4" t="s">
        <v>60</v>
      </c>
      <c r="AE230" s="4" t="s">
        <v>60</v>
      </c>
    </row>
    <row r="231" spans="1:39">
      <c r="A231" s="44" t="s">
        <v>101</v>
      </c>
      <c r="B231" s="61"/>
      <c r="C231" s="4" t="s">
        <v>60</v>
      </c>
      <c r="D231" s="4" t="s">
        <v>60</v>
      </c>
      <c r="E231" s="4" t="s">
        <v>60</v>
      </c>
      <c r="F231" s="4" t="s">
        <v>60</v>
      </c>
      <c r="G231" s="4" t="s">
        <v>60</v>
      </c>
      <c r="H231" s="4" t="s">
        <v>60</v>
      </c>
      <c r="I231" s="4" t="s">
        <v>60</v>
      </c>
      <c r="J231" s="4" t="s">
        <v>60</v>
      </c>
      <c r="K231" s="4" t="s">
        <v>60</v>
      </c>
      <c r="L231" s="4" t="s">
        <v>60</v>
      </c>
      <c r="M231" s="4" t="s">
        <v>60</v>
      </c>
      <c r="N231" s="4" t="s">
        <v>60</v>
      </c>
      <c r="O231" s="4" t="s">
        <v>60</v>
      </c>
      <c r="P231" s="4" t="s">
        <v>60</v>
      </c>
      <c r="Q231" s="4" t="s">
        <v>60</v>
      </c>
      <c r="R231" s="4" t="s">
        <v>60</v>
      </c>
      <c r="S231" s="4" t="s">
        <v>60</v>
      </c>
      <c r="T231" s="4" t="s">
        <v>60</v>
      </c>
      <c r="U231" s="4" t="s">
        <v>60</v>
      </c>
      <c r="V231" s="4" t="s">
        <v>60</v>
      </c>
      <c r="W231" s="4" t="s">
        <v>60</v>
      </c>
      <c r="X231" s="4" t="s">
        <v>60</v>
      </c>
      <c r="Y231" s="4" t="s">
        <v>60</v>
      </c>
      <c r="Z231" s="4" t="s">
        <v>60</v>
      </c>
      <c r="AA231" s="4" t="s">
        <v>60</v>
      </c>
      <c r="AB231" s="4" t="s">
        <v>60</v>
      </c>
      <c r="AC231" s="4" t="s">
        <v>60</v>
      </c>
      <c r="AD231" s="4" t="s">
        <v>60</v>
      </c>
      <c r="AE231" s="4" t="s">
        <v>60</v>
      </c>
    </row>
    <row r="232" spans="1:39">
      <c r="A232" s="34" t="str">
        <f t="shared" ref="A232:A237" si="4">INDEX(A$18:A$108,MATCH(B232,B$18:B$108,0))</f>
        <v>Gross (undiscounted) claims incurred</v>
      </c>
      <c r="B232" s="64" t="s">
        <v>103</v>
      </c>
      <c r="C232" s="5"/>
      <c r="D232" s="6"/>
      <c r="E232" s="4" t="s">
        <v>60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4" t="s">
        <v>60</v>
      </c>
      <c r="Q232" s="1"/>
      <c r="R232" s="1"/>
      <c r="S232" s="1"/>
      <c r="T232" s="1"/>
      <c r="U232" s="1"/>
      <c r="V232" s="1"/>
      <c r="W232" s="1"/>
      <c r="X232" s="1"/>
      <c r="Y232" s="4" t="s">
        <v>60</v>
      </c>
      <c r="Z232" s="1"/>
      <c r="AA232" s="1"/>
      <c r="AB232" s="1"/>
      <c r="AC232" s="1"/>
      <c r="AD232" s="2"/>
      <c r="AE232" s="2"/>
    </row>
    <row r="233" spans="1:39">
      <c r="A233" s="18" t="str">
        <f t="shared" si="4"/>
        <v xml:space="preserve">Gross (undiscounted) claims incurred - claim events that occurred prior to the period	</v>
      </c>
      <c r="B233" s="64" t="s">
        <v>119</v>
      </c>
      <c r="C233" s="5"/>
      <c r="D233" s="6"/>
      <c r="E233" s="4" t="s">
        <v>60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4" t="s">
        <v>60</v>
      </c>
      <c r="Q233" s="1"/>
      <c r="R233" s="1"/>
      <c r="S233" s="1"/>
      <c r="T233" s="1"/>
      <c r="U233" s="1"/>
      <c r="V233" s="1"/>
      <c r="W233" s="1"/>
      <c r="X233" s="1"/>
      <c r="Y233" s="4" t="s">
        <v>60</v>
      </c>
      <c r="Z233" s="1"/>
      <c r="AA233" s="1"/>
      <c r="AB233" s="1"/>
      <c r="AC233" s="1"/>
      <c r="AD233" s="2"/>
      <c r="AE233" s="2"/>
    </row>
    <row r="234" spans="1:39" s="19" customFormat="1">
      <c r="A234" s="34" t="str">
        <f t="shared" si="4"/>
        <v>Net (undiscounted) claims incurred</v>
      </c>
      <c r="B234" s="64" t="s">
        <v>125</v>
      </c>
      <c r="C234" s="5"/>
      <c r="D234" s="6"/>
      <c r="E234" s="4" t="s">
        <v>60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4" t="s">
        <v>60</v>
      </c>
      <c r="Q234" s="1"/>
      <c r="R234" s="1"/>
      <c r="S234" s="1"/>
      <c r="T234" s="1"/>
      <c r="U234" s="1"/>
      <c r="V234" s="1"/>
      <c r="W234" s="1"/>
      <c r="X234" s="1"/>
      <c r="Y234" s="4" t="s">
        <v>60</v>
      </c>
      <c r="Z234" s="1"/>
      <c r="AA234" s="1"/>
      <c r="AB234" s="1"/>
      <c r="AC234" s="1"/>
      <c r="AD234" s="2"/>
      <c r="AE234" s="2"/>
      <c r="AF234" s="12"/>
      <c r="AG234" s="12"/>
      <c r="AH234" s="12"/>
      <c r="AI234" s="3"/>
      <c r="AJ234" s="3"/>
    </row>
    <row r="235" spans="1:39" s="19" customFormat="1">
      <c r="A235" s="25" t="str">
        <f t="shared" si="4"/>
        <v>Net (undiscounted) claims incurred - claim events that occurred prior to the period</v>
      </c>
      <c r="B235" s="64" t="s">
        <v>133</v>
      </c>
      <c r="C235" s="5"/>
      <c r="D235" s="6"/>
      <c r="E235" s="4" t="s">
        <v>60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4" t="s">
        <v>60</v>
      </c>
      <c r="Q235" s="1"/>
      <c r="R235" s="1"/>
      <c r="S235" s="1"/>
      <c r="T235" s="1"/>
      <c r="U235" s="1"/>
      <c r="V235" s="1"/>
      <c r="W235" s="1"/>
      <c r="X235" s="1"/>
      <c r="Y235" s="4" t="s">
        <v>60</v>
      </c>
      <c r="Z235" s="1"/>
      <c r="AA235" s="1"/>
      <c r="AB235" s="1"/>
      <c r="AC235" s="1"/>
      <c r="AD235" s="2"/>
      <c r="AE235" s="2"/>
      <c r="AF235" s="12"/>
      <c r="AG235" s="12"/>
      <c r="AH235" s="12"/>
      <c r="AI235" s="3"/>
      <c r="AJ235" s="3"/>
    </row>
    <row r="236" spans="1:39" s="19" customFormat="1">
      <c r="A236" s="34" t="str">
        <f t="shared" si="4"/>
        <v>Net (discounted) claims incurred</v>
      </c>
      <c r="B236" s="64" t="s">
        <v>139</v>
      </c>
      <c r="C236" s="6"/>
      <c r="D236" s="6"/>
      <c r="E236" s="4" t="s">
        <v>60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4" t="s">
        <v>60</v>
      </c>
      <c r="Q236" s="2"/>
      <c r="R236" s="2"/>
      <c r="S236" s="2"/>
      <c r="T236" s="2"/>
      <c r="U236" s="2"/>
      <c r="V236" s="2"/>
      <c r="W236" s="2"/>
      <c r="X236" s="2"/>
      <c r="Y236" s="4" t="s">
        <v>60</v>
      </c>
      <c r="Z236" s="2"/>
      <c r="AA236" s="2"/>
      <c r="AB236" s="2"/>
      <c r="AC236" s="2"/>
      <c r="AD236" s="1"/>
      <c r="AE236" s="1"/>
      <c r="AF236" s="12"/>
      <c r="AG236" s="12"/>
      <c r="AH236" s="12"/>
      <c r="AI236" s="3"/>
      <c r="AJ236" s="3"/>
    </row>
    <row r="237" spans="1:39" s="19" customFormat="1">
      <c r="A237" s="25" t="str">
        <f t="shared" si="4"/>
        <v>Net (discounted) claims incurred - business transfers-out</v>
      </c>
      <c r="B237" s="64" t="s">
        <v>141</v>
      </c>
      <c r="C237" s="6"/>
      <c r="D237" s="6"/>
      <c r="E237" s="4" t="s">
        <v>60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4" t="s">
        <v>60</v>
      </c>
      <c r="Q237" s="1"/>
      <c r="R237" s="1"/>
      <c r="S237" s="1"/>
      <c r="T237" s="1"/>
      <c r="U237" s="1"/>
      <c r="V237" s="1"/>
      <c r="W237" s="1"/>
      <c r="X237" s="1"/>
      <c r="Y237" s="4" t="s">
        <v>60</v>
      </c>
      <c r="Z237" s="1"/>
      <c r="AA237" s="1"/>
      <c r="AB237" s="1"/>
      <c r="AC237" s="1"/>
      <c r="AD237" s="1"/>
      <c r="AE237" s="1"/>
      <c r="AF237" s="12"/>
      <c r="AG237" s="12"/>
      <c r="AH237" s="12"/>
      <c r="AI237" s="3"/>
      <c r="AJ237" s="3"/>
    </row>
    <row r="238" spans="1:39">
      <c r="A238" s="44" t="s">
        <v>146</v>
      </c>
      <c r="B238" s="61"/>
      <c r="C238" s="4" t="s">
        <v>60</v>
      </c>
      <c r="D238" s="4" t="s">
        <v>60</v>
      </c>
      <c r="E238" s="4" t="s">
        <v>60</v>
      </c>
      <c r="F238" s="4" t="s">
        <v>60</v>
      </c>
      <c r="G238" s="4" t="s">
        <v>60</v>
      </c>
      <c r="H238" s="4" t="s">
        <v>60</v>
      </c>
      <c r="I238" s="4" t="s">
        <v>60</v>
      </c>
      <c r="J238" s="4" t="s">
        <v>60</v>
      </c>
      <c r="K238" s="4" t="s">
        <v>60</v>
      </c>
      <c r="L238" s="4" t="s">
        <v>60</v>
      </c>
      <c r="M238" s="4" t="s">
        <v>60</v>
      </c>
      <c r="N238" s="4" t="s">
        <v>60</v>
      </c>
      <c r="O238" s="4" t="s">
        <v>60</v>
      </c>
      <c r="P238" s="4" t="s">
        <v>60</v>
      </c>
      <c r="Q238" s="4" t="s">
        <v>60</v>
      </c>
      <c r="R238" s="4" t="s">
        <v>60</v>
      </c>
      <c r="S238" s="4" t="s">
        <v>60</v>
      </c>
      <c r="T238" s="4" t="s">
        <v>60</v>
      </c>
      <c r="U238" s="4" t="s">
        <v>60</v>
      </c>
      <c r="V238" s="4" t="s">
        <v>60</v>
      </c>
      <c r="W238" s="4" t="s">
        <v>60</v>
      </c>
      <c r="X238" s="4" t="s">
        <v>60</v>
      </c>
      <c r="Y238" s="4" t="s">
        <v>60</v>
      </c>
      <c r="Z238" s="4" t="s">
        <v>60</v>
      </c>
      <c r="AA238" s="4" t="s">
        <v>60</v>
      </c>
      <c r="AB238" s="4" t="s">
        <v>60</v>
      </c>
      <c r="AC238" s="4" t="s">
        <v>60</v>
      </c>
      <c r="AD238" s="4" t="s">
        <v>60</v>
      </c>
      <c r="AE238" s="4" t="s">
        <v>60</v>
      </c>
    </row>
    <row r="239" spans="1:39" s="19" customFormat="1">
      <c r="A239" s="45" t="str">
        <f>INDEX(A$18:A$108,MATCH(B239,B$18:B$108,0))</f>
        <v>Technical expenses incurred net of reinsurance ceded</v>
      </c>
      <c r="B239" s="64" t="s">
        <v>148</v>
      </c>
      <c r="C239" s="6"/>
      <c r="D239" s="5"/>
      <c r="E239" s="4" t="s">
        <v>60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4" t="s">
        <v>60</v>
      </c>
      <c r="Q239" s="2"/>
      <c r="R239" s="2"/>
      <c r="S239" s="2"/>
      <c r="T239" s="2"/>
      <c r="U239" s="2"/>
      <c r="V239" s="2"/>
      <c r="W239" s="2"/>
      <c r="X239" s="2"/>
      <c r="Y239" s="4" t="s">
        <v>60</v>
      </c>
      <c r="Z239" s="2"/>
      <c r="AA239" s="2"/>
      <c r="AB239" s="2"/>
      <c r="AC239" s="2"/>
      <c r="AD239" s="2"/>
      <c r="AE239" s="2"/>
      <c r="AF239" s="12"/>
      <c r="AG239" s="12"/>
      <c r="AH239" s="12"/>
      <c r="AI239" s="3"/>
      <c r="AJ239" s="3"/>
    </row>
    <row r="240" spans="1:39" s="19" customFormat="1">
      <c r="A240" s="25" t="str">
        <f>INDEX(A$18:A$108,MATCH(B240,B$18:B$108,0))</f>
        <v>Acquisition costs - commission</v>
      </c>
      <c r="B240" s="64" t="s">
        <v>156</v>
      </c>
      <c r="C240" s="5"/>
      <c r="D240" s="6"/>
      <c r="E240" s="4" t="s">
        <v>60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4" t="s">
        <v>60</v>
      </c>
      <c r="Q240" s="1"/>
      <c r="R240" s="1"/>
      <c r="S240" s="1"/>
      <c r="T240" s="1"/>
      <c r="U240" s="1"/>
      <c r="V240" s="1"/>
      <c r="W240" s="1"/>
      <c r="X240" s="1"/>
      <c r="Y240" s="4" t="s">
        <v>60</v>
      </c>
      <c r="Z240" s="1"/>
      <c r="AA240" s="1"/>
      <c r="AB240" s="1"/>
      <c r="AC240" s="1"/>
      <c r="AD240" s="2"/>
      <c r="AE240" s="2"/>
      <c r="AF240" s="12"/>
      <c r="AG240" s="12"/>
      <c r="AH240" s="12"/>
      <c r="AI240" s="3"/>
      <c r="AJ240" s="3"/>
    </row>
    <row r="241" spans="1:36">
      <c r="A241" s="44" t="s">
        <v>165</v>
      </c>
      <c r="B241" s="61"/>
      <c r="C241" s="4" t="s">
        <v>60</v>
      </c>
      <c r="D241" s="4" t="s">
        <v>60</v>
      </c>
      <c r="E241" s="4" t="s">
        <v>60</v>
      </c>
      <c r="F241" s="4" t="s">
        <v>60</v>
      </c>
      <c r="G241" s="4" t="s">
        <v>60</v>
      </c>
      <c r="H241" s="4" t="s">
        <v>60</v>
      </c>
      <c r="I241" s="4" t="s">
        <v>60</v>
      </c>
      <c r="J241" s="4" t="s">
        <v>60</v>
      </c>
      <c r="K241" s="4" t="s">
        <v>60</v>
      </c>
      <c r="L241" s="4" t="s">
        <v>60</v>
      </c>
      <c r="M241" s="4" t="s">
        <v>60</v>
      </c>
      <c r="N241" s="4" t="s">
        <v>60</v>
      </c>
      <c r="O241" s="4" t="s">
        <v>60</v>
      </c>
      <c r="P241" s="4" t="s">
        <v>60</v>
      </c>
      <c r="Q241" s="4" t="s">
        <v>60</v>
      </c>
      <c r="R241" s="4" t="s">
        <v>60</v>
      </c>
      <c r="S241" s="4" t="s">
        <v>60</v>
      </c>
      <c r="T241" s="4" t="s">
        <v>60</v>
      </c>
      <c r="U241" s="4" t="s">
        <v>60</v>
      </c>
      <c r="V241" s="4" t="s">
        <v>60</v>
      </c>
      <c r="W241" s="4" t="s">
        <v>60</v>
      </c>
      <c r="X241" s="4" t="s">
        <v>60</v>
      </c>
      <c r="Y241" s="4" t="s">
        <v>60</v>
      </c>
      <c r="Z241" s="4" t="s">
        <v>60</v>
      </c>
      <c r="AA241" s="4" t="s">
        <v>60</v>
      </c>
      <c r="AB241" s="4" t="s">
        <v>60</v>
      </c>
      <c r="AC241" s="4" t="s">
        <v>60</v>
      </c>
      <c r="AD241" s="4" t="s">
        <v>60</v>
      </c>
      <c r="AE241" s="4" t="s">
        <v>60</v>
      </c>
    </row>
    <row r="242" spans="1:36" s="19" customFormat="1">
      <c r="A242" s="34" t="str">
        <f>INDEX(A$18:A$108,MATCH(B242,B$18:B$108,0))</f>
        <v>Interest paid or payable</v>
      </c>
      <c r="B242" s="64" t="s">
        <v>169</v>
      </c>
      <c r="C242" s="6"/>
      <c r="D242" s="5"/>
      <c r="E242" s="4" t="s">
        <v>60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4" t="s">
        <v>60</v>
      </c>
      <c r="Q242" s="2"/>
      <c r="R242" s="2"/>
      <c r="S242" s="2"/>
      <c r="T242" s="2"/>
      <c r="U242" s="2"/>
      <c r="V242" s="2"/>
      <c r="W242" s="2"/>
      <c r="X242" s="2"/>
      <c r="Y242" s="4" t="s">
        <v>60</v>
      </c>
      <c r="Z242" s="2"/>
      <c r="AA242" s="2"/>
      <c r="AB242" s="2"/>
      <c r="AC242" s="2"/>
      <c r="AD242" s="2"/>
      <c r="AE242" s="2"/>
      <c r="AF242" s="12"/>
      <c r="AG242" s="12"/>
      <c r="AH242" s="12"/>
      <c r="AI242" s="3"/>
      <c r="AJ242" s="3"/>
    </row>
    <row r="243" spans="1:36" s="19" customFormat="1">
      <c r="A243" s="52" t="str">
        <f>INDEX(A$18:A$108,MATCH(B243,B$18:B$108,0))</f>
        <v>Total expenditure</v>
      </c>
      <c r="B243" s="64" t="s">
        <v>175</v>
      </c>
      <c r="C243" s="6"/>
      <c r="D243" s="5"/>
      <c r="E243" s="4" t="s">
        <v>60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4" t="s">
        <v>60</v>
      </c>
      <c r="Q243" s="2"/>
      <c r="R243" s="2"/>
      <c r="S243" s="2"/>
      <c r="T243" s="2"/>
      <c r="U243" s="2"/>
      <c r="V243" s="2"/>
      <c r="W243" s="2"/>
      <c r="X243" s="2"/>
      <c r="Y243" s="4" t="s">
        <v>60</v>
      </c>
      <c r="Z243" s="2"/>
      <c r="AA243" s="2"/>
      <c r="AB243" s="2"/>
      <c r="AC243" s="2"/>
      <c r="AD243" s="2"/>
      <c r="AE243" s="2"/>
      <c r="AF243" s="12"/>
      <c r="AG243" s="12"/>
      <c r="AH243" s="12"/>
      <c r="AI243" s="3"/>
      <c r="AJ243" s="3"/>
    </row>
    <row r="244" spans="1:36">
      <c r="A244" s="44" t="s">
        <v>176</v>
      </c>
      <c r="B244" s="61"/>
      <c r="C244" s="4" t="s">
        <v>60</v>
      </c>
      <c r="D244" s="4" t="s">
        <v>60</v>
      </c>
      <c r="E244" s="4" t="s">
        <v>60</v>
      </c>
      <c r="F244" s="4" t="s">
        <v>60</v>
      </c>
      <c r="G244" s="4" t="s">
        <v>60</v>
      </c>
      <c r="H244" s="4" t="s">
        <v>60</v>
      </c>
      <c r="I244" s="4" t="s">
        <v>60</v>
      </c>
      <c r="J244" s="4" t="s">
        <v>60</v>
      </c>
      <c r="K244" s="4" t="s">
        <v>60</v>
      </c>
      <c r="L244" s="4" t="s">
        <v>60</v>
      </c>
      <c r="M244" s="4" t="s">
        <v>60</v>
      </c>
      <c r="N244" s="4" t="s">
        <v>60</v>
      </c>
      <c r="O244" s="4" t="s">
        <v>60</v>
      </c>
      <c r="P244" s="4" t="s">
        <v>60</v>
      </c>
      <c r="Q244" s="4" t="s">
        <v>60</v>
      </c>
      <c r="R244" s="4" t="s">
        <v>60</v>
      </c>
      <c r="S244" s="4" t="s">
        <v>60</v>
      </c>
      <c r="T244" s="4" t="s">
        <v>60</v>
      </c>
      <c r="U244" s="4" t="s">
        <v>60</v>
      </c>
      <c r="V244" s="4" t="s">
        <v>60</v>
      </c>
      <c r="W244" s="4" t="s">
        <v>60</v>
      </c>
      <c r="X244" s="4" t="s">
        <v>60</v>
      </c>
      <c r="Y244" s="4" t="s">
        <v>60</v>
      </c>
      <c r="Z244" s="4" t="s">
        <v>60</v>
      </c>
      <c r="AA244" s="4" t="s">
        <v>60</v>
      </c>
      <c r="AB244" s="4" t="s">
        <v>60</v>
      </c>
      <c r="AC244" s="4" t="s">
        <v>60</v>
      </c>
      <c r="AD244" s="4" t="s">
        <v>60</v>
      </c>
      <c r="AE244" s="4" t="s">
        <v>60</v>
      </c>
    </row>
    <row r="245" spans="1:36" s="19" customFormat="1">
      <c r="A245" s="57" t="str">
        <f>INDEX(A$18:A$108,MATCH(B245,B$18:B$108,0))</f>
        <v>Total comprehensive income in the period</v>
      </c>
      <c r="B245" s="64" t="s">
        <v>180</v>
      </c>
      <c r="C245" s="6"/>
      <c r="D245" s="5"/>
      <c r="E245" s="4" t="s">
        <v>60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4" t="s">
        <v>60</v>
      </c>
      <c r="Q245" s="2"/>
      <c r="R245" s="2"/>
      <c r="S245" s="2"/>
      <c r="T245" s="2"/>
      <c r="U245" s="2"/>
      <c r="V245" s="2"/>
      <c r="W245" s="2"/>
      <c r="X245" s="2"/>
      <c r="Y245" s="4" t="s">
        <v>60</v>
      </c>
      <c r="Z245" s="2"/>
      <c r="AA245" s="2"/>
      <c r="AB245" s="2"/>
      <c r="AC245" s="2"/>
      <c r="AD245" s="2"/>
      <c r="AE245" s="2"/>
      <c r="AF245" s="12"/>
      <c r="AG245" s="12"/>
      <c r="AH245" s="12"/>
      <c r="AI245" s="3"/>
      <c r="AJ245" s="3"/>
    </row>
    <row r="246" spans="1:36" s="19" customFormat="1">
      <c r="A246" s="57" t="str">
        <f>INDEX(A$18:A$108,MATCH(B246,B$18:B$108,0))</f>
        <v>Dividends paid or payable in period</v>
      </c>
      <c r="B246" s="64" t="s">
        <v>182</v>
      </c>
      <c r="C246" s="6"/>
      <c r="D246" s="5"/>
      <c r="E246" s="4" t="s">
        <v>60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4" t="s">
        <v>60</v>
      </c>
      <c r="Q246" s="2"/>
      <c r="R246" s="2"/>
      <c r="S246" s="2"/>
      <c r="T246" s="2"/>
      <c r="U246" s="2"/>
      <c r="V246" s="2"/>
      <c r="W246" s="2"/>
      <c r="X246" s="2"/>
      <c r="Y246" s="4" t="s">
        <v>60</v>
      </c>
      <c r="Z246" s="2"/>
      <c r="AA246" s="2"/>
      <c r="AB246" s="2"/>
      <c r="AC246" s="2"/>
      <c r="AD246" s="2"/>
      <c r="AE246" s="2"/>
      <c r="AF246" s="12"/>
      <c r="AG246" s="12"/>
      <c r="AH246" s="12"/>
      <c r="AI246" s="3"/>
      <c r="AJ246" s="3"/>
    </row>
    <row r="247" spans="1:36">
      <c r="A247" s="59" t="s">
        <v>183</v>
      </c>
      <c r="B247" s="64"/>
      <c r="C247" s="4" t="s">
        <v>60</v>
      </c>
      <c r="D247" s="4" t="s">
        <v>60</v>
      </c>
      <c r="E247" s="4" t="s">
        <v>60</v>
      </c>
      <c r="F247" s="4" t="s">
        <v>60</v>
      </c>
      <c r="G247" s="4" t="s">
        <v>60</v>
      </c>
      <c r="H247" s="4" t="s">
        <v>60</v>
      </c>
      <c r="I247" s="4" t="s">
        <v>60</v>
      </c>
      <c r="J247" s="4" t="s">
        <v>60</v>
      </c>
      <c r="K247" s="4" t="s">
        <v>60</v>
      </c>
      <c r="L247" s="4" t="s">
        <v>60</v>
      </c>
      <c r="M247" s="4" t="s">
        <v>60</v>
      </c>
      <c r="N247" s="4" t="s">
        <v>60</v>
      </c>
      <c r="O247" s="4" t="s">
        <v>60</v>
      </c>
      <c r="P247" s="4" t="s">
        <v>60</v>
      </c>
      <c r="Q247" s="4" t="s">
        <v>60</v>
      </c>
      <c r="R247" s="4" t="s">
        <v>60</v>
      </c>
      <c r="S247" s="4" t="s">
        <v>60</v>
      </c>
      <c r="T247" s="4" t="s">
        <v>60</v>
      </c>
      <c r="U247" s="4" t="s">
        <v>60</v>
      </c>
      <c r="V247" s="4" t="s">
        <v>60</v>
      </c>
      <c r="W247" s="4" t="s">
        <v>60</v>
      </c>
      <c r="X247" s="4" t="s">
        <v>60</v>
      </c>
      <c r="Y247" s="4" t="s">
        <v>60</v>
      </c>
      <c r="Z247" s="4" t="s">
        <v>60</v>
      </c>
      <c r="AA247" s="4" t="s">
        <v>60</v>
      </c>
      <c r="AB247" s="4" t="s">
        <v>60</v>
      </c>
      <c r="AC247" s="4" t="s">
        <v>60</v>
      </c>
      <c r="AD247" s="4" t="s">
        <v>60</v>
      </c>
      <c r="AE247" s="4" t="s">
        <v>60</v>
      </c>
    </row>
    <row r="248" spans="1:36" s="19" customFormat="1">
      <c r="A248" s="58" t="str">
        <f>INDEX(A$18:A$108,MATCH(B248,B$18:B$108,0))</f>
        <v>Number of risks written in the period - insurance (direct)</v>
      </c>
      <c r="B248" s="64" t="s">
        <v>185</v>
      </c>
      <c r="C248" s="5"/>
      <c r="D248" s="5"/>
      <c r="E248" s="4" t="s">
        <v>60</v>
      </c>
      <c r="F248" s="1"/>
      <c r="G248" s="1"/>
      <c r="H248" s="7"/>
      <c r="I248" s="7"/>
      <c r="J248" s="7"/>
      <c r="K248" s="7"/>
      <c r="L248" s="7"/>
      <c r="M248" s="6"/>
      <c r="N248" s="1"/>
      <c r="O248" s="6"/>
      <c r="P248" s="4" t="s">
        <v>60</v>
      </c>
      <c r="Q248" s="6"/>
      <c r="R248" s="6"/>
      <c r="S248" s="6"/>
      <c r="T248" s="6"/>
      <c r="U248" s="6"/>
      <c r="V248" s="1"/>
      <c r="W248" s="1"/>
      <c r="X248" s="1"/>
      <c r="Y248" s="4" t="s">
        <v>60</v>
      </c>
      <c r="Z248" s="2"/>
      <c r="AA248" s="2"/>
      <c r="AB248" s="2"/>
      <c r="AC248" s="2"/>
      <c r="AD248" s="2"/>
      <c r="AE248" s="2"/>
      <c r="AF248" s="12"/>
      <c r="AG248" s="12"/>
      <c r="AH248" s="12"/>
      <c r="AI248" s="3"/>
      <c r="AJ248" s="3"/>
    </row>
    <row r="249" spans="1:36" s="19" customFormat="1">
      <c r="A249" s="34" t="str">
        <f>INDEX(A$18:A$108,MATCH(B249,B$18:B$108,0))</f>
        <v>Number of risks written in the period - insurance (direct) - new business</v>
      </c>
      <c r="B249" s="64" t="s">
        <v>187</v>
      </c>
      <c r="C249" s="5"/>
      <c r="D249" s="5"/>
      <c r="E249" s="4" t="s">
        <v>60</v>
      </c>
      <c r="F249" s="1"/>
      <c r="G249" s="1"/>
      <c r="H249" s="5"/>
      <c r="I249" s="7"/>
      <c r="J249" s="5"/>
      <c r="K249" s="7"/>
      <c r="L249" s="5"/>
      <c r="M249" s="2"/>
      <c r="N249" s="1"/>
      <c r="O249" s="2"/>
      <c r="P249" s="4" t="s">
        <v>60</v>
      </c>
      <c r="Q249" s="2"/>
      <c r="R249" s="2"/>
      <c r="S249" s="2"/>
      <c r="T249" s="2"/>
      <c r="U249" s="2"/>
      <c r="V249" s="2"/>
      <c r="W249" s="2"/>
      <c r="X249" s="2"/>
      <c r="Y249" s="4" t="s">
        <v>60</v>
      </c>
      <c r="Z249" s="2"/>
      <c r="AA249" s="2"/>
      <c r="AB249" s="2"/>
      <c r="AC249" s="2"/>
      <c r="AD249" s="2"/>
      <c r="AE249" s="2"/>
      <c r="AF249" s="12"/>
      <c r="AG249" s="12"/>
      <c r="AH249" s="12"/>
      <c r="AI249" s="3"/>
      <c r="AJ249" s="3"/>
    </row>
    <row r="250" spans="1:36" s="19" customFormat="1">
      <c r="A250" s="55" t="str">
        <f>INDEX(A$18:A$108,MATCH(B250,B$18:B$108,0))</f>
        <v>Sum insured in-force at end of the period - direct business</v>
      </c>
      <c r="B250" s="64" t="s">
        <v>189</v>
      </c>
      <c r="C250" s="5"/>
      <c r="D250" s="5"/>
      <c r="E250" s="4" t="s">
        <v>60</v>
      </c>
      <c r="F250" s="6"/>
      <c r="G250" s="6"/>
      <c r="H250" s="6"/>
      <c r="I250" s="6"/>
      <c r="J250" s="6"/>
      <c r="K250" s="6"/>
      <c r="L250" s="6"/>
      <c r="M250" s="1"/>
      <c r="N250" s="6"/>
      <c r="O250" s="1"/>
      <c r="P250" s="4" t="s">
        <v>60</v>
      </c>
      <c r="Q250" s="1"/>
      <c r="R250" s="1"/>
      <c r="S250" s="1"/>
      <c r="T250" s="1"/>
      <c r="U250" s="1"/>
      <c r="V250" s="6"/>
      <c r="W250" s="6"/>
      <c r="X250" s="6"/>
      <c r="Y250" s="4" t="s">
        <v>60</v>
      </c>
      <c r="Z250" s="2"/>
      <c r="AA250" s="2"/>
      <c r="AB250" s="2"/>
      <c r="AC250" s="2"/>
      <c r="AD250" s="2"/>
      <c r="AE250" s="2"/>
      <c r="AF250" s="12"/>
      <c r="AG250" s="12"/>
      <c r="AH250" s="12"/>
      <c r="AI250" s="3"/>
      <c r="AJ250" s="3"/>
    </row>
    <row r="251" spans="1:36" s="19" customFormat="1">
      <c r="A251" s="60" t="s">
        <v>190</v>
      </c>
      <c r="B251" s="64"/>
      <c r="C251" s="4" t="s">
        <v>60</v>
      </c>
      <c r="D251" s="4" t="s">
        <v>60</v>
      </c>
      <c r="E251" s="4" t="s">
        <v>60</v>
      </c>
      <c r="F251" s="4" t="s">
        <v>60</v>
      </c>
      <c r="G251" s="4" t="s">
        <v>60</v>
      </c>
      <c r="H251" s="4" t="s">
        <v>60</v>
      </c>
      <c r="I251" s="4" t="s">
        <v>60</v>
      </c>
      <c r="J251" s="4" t="s">
        <v>60</v>
      </c>
      <c r="K251" s="4" t="s">
        <v>60</v>
      </c>
      <c r="L251" s="4" t="s">
        <v>60</v>
      </c>
      <c r="M251" s="4" t="s">
        <v>60</v>
      </c>
      <c r="N251" s="4" t="s">
        <v>60</v>
      </c>
      <c r="O251" s="4" t="s">
        <v>60</v>
      </c>
      <c r="P251" s="4" t="s">
        <v>60</v>
      </c>
      <c r="Q251" s="4" t="s">
        <v>60</v>
      </c>
      <c r="R251" s="4" t="s">
        <v>60</v>
      </c>
      <c r="S251" s="4" t="s">
        <v>60</v>
      </c>
      <c r="T251" s="4" t="s">
        <v>60</v>
      </c>
      <c r="U251" s="4" t="s">
        <v>60</v>
      </c>
      <c r="V251" s="4" t="s">
        <v>60</v>
      </c>
      <c r="W251" s="4" t="s">
        <v>60</v>
      </c>
      <c r="X251" s="4" t="s">
        <v>60</v>
      </c>
      <c r="Y251" s="4" t="s">
        <v>60</v>
      </c>
      <c r="Z251" s="4" t="s">
        <v>60</v>
      </c>
      <c r="AA251" s="4" t="s">
        <v>60</v>
      </c>
      <c r="AB251" s="4" t="s">
        <v>60</v>
      </c>
      <c r="AC251" s="4" t="s">
        <v>60</v>
      </c>
      <c r="AD251" s="4" t="s">
        <v>60</v>
      </c>
      <c r="AE251" s="4" t="s">
        <v>60</v>
      </c>
      <c r="AF251" s="12"/>
      <c r="AG251" s="12"/>
      <c r="AH251" s="12"/>
      <c r="AI251" s="3"/>
      <c r="AJ251" s="3"/>
    </row>
    <row r="252" spans="1:36" s="19" customFormat="1">
      <c r="A252" s="34" t="str">
        <f t="shared" ref="A252:A257" si="5">INDEX(A$18:A$108,MATCH(B252,B$18:B$108,0))</f>
        <v>Assets - investments</v>
      </c>
      <c r="B252" s="64" t="s">
        <v>192</v>
      </c>
      <c r="C252" s="6"/>
      <c r="D252" s="5"/>
      <c r="E252" s="4" t="s">
        <v>60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4" t="s">
        <v>60</v>
      </c>
      <c r="Q252" s="2"/>
      <c r="R252" s="2"/>
      <c r="S252" s="2"/>
      <c r="T252" s="2"/>
      <c r="U252" s="2"/>
      <c r="V252" s="2"/>
      <c r="W252" s="2"/>
      <c r="X252" s="2"/>
      <c r="Y252" s="4" t="s">
        <v>60</v>
      </c>
      <c r="Z252" s="2"/>
      <c r="AA252" s="2"/>
      <c r="AB252" s="2"/>
      <c r="AC252" s="2"/>
      <c r="AD252" s="2"/>
      <c r="AE252" s="2"/>
      <c r="AF252" s="12"/>
      <c r="AG252" s="12"/>
      <c r="AH252" s="12"/>
      <c r="AI252" s="3"/>
      <c r="AJ252" s="3"/>
    </row>
    <row r="253" spans="1:36" s="19" customFormat="1">
      <c r="A253" s="34" t="str">
        <f t="shared" si="5"/>
        <v>Assets - reinsurance recoverables</v>
      </c>
      <c r="B253" s="64" t="s">
        <v>194</v>
      </c>
      <c r="C253" s="6"/>
      <c r="D253" s="5"/>
      <c r="E253" s="4" t="s">
        <v>60</v>
      </c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4" t="s">
        <v>60</v>
      </c>
      <c r="Q253" s="2"/>
      <c r="R253" s="2"/>
      <c r="S253" s="2"/>
      <c r="T253" s="2"/>
      <c r="U253" s="2"/>
      <c r="V253" s="2"/>
      <c r="W253" s="2"/>
      <c r="X253" s="2"/>
      <c r="Y253" s="4" t="s">
        <v>60</v>
      </c>
      <c r="Z253" s="2"/>
      <c r="AA253" s="2"/>
      <c r="AB253" s="2"/>
      <c r="AC253" s="2"/>
      <c r="AD253" s="2"/>
      <c r="AE253" s="2"/>
      <c r="AF253" s="12"/>
      <c r="AG253" s="12"/>
      <c r="AH253" s="12"/>
      <c r="AI253" s="3"/>
      <c r="AJ253" s="3"/>
    </row>
    <row r="254" spans="1:36" s="19" customFormat="1">
      <c r="A254" s="34" t="str">
        <f t="shared" si="5"/>
        <v>Assets - total</v>
      </c>
      <c r="B254" s="64" t="s">
        <v>196</v>
      </c>
      <c r="C254" s="6"/>
      <c r="D254" s="5"/>
      <c r="E254" s="4" t="s">
        <v>60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4" t="s">
        <v>60</v>
      </c>
      <c r="Q254" s="2"/>
      <c r="R254" s="2"/>
      <c r="S254" s="2"/>
      <c r="T254" s="2"/>
      <c r="U254" s="2"/>
      <c r="V254" s="2"/>
      <c r="W254" s="2"/>
      <c r="X254" s="2"/>
      <c r="Y254" s="4" t="s">
        <v>60</v>
      </c>
      <c r="Z254" s="2"/>
      <c r="AA254" s="2"/>
      <c r="AB254" s="2"/>
      <c r="AC254" s="2"/>
      <c r="AD254" s="2"/>
      <c r="AE254" s="2"/>
      <c r="AF254" s="12"/>
      <c r="AG254" s="12"/>
      <c r="AH254" s="12"/>
      <c r="AI254" s="3"/>
      <c r="AJ254" s="3"/>
    </row>
    <row r="255" spans="1:36" s="19" customFormat="1">
      <c r="A255" s="34" t="str">
        <f t="shared" si="5"/>
        <v>Best estimate – gross of reinsurance</v>
      </c>
      <c r="B255" s="64" t="s">
        <v>198</v>
      </c>
      <c r="C255" s="6"/>
      <c r="D255" s="5"/>
      <c r="E255" s="4" t="s">
        <v>60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4" t="s">
        <v>60</v>
      </c>
      <c r="Q255" s="2"/>
      <c r="R255" s="2"/>
      <c r="S255" s="2"/>
      <c r="T255" s="2"/>
      <c r="U255" s="2"/>
      <c r="V255" s="2"/>
      <c r="W255" s="2"/>
      <c r="X255" s="2"/>
      <c r="Y255" s="4" t="s">
        <v>60</v>
      </c>
      <c r="Z255" s="2"/>
      <c r="AA255" s="2"/>
      <c r="AB255" s="2"/>
      <c r="AC255" s="2"/>
      <c r="AD255" s="2"/>
      <c r="AE255" s="2"/>
      <c r="AF255" s="12"/>
      <c r="AG255" s="12"/>
      <c r="AH255" s="12"/>
      <c r="AI255" s="3"/>
      <c r="AJ255" s="3"/>
    </row>
    <row r="256" spans="1:36" s="19" customFormat="1">
      <c r="A256" s="34" t="str">
        <f t="shared" si="5"/>
        <v>Best estimate claim provision - gross of reinsurance</v>
      </c>
      <c r="B256" s="64" t="s">
        <v>200</v>
      </c>
      <c r="C256" s="5"/>
      <c r="D256" s="6"/>
      <c r="E256" s="4" t="s">
        <v>60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4" t="s">
        <v>60</v>
      </c>
      <c r="Q256" s="2"/>
      <c r="R256" s="2"/>
      <c r="S256" s="2"/>
      <c r="T256" s="2"/>
      <c r="U256" s="2"/>
      <c r="V256" s="2"/>
      <c r="W256" s="2"/>
      <c r="X256" s="2"/>
      <c r="Y256" s="4" t="s">
        <v>60</v>
      </c>
      <c r="Z256" s="2"/>
      <c r="AA256" s="2"/>
      <c r="AB256" s="2"/>
      <c r="AC256" s="2"/>
      <c r="AD256" s="2"/>
      <c r="AE256" s="2"/>
      <c r="AF256" s="12"/>
      <c r="AG256" s="12"/>
      <c r="AH256" s="12"/>
      <c r="AI256" s="3"/>
      <c r="AJ256" s="3"/>
    </row>
    <row r="257" spans="1:36" s="19" customFormat="1">
      <c r="A257" s="34" t="str">
        <f t="shared" si="5"/>
        <v>Best estimate premium provision - gross of reinsurance</v>
      </c>
      <c r="B257" s="64" t="s">
        <v>202</v>
      </c>
      <c r="C257" s="5"/>
      <c r="D257" s="6"/>
      <c r="E257" s="4" t="s">
        <v>60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4" t="s">
        <v>60</v>
      </c>
      <c r="Q257" s="2"/>
      <c r="R257" s="2"/>
      <c r="S257" s="2"/>
      <c r="T257" s="2"/>
      <c r="U257" s="2"/>
      <c r="V257" s="2"/>
      <c r="W257" s="2"/>
      <c r="X257" s="2"/>
      <c r="Y257" s="4" t="s">
        <v>60</v>
      </c>
      <c r="Z257" s="2"/>
      <c r="AA257" s="2"/>
      <c r="AB257" s="2"/>
      <c r="AC257" s="2"/>
      <c r="AD257" s="2"/>
      <c r="AE257" s="2"/>
      <c r="AF257" s="12"/>
      <c r="AG257" s="12"/>
      <c r="AH257" s="12"/>
      <c r="AI257" s="3"/>
      <c r="AJ257" s="3"/>
    </row>
    <row r="258" spans="1:36" s="19" customFormat="1">
      <c r="A258" s="34" t="str">
        <f>INDEX(A$18:A$96,MATCH(B258,B$18:B$96,0))</f>
        <v>Total liabilities</v>
      </c>
      <c r="B258" s="64" t="s">
        <v>206</v>
      </c>
      <c r="C258" s="6"/>
      <c r="D258" s="5"/>
      <c r="E258" s="4" t="s">
        <v>60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4" t="s">
        <v>60</v>
      </c>
      <c r="Q258" s="2"/>
      <c r="R258" s="2"/>
      <c r="S258" s="2"/>
      <c r="T258" s="2"/>
      <c r="U258" s="2"/>
      <c r="V258" s="2"/>
      <c r="W258" s="2"/>
      <c r="X258" s="2"/>
      <c r="Y258" s="4" t="s">
        <v>60</v>
      </c>
      <c r="Z258" s="2"/>
      <c r="AA258" s="2"/>
      <c r="AB258" s="2"/>
      <c r="AC258" s="2"/>
      <c r="AD258" s="2"/>
      <c r="AE258" s="2"/>
      <c r="AF258" s="12"/>
      <c r="AG258" s="12"/>
      <c r="AH258" s="12"/>
      <c r="AI258" s="3"/>
      <c r="AJ258" s="3"/>
    </row>
    <row r="259" spans="1:36">
      <c r="B259" s="19"/>
    </row>
    <row r="260" spans="1:36">
      <c r="B260" s="19"/>
    </row>
    <row r="261" spans="1:36">
      <c r="A261" s="8" t="s">
        <v>458</v>
      </c>
      <c r="B261" s="19"/>
    </row>
    <row r="262" spans="1:36">
      <c r="A262" s="11" t="str">
        <f>A5&amp;" : distribution channel split : reporting period"</f>
        <v>Non-life income, expenditure and business model analysis : distribution channel split : reporting period</v>
      </c>
      <c r="B262" s="19"/>
    </row>
    <row r="263" spans="1:36">
      <c r="B263" s="19"/>
    </row>
    <row r="264" spans="1:36">
      <c r="B264" s="19"/>
      <c r="C264" s="155" t="s">
        <v>311</v>
      </c>
      <c r="D264" s="154"/>
      <c r="E264" s="154"/>
      <c r="F264" s="154"/>
      <c r="G264" s="154"/>
      <c r="H264" s="154"/>
      <c r="I264" s="154"/>
      <c r="J264" s="155" t="s">
        <v>312</v>
      </c>
      <c r="K264" s="154"/>
      <c r="L264" s="154"/>
      <c r="M264" s="154"/>
      <c r="N264" s="154"/>
      <c r="O264" s="154"/>
      <c r="P264" s="154"/>
      <c r="Q264" s="155" t="s">
        <v>313</v>
      </c>
      <c r="R264" s="154"/>
      <c r="S264" s="154"/>
      <c r="T264" s="154"/>
      <c r="U264" s="154"/>
      <c r="V264" s="154"/>
      <c r="W264" s="154"/>
      <c r="X264" s="158" t="s">
        <v>314</v>
      </c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60"/>
    </row>
    <row r="265" spans="1:36">
      <c r="B265" s="19"/>
      <c r="C265" s="152"/>
      <c r="D265" s="154" t="s">
        <v>315</v>
      </c>
      <c r="E265" s="155" t="s">
        <v>316</v>
      </c>
      <c r="F265" s="154"/>
      <c r="G265" s="154"/>
      <c r="H265" s="154"/>
      <c r="I265" s="154"/>
      <c r="J265" s="152"/>
      <c r="K265" s="154" t="s">
        <v>315</v>
      </c>
      <c r="L265" s="155" t="s">
        <v>316</v>
      </c>
      <c r="M265" s="154"/>
      <c r="N265" s="154"/>
      <c r="O265" s="154"/>
      <c r="P265" s="154"/>
      <c r="Q265" s="152"/>
      <c r="R265" s="154" t="s">
        <v>315</v>
      </c>
      <c r="S265" s="155" t="s">
        <v>316</v>
      </c>
      <c r="T265" s="154"/>
      <c r="U265" s="154"/>
      <c r="V265" s="154"/>
      <c r="W265" s="154"/>
      <c r="X265" s="152"/>
      <c r="Y265" s="156" t="s">
        <v>315</v>
      </c>
      <c r="Z265" s="157"/>
      <c r="AA265" s="157"/>
      <c r="AB265" s="157"/>
      <c r="AC265" s="157"/>
      <c r="AD265" s="158" t="s">
        <v>316</v>
      </c>
      <c r="AE265" s="159"/>
      <c r="AF265" s="159"/>
      <c r="AG265" s="159"/>
      <c r="AH265" s="160"/>
    </row>
    <row r="266" spans="1:36" ht="24">
      <c r="B266" s="19"/>
      <c r="C266" s="153"/>
      <c r="D266" s="154"/>
      <c r="E266" s="27"/>
      <c r="F266" s="28" t="s">
        <v>317</v>
      </c>
      <c r="G266" s="28" t="s">
        <v>318</v>
      </c>
      <c r="H266" s="28" t="s">
        <v>319</v>
      </c>
      <c r="I266" s="28" t="s">
        <v>220</v>
      </c>
      <c r="J266" s="153"/>
      <c r="K266" s="154"/>
      <c r="L266" s="27"/>
      <c r="M266" s="28" t="s">
        <v>317</v>
      </c>
      <c r="N266" s="28" t="s">
        <v>318</v>
      </c>
      <c r="O266" s="28" t="s">
        <v>319</v>
      </c>
      <c r="P266" s="28" t="s">
        <v>220</v>
      </c>
      <c r="Q266" s="153"/>
      <c r="R266" s="154"/>
      <c r="S266" s="27"/>
      <c r="T266" s="28" t="s">
        <v>317</v>
      </c>
      <c r="U266" s="28" t="s">
        <v>318</v>
      </c>
      <c r="V266" s="28" t="s">
        <v>319</v>
      </c>
      <c r="W266" s="28" t="s">
        <v>220</v>
      </c>
      <c r="X266" s="153"/>
      <c r="Y266" s="27"/>
      <c r="Z266" s="28" t="s">
        <v>320</v>
      </c>
      <c r="AA266" s="28" t="s">
        <v>321</v>
      </c>
      <c r="AB266" s="28" t="s">
        <v>322</v>
      </c>
      <c r="AC266" s="28" t="s">
        <v>220</v>
      </c>
      <c r="AD266" s="27"/>
      <c r="AE266" s="28" t="s">
        <v>323</v>
      </c>
      <c r="AF266" s="28" t="s">
        <v>318</v>
      </c>
      <c r="AG266" s="28" t="s">
        <v>324</v>
      </c>
      <c r="AH266" s="28" t="s">
        <v>220</v>
      </c>
    </row>
    <row r="267" spans="1:36">
      <c r="B267" s="19"/>
      <c r="C267" s="29" t="s">
        <v>459</v>
      </c>
      <c r="D267" s="29" t="s">
        <v>325</v>
      </c>
      <c r="E267" s="29" t="s">
        <v>460</v>
      </c>
      <c r="F267" s="29" t="s">
        <v>326</v>
      </c>
      <c r="G267" s="29" t="s">
        <v>327</v>
      </c>
      <c r="H267" s="29" t="s">
        <v>328</v>
      </c>
      <c r="I267" s="29" t="s">
        <v>329</v>
      </c>
      <c r="J267" s="29" t="s">
        <v>461</v>
      </c>
      <c r="K267" s="29" t="s">
        <v>330</v>
      </c>
      <c r="L267" s="29" t="s">
        <v>462</v>
      </c>
      <c r="M267" s="29" t="s">
        <v>331</v>
      </c>
      <c r="N267" s="29" t="s">
        <v>332</v>
      </c>
      <c r="O267" s="29" t="s">
        <v>333</v>
      </c>
      <c r="P267" s="29" t="s">
        <v>334</v>
      </c>
      <c r="Q267" s="29" t="s">
        <v>463</v>
      </c>
      <c r="R267" s="29" t="s">
        <v>335</v>
      </c>
      <c r="S267" s="29" t="s">
        <v>464</v>
      </c>
      <c r="T267" s="29" t="s">
        <v>336</v>
      </c>
      <c r="U267" s="29" t="s">
        <v>337</v>
      </c>
      <c r="V267" s="29" t="s">
        <v>338</v>
      </c>
      <c r="W267" s="29" t="s">
        <v>339</v>
      </c>
      <c r="X267" s="29" t="s">
        <v>465</v>
      </c>
      <c r="Y267" s="29" t="s">
        <v>466</v>
      </c>
      <c r="Z267" s="29" t="s">
        <v>340</v>
      </c>
      <c r="AA267" s="29" t="s">
        <v>341</v>
      </c>
      <c r="AB267" s="29" t="s">
        <v>342</v>
      </c>
      <c r="AC267" s="29" t="s">
        <v>343</v>
      </c>
      <c r="AD267" s="29" t="s">
        <v>467</v>
      </c>
      <c r="AE267" s="29" t="s">
        <v>344</v>
      </c>
      <c r="AF267" s="29" t="s">
        <v>345</v>
      </c>
      <c r="AG267" s="29" t="s">
        <v>346</v>
      </c>
      <c r="AH267" s="29" t="s">
        <v>347</v>
      </c>
    </row>
    <row r="268" spans="1:36">
      <c r="A268" s="53" t="s">
        <v>59</v>
      </c>
      <c r="B268" s="65"/>
      <c r="C268" s="30" t="s">
        <v>60</v>
      </c>
      <c r="D268" s="31" t="s">
        <v>60</v>
      </c>
      <c r="E268" s="30" t="s">
        <v>60</v>
      </c>
      <c r="F268" s="31" t="s">
        <v>60</v>
      </c>
      <c r="G268" s="31" t="s">
        <v>60</v>
      </c>
      <c r="H268" s="31" t="s">
        <v>60</v>
      </c>
      <c r="I268" s="31" t="s">
        <v>60</v>
      </c>
      <c r="J268" s="30" t="s">
        <v>60</v>
      </c>
      <c r="K268" s="31" t="s">
        <v>60</v>
      </c>
      <c r="L268" s="30" t="s">
        <v>60</v>
      </c>
      <c r="M268" s="31" t="s">
        <v>60</v>
      </c>
      <c r="N268" s="31" t="s">
        <v>60</v>
      </c>
      <c r="O268" s="31" t="s">
        <v>60</v>
      </c>
      <c r="P268" s="31" t="s">
        <v>60</v>
      </c>
      <c r="Q268" s="30" t="s">
        <v>60</v>
      </c>
      <c r="R268" s="31" t="s">
        <v>60</v>
      </c>
      <c r="S268" s="30" t="s">
        <v>60</v>
      </c>
      <c r="T268" s="31" t="s">
        <v>60</v>
      </c>
      <c r="U268" s="31" t="s">
        <v>60</v>
      </c>
      <c r="V268" s="31" t="s">
        <v>60</v>
      </c>
      <c r="W268" s="31" t="s">
        <v>60</v>
      </c>
      <c r="X268" s="30" t="s">
        <v>60</v>
      </c>
      <c r="Y268" s="30" t="s">
        <v>60</v>
      </c>
      <c r="Z268" s="31" t="s">
        <v>60</v>
      </c>
      <c r="AA268" s="31" t="s">
        <v>60</v>
      </c>
      <c r="AB268" s="31" t="s">
        <v>60</v>
      </c>
      <c r="AC268" s="31" t="s">
        <v>60</v>
      </c>
      <c r="AD268" s="30" t="s">
        <v>60</v>
      </c>
      <c r="AE268" s="31" t="s">
        <v>60</v>
      </c>
      <c r="AF268" s="31" t="s">
        <v>60</v>
      </c>
      <c r="AG268" s="31" t="s">
        <v>60</v>
      </c>
      <c r="AH268" s="31" t="s">
        <v>60</v>
      </c>
    </row>
    <row r="269" spans="1:36">
      <c r="A269" s="44" t="s">
        <v>61</v>
      </c>
      <c r="B269" s="61"/>
      <c r="C269" s="4" t="s">
        <v>60</v>
      </c>
      <c r="D269" s="4" t="s">
        <v>60</v>
      </c>
      <c r="E269" s="4" t="s">
        <v>60</v>
      </c>
      <c r="F269" s="4" t="s">
        <v>60</v>
      </c>
      <c r="G269" s="4" t="s">
        <v>60</v>
      </c>
      <c r="H269" s="4" t="s">
        <v>60</v>
      </c>
      <c r="I269" s="4" t="s">
        <v>60</v>
      </c>
      <c r="J269" s="4" t="s">
        <v>60</v>
      </c>
      <c r="K269" s="4" t="s">
        <v>60</v>
      </c>
      <c r="L269" s="4" t="s">
        <v>60</v>
      </c>
      <c r="M269" s="4" t="s">
        <v>60</v>
      </c>
      <c r="N269" s="4" t="s">
        <v>60</v>
      </c>
      <c r="O269" s="4" t="s">
        <v>60</v>
      </c>
      <c r="P269" s="4" t="s">
        <v>60</v>
      </c>
      <c r="Q269" s="4" t="s">
        <v>60</v>
      </c>
      <c r="R269" s="4" t="s">
        <v>60</v>
      </c>
      <c r="S269" s="4" t="s">
        <v>60</v>
      </c>
      <c r="T269" s="4" t="s">
        <v>60</v>
      </c>
      <c r="U269" s="4" t="s">
        <v>60</v>
      </c>
      <c r="V269" s="4" t="s">
        <v>60</v>
      </c>
      <c r="W269" s="4" t="s">
        <v>60</v>
      </c>
      <c r="X269" s="4" t="s">
        <v>60</v>
      </c>
      <c r="Y269" s="4" t="s">
        <v>60</v>
      </c>
      <c r="Z269" s="4" t="s">
        <v>60</v>
      </c>
      <c r="AA269" s="4" t="s">
        <v>60</v>
      </c>
      <c r="AB269" s="4" t="s">
        <v>60</v>
      </c>
      <c r="AC269" s="4" t="s">
        <v>60</v>
      </c>
      <c r="AD269" s="4" t="s">
        <v>60</v>
      </c>
      <c r="AE269" s="4" t="s">
        <v>60</v>
      </c>
      <c r="AF269" s="4" t="s">
        <v>60</v>
      </c>
      <c r="AG269" s="4" t="s">
        <v>60</v>
      </c>
      <c r="AH269" s="4" t="s">
        <v>60</v>
      </c>
    </row>
    <row r="270" spans="1:36">
      <c r="A270" s="34" t="str">
        <f>INDEX(A$18:A$108,MATCH(B270,B$18:B$108,0))</f>
        <v>Gross written premiums</v>
      </c>
      <c r="B270" s="63" t="s">
        <v>63</v>
      </c>
      <c r="C270" s="30" t="s">
        <v>60</v>
      </c>
      <c r="D270" s="32"/>
      <c r="E270" s="30" t="s">
        <v>60</v>
      </c>
      <c r="F270" s="32"/>
      <c r="G270" s="32"/>
      <c r="H270" s="32"/>
      <c r="I270" s="32"/>
      <c r="J270" s="30" t="s">
        <v>60</v>
      </c>
      <c r="K270" s="32"/>
      <c r="L270" s="30" t="s">
        <v>60</v>
      </c>
      <c r="M270" s="32"/>
      <c r="N270" s="32"/>
      <c r="O270" s="32"/>
      <c r="P270" s="32"/>
      <c r="Q270" s="30" t="s">
        <v>60</v>
      </c>
      <c r="R270" s="32"/>
      <c r="S270" s="30" t="s">
        <v>60</v>
      </c>
      <c r="T270" s="32"/>
      <c r="U270" s="32"/>
      <c r="V270" s="32"/>
      <c r="W270" s="32"/>
      <c r="X270" s="30" t="s">
        <v>60</v>
      </c>
      <c r="Y270" s="30" t="s">
        <v>60</v>
      </c>
      <c r="Z270" s="33"/>
      <c r="AA270" s="32"/>
      <c r="AB270" s="32"/>
      <c r="AC270" s="32"/>
      <c r="AD270" s="30" t="s">
        <v>60</v>
      </c>
      <c r="AE270" s="32"/>
      <c r="AF270" s="32"/>
      <c r="AG270" s="32"/>
      <c r="AH270" s="32"/>
    </row>
    <row r="271" spans="1:36">
      <c r="A271" s="25" t="str">
        <f>INDEX(A$18:A$108,MATCH(B271,B$18:B$108,0))</f>
        <v xml:space="preserve">  Gross written premiums - insurance (direct)</v>
      </c>
      <c r="B271" s="63" t="s">
        <v>65</v>
      </c>
      <c r="C271" s="30" t="s">
        <v>60</v>
      </c>
      <c r="D271" s="32"/>
      <c r="E271" s="30" t="s">
        <v>60</v>
      </c>
      <c r="F271" s="33"/>
      <c r="G271" s="33"/>
      <c r="H271" s="33"/>
      <c r="I271" s="33"/>
      <c r="J271" s="30" t="s">
        <v>60</v>
      </c>
      <c r="K271" s="33"/>
      <c r="L271" s="30" t="s">
        <v>60</v>
      </c>
      <c r="M271" s="33"/>
      <c r="N271" s="33"/>
      <c r="O271" s="33"/>
      <c r="P271" s="33"/>
      <c r="Q271" s="30" t="s">
        <v>60</v>
      </c>
      <c r="R271" s="33"/>
      <c r="S271" s="30" t="s">
        <v>60</v>
      </c>
      <c r="T271" s="33"/>
      <c r="U271" s="33"/>
      <c r="V271" s="33"/>
      <c r="W271" s="33"/>
      <c r="X271" s="30" t="s">
        <v>60</v>
      </c>
      <c r="Y271" s="30" t="s">
        <v>60</v>
      </c>
      <c r="Z271" s="33"/>
      <c r="AA271" s="33"/>
      <c r="AB271" s="33"/>
      <c r="AC271" s="33"/>
      <c r="AD271" s="30" t="s">
        <v>60</v>
      </c>
      <c r="AE271" s="33"/>
      <c r="AF271" s="33"/>
      <c r="AG271" s="33"/>
      <c r="AH271" s="33"/>
    </row>
    <row r="272" spans="1:36">
      <c r="A272" s="26" t="str">
        <f>INDEX(A$18:A$108,MATCH(B272,B$18:B$108,0))</f>
        <v xml:space="preserve">  Gross written premiums - insurance (direct) - new business</v>
      </c>
      <c r="B272" s="63" t="s">
        <v>67</v>
      </c>
      <c r="C272" s="30" t="s">
        <v>60</v>
      </c>
      <c r="D272" s="32"/>
      <c r="E272" s="30" t="s">
        <v>60</v>
      </c>
      <c r="F272" s="33"/>
      <c r="G272" s="33"/>
      <c r="H272" s="33"/>
      <c r="I272" s="33"/>
      <c r="J272" s="30" t="s">
        <v>60</v>
      </c>
      <c r="K272" s="33"/>
      <c r="L272" s="30" t="s">
        <v>60</v>
      </c>
      <c r="M272" s="33"/>
      <c r="N272" s="33"/>
      <c r="O272" s="33"/>
      <c r="P272" s="33"/>
      <c r="Q272" s="30" t="s">
        <v>60</v>
      </c>
      <c r="R272" s="33"/>
      <c r="S272" s="30" t="s">
        <v>60</v>
      </c>
      <c r="T272" s="33"/>
      <c r="U272" s="33"/>
      <c r="V272" s="33"/>
      <c r="W272" s="33"/>
      <c r="X272" s="30" t="s">
        <v>60</v>
      </c>
      <c r="Y272" s="30" t="s">
        <v>60</v>
      </c>
      <c r="Z272" s="33"/>
      <c r="AA272" s="33"/>
      <c r="AB272" s="33"/>
      <c r="AC272" s="33"/>
      <c r="AD272" s="30" t="s">
        <v>60</v>
      </c>
      <c r="AE272" s="33"/>
      <c r="AF272" s="33"/>
      <c r="AG272" s="33"/>
      <c r="AH272" s="33"/>
    </row>
    <row r="273" spans="1:34">
      <c r="A273" s="25" t="str">
        <f>INDEX(A$18:A$108,MATCH(B273,B$18:B$108,0))</f>
        <v xml:space="preserve">  Gross written premiums - accepted reinsurance</v>
      </c>
      <c r="B273" s="63" t="s">
        <v>69</v>
      </c>
      <c r="C273" s="30" t="s">
        <v>60</v>
      </c>
      <c r="D273" s="33"/>
      <c r="E273" s="30" t="s">
        <v>60</v>
      </c>
      <c r="F273" s="33"/>
      <c r="G273" s="33"/>
      <c r="H273" s="33"/>
      <c r="I273" s="33"/>
      <c r="J273" s="30" t="s">
        <v>60</v>
      </c>
      <c r="K273" s="33"/>
      <c r="L273" s="30" t="s">
        <v>60</v>
      </c>
      <c r="M273" s="33"/>
      <c r="N273" s="33"/>
      <c r="O273" s="33"/>
      <c r="P273" s="33"/>
      <c r="Q273" s="30" t="s">
        <v>60</v>
      </c>
      <c r="R273" s="33"/>
      <c r="S273" s="30" t="s">
        <v>60</v>
      </c>
      <c r="T273" s="33"/>
      <c r="U273" s="33"/>
      <c r="V273" s="33"/>
      <c r="W273" s="33"/>
      <c r="X273" s="30" t="s">
        <v>60</v>
      </c>
      <c r="Y273" s="30" t="s">
        <v>60</v>
      </c>
      <c r="Z273" s="33"/>
      <c r="AA273" s="33"/>
      <c r="AB273" s="33"/>
      <c r="AC273" s="33"/>
      <c r="AD273" s="30" t="s">
        <v>60</v>
      </c>
      <c r="AE273" s="33"/>
      <c r="AF273" s="33"/>
      <c r="AG273" s="33"/>
      <c r="AH273" s="33"/>
    </row>
    <row r="274" spans="1:34">
      <c r="A274" s="44" t="s">
        <v>78</v>
      </c>
      <c r="B274" s="61"/>
      <c r="C274" s="4" t="s">
        <v>60</v>
      </c>
      <c r="D274" s="4" t="s">
        <v>60</v>
      </c>
      <c r="E274" s="4" t="s">
        <v>60</v>
      </c>
      <c r="F274" s="4" t="s">
        <v>60</v>
      </c>
      <c r="G274" s="4" t="s">
        <v>60</v>
      </c>
      <c r="H274" s="4" t="s">
        <v>60</v>
      </c>
      <c r="I274" s="4" t="s">
        <v>60</v>
      </c>
      <c r="J274" s="4" t="s">
        <v>60</v>
      </c>
      <c r="K274" s="4" t="s">
        <v>60</v>
      </c>
      <c r="L274" s="4" t="s">
        <v>60</v>
      </c>
      <c r="M274" s="4" t="s">
        <v>60</v>
      </c>
      <c r="N274" s="4" t="s">
        <v>60</v>
      </c>
      <c r="O274" s="4" t="s">
        <v>60</v>
      </c>
      <c r="P274" s="4" t="s">
        <v>60</v>
      </c>
      <c r="Q274" s="4" t="s">
        <v>60</v>
      </c>
      <c r="R274" s="4" t="s">
        <v>60</v>
      </c>
      <c r="S274" s="4" t="s">
        <v>60</v>
      </c>
      <c r="T274" s="4" t="s">
        <v>60</v>
      </c>
      <c r="U274" s="4" t="s">
        <v>60</v>
      </c>
      <c r="V274" s="4" t="s">
        <v>60</v>
      </c>
      <c r="W274" s="4" t="s">
        <v>60</v>
      </c>
      <c r="X274" s="4" t="s">
        <v>60</v>
      </c>
      <c r="Y274" s="4" t="s">
        <v>60</v>
      </c>
      <c r="Z274" s="4" t="s">
        <v>60</v>
      </c>
      <c r="AA274" s="4" t="s">
        <v>60</v>
      </c>
      <c r="AB274" s="4" t="s">
        <v>60</v>
      </c>
      <c r="AC274" s="4" t="s">
        <v>60</v>
      </c>
      <c r="AD274" s="4" t="s">
        <v>60</v>
      </c>
      <c r="AE274" s="4" t="s">
        <v>60</v>
      </c>
    </row>
    <row r="275" spans="1:34">
      <c r="A275" s="34" t="str">
        <f>INDEX(A$18:A$108,MATCH(B275,B$18:B$108,0))</f>
        <v>Gross earned premiums</v>
      </c>
      <c r="B275" s="65" t="s">
        <v>80</v>
      </c>
      <c r="C275" s="30" t="s">
        <v>60</v>
      </c>
      <c r="D275" s="33"/>
      <c r="E275" s="30" t="s">
        <v>60</v>
      </c>
      <c r="F275" s="33"/>
      <c r="G275" s="33"/>
      <c r="H275" s="33"/>
      <c r="I275" s="33"/>
      <c r="J275" s="30" t="s">
        <v>60</v>
      </c>
      <c r="K275" s="33"/>
      <c r="L275" s="30" t="s">
        <v>60</v>
      </c>
      <c r="M275" s="33"/>
      <c r="N275" s="33"/>
      <c r="O275" s="33"/>
      <c r="P275" s="33"/>
      <c r="Q275" s="30" t="s">
        <v>60</v>
      </c>
      <c r="R275" s="35"/>
      <c r="S275" s="30" t="s">
        <v>60</v>
      </c>
      <c r="T275" s="35"/>
      <c r="U275" s="35"/>
      <c r="V275" s="35"/>
      <c r="W275" s="35"/>
      <c r="X275" s="30" t="s">
        <v>60</v>
      </c>
      <c r="Y275" s="30" t="s">
        <v>60</v>
      </c>
      <c r="Z275" s="35"/>
      <c r="AA275" s="35"/>
      <c r="AB275" s="35"/>
      <c r="AC275" s="35"/>
      <c r="AD275" s="30" t="s">
        <v>60</v>
      </c>
      <c r="AE275" s="35"/>
      <c r="AF275" s="35"/>
      <c r="AG275" s="35"/>
      <c r="AH275" s="35"/>
    </row>
    <row r="276" spans="1:34">
      <c r="A276" s="59" t="s">
        <v>100</v>
      </c>
      <c r="B276" s="65"/>
      <c r="C276" s="30" t="s">
        <v>60</v>
      </c>
      <c r="D276" s="31" t="s">
        <v>60</v>
      </c>
      <c r="E276" s="30" t="s">
        <v>60</v>
      </c>
      <c r="F276" s="31" t="s">
        <v>60</v>
      </c>
      <c r="G276" s="31" t="s">
        <v>60</v>
      </c>
      <c r="H276" s="31" t="s">
        <v>60</v>
      </c>
      <c r="I276" s="31" t="s">
        <v>60</v>
      </c>
      <c r="J276" s="30" t="s">
        <v>60</v>
      </c>
      <c r="K276" s="31" t="s">
        <v>60</v>
      </c>
      <c r="L276" s="30" t="s">
        <v>60</v>
      </c>
      <c r="M276" s="31" t="s">
        <v>60</v>
      </c>
      <c r="N276" s="31" t="s">
        <v>60</v>
      </c>
      <c r="O276" s="31" t="s">
        <v>60</v>
      </c>
      <c r="P276" s="31" t="s">
        <v>60</v>
      </c>
      <c r="Q276" s="30" t="s">
        <v>60</v>
      </c>
      <c r="R276" s="31" t="s">
        <v>60</v>
      </c>
      <c r="S276" s="30" t="s">
        <v>60</v>
      </c>
      <c r="T276" s="31" t="s">
        <v>60</v>
      </c>
      <c r="U276" s="31" t="s">
        <v>60</v>
      </c>
      <c r="V276" s="31" t="s">
        <v>60</v>
      </c>
      <c r="W276" s="31" t="s">
        <v>60</v>
      </c>
      <c r="X276" s="30" t="s">
        <v>60</v>
      </c>
      <c r="Y276" s="30" t="s">
        <v>60</v>
      </c>
      <c r="Z276" s="31" t="s">
        <v>60</v>
      </c>
      <c r="AA276" s="31" t="s">
        <v>60</v>
      </c>
      <c r="AB276" s="31" t="s">
        <v>60</v>
      </c>
      <c r="AC276" s="31" t="s">
        <v>60</v>
      </c>
      <c r="AD276" s="30" t="s">
        <v>60</v>
      </c>
      <c r="AE276" s="31" t="s">
        <v>60</v>
      </c>
      <c r="AF276" s="31" t="s">
        <v>60</v>
      </c>
      <c r="AG276" s="31" t="s">
        <v>60</v>
      </c>
      <c r="AH276" s="31" t="s">
        <v>60</v>
      </c>
    </row>
    <row r="277" spans="1:34">
      <c r="A277" s="44" t="s">
        <v>101</v>
      </c>
      <c r="B277" s="61"/>
      <c r="C277" s="4" t="s">
        <v>60</v>
      </c>
      <c r="D277" s="4" t="s">
        <v>60</v>
      </c>
      <c r="E277" s="4" t="s">
        <v>60</v>
      </c>
      <c r="F277" s="4" t="s">
        <v>60</v>
      </c>
      <c r="G277" s="4" t="s">
        <v>60</v>
      </c>
      <c r="H277" s="4" t="s">
        <v>60</v>
      </c>
      <c r="I277" s="4" t="s">
        <v>60</v>
      </c>
      <c r="J277" s="4" t="s">
        <v>60</v>
      </c>
      <c r="K277" s="4" t="s">
        <v>60</v>
      </c>
      <c r="L277" s="4" t="s">
        <v>60</v>
      </c>
      <c r="M277" s="4" t="s">
        <v>60</v>
      </c>
      <c r="N277" s="4" t="s">
        <v>60</v>
      </c>
      <c r="O277" s="4" t="s">
        <v>60</v>
      </c>
      <c r="P277" s="4" t="s">
        <v>60</v>
      </c>
      <c r="Q277" s="4" t="s">
        <v>60</v>
      </c>
      <c r="R277" s="4" t="s">
        <v>60</v>
      </c>
      <c r="S277" s="4" t="s">
        <v>60</v>
      </c>
      <c r="T277" s="4" t="s">
        <v>60</v>
      </c>
      <c r="U277" s="4" t="s">
        <v>60</v>
      </c>
      <c r="V277" s="4" t="s">
        <v>60</v>
      </c>
      <c r="W277" s="4" t="s">
        <v>60</v>
      </c>
      <c r="X277" s="4" t="s">
        <v>60</v>
      </c>
      <c r="Y277" s="4" t="s">
        <v>60</v>
      </c>
      <c r="Z277" s="4" t="s">
        <v>60</v>
      </c>
      <c r="AA277" s="4" t="s">
        <v>60</v>
      </c>
      <c r="AB277" s="4" t="s">
        <v>60</v>
      </c>
      <c r="AC277" s="4" t="s">
        <v>60</v>
      </c>
      <c r="AD277" s="4" t="s">
        <v>60</v>
      </c>
      <c r="AE277" s="4" t="s">
        <v>60</v>
      </c>
    </row>
    <row r="278" spans="1:34">
      <c r="A278" s="34" t="str">
        <f>INDEX(A$18:A$108,MATCH(B278,B$18:B$108,0))</f>
        <v>Gross (undiscounted) claims incurred</v>
      </c>
      <c r="B278" s="65" t="s">
        <v>103</v>
      </c>
      <c r="C278" s="30" t="s">
        <v>60</v>
      </c>
      <c r="D278" s="33"/>
      <c r="E278" s="30" t="s">
        <v>60</v>
      </c>
      <c r="F278" s="33"/>
      <c r="G278" s="33"/>
      <c r="H278" s="33"/>
      <c r="I278" s="33"/>
      <c r="J278" s="30" t="s">
        <v>60</v>
      </c>
      <c r="K278" s="33"/>
      <c r="L278" s="30" t="s">
        <v>60</v>
      </c>
      <c r="M278" s="33"/>
      <c r="N278" s="33"/>
      <c r="O278" s="33"/>
      <c r="P278" s="33"/>
      <c r="Q278" s="30" t="s">
        <v>60</v>
      </c>
      <c r="R278" s="35"/>
      <c r="S278" s="30" t="s">
        <v>60</v>
      </c>
      <c r="T278" s="35"/>
      <c r="U278" s="35"/>
      <c r="V278" s="35"/>
      <c r="W278" s="35"/>
      <c r="X278" s="30" t="s">
        <v>60</v>
      </c>
      <c r="Y278" s="30" t="s">
        <v>60</v>
      </c>
      <c r="Z278" s="35"/>
      <c r="AA278" s="35"/>
      <c r="AB278" s="35"/>
      <c r="AC278" s="35"/>
      <c r="AD278" s="30" t="s">
        <v>60</v>
      </c>
      <c r="AE278" s="35"/>
      <c r="AF278" s="35"/>
      <c r="AG278" s="35"/>
      <c r="AH278" s="35"/>
    </row>
    <row r="279" spans="1:34">
      <c r="A279" s="44" t="s">
        <v>146</v>
      </c>
      <c r="B279" s="61"/>
      <c r="C279" s="4" t="s">
        <v>60</v>
      </c>
      <c r="D279" s="4" t="s">
        <v>60</v>
      </c>
      <c r="E279" s="4" t="s">
        <v>60</v>
      </c>
      <c r="F279" s="4" t="s">
        <v>60</v>
      </c>
      <c r="G279" s="4" t="s">
        <v>60</v>
      </c>
      <c r="H279" s="4" t="s">
        <v>60</v>
      </c>
      <c r="I279" s="4" t="s">
        <v>60</v>
      </c>
      <c r="J279" s="4" t="s">
        <v>60</v>
      </c>
      <c r="K279" s="4" t="s">
        <v>60</v>
      </c>
      <c r="L279" s="4" t="s">
        <v>60</v>
      </c>
      <c r="M279" s="4" t="s">
        <v>60</v>
      </c>
      <c r="N279" s="4" t="s">
        <v>60</v>
      </c>
      <c r="O279" s="4" t="s">
        <v>60</v>
      </c>
      <c r="P279" s="4" t="s">
        <v>60</v>
      </c>
      <c r="Q279" s="4" t="s">
        <v>60</v>
      </c>
      <c r="R279" s="4" t="s">
        <v>60</v>
      </c>
      <c r="S279" s="4" t="s">
        <v>60</v>
      </c>
      <c r="T279" s="4" t="s">
        <v>60</v>
      </c>
      <c r="U279" s="4" t="s">
        <v>60</v>
      </c>
      <c r="V279" s="4" t="s">
        <v>60</v>
      </c>
      <c r="W279" s="4" t="s">
        <v>60</v>
      </c>
      <c r="X279" s="4" t="s">
        <v>60</v>
      </c>
      <c r="Y279" s="4" t="s">
        <v>60</v>
      </c>
      <c r="Z279" s="4" t="s">
        <v>60</v>
      </c>
      <c r="AA279" s="4" t="s">
        <v>60</v>
      </c>
      <c r="AB279" s="4" t="s">
        <v>60</v>
      </c>
      <c r="AC279" s="4" t="s">
        <v>60</v>
      </c>
      <c r="AD279" s="4" t="s">
        <v>60</v>
      </c>
      <c r="AE279" s="4" t="s">
        <v>60</v>
      </c>
      <c r="AF279" s="4" t="s">
        <v>60</v>
      </c>
      <c r="AG279" s="4" t="s">
        <v>60</v>
      </c>
      <c r="AH279" s="4" t="s">
        <v>60</v>
      </c>
    </row>
    <row r="280" spans="1:34">
      <c r="A280" s="34" t="str">
        <f>INDEX(A$18:A$108,MATCH(B280,B$18:B$108,0))</f>
        <v>Acquisition costs - commission</v>
      </c>
      <c r="B280" s="65" t="s">
        <v>156</v>
      </c>
      <c r="C280" s="30" t="s">
        <v>60</v>
      </c>
      <c r="D280" s="33"/>
      <c r="E280" s="30" t="s">
        <v>60</v>
      </c>
      <c r="F280" s="33"/>
      <c r="G280" s="33"/>
      <c r="H280" s="33"/>
      <c r="I280" s="33"/>
      <c r="J280" s="30" t="s">
        <v>60</v>
      </c>
      <c r="K280" s="33"/>
      <c r="L280" s="30" t="s">
        <v>60</v>
      </c>
      <c r="M280" s="33"/>
      <c r="N280" s="33"/>
      <c r="O280" s="33"/>
      <c r="P280" s="33"/>
      <c r="Q280" s="30" t="s">
        <v>60</v>
      </c>
      <c r="R280" s="33"/>
      <c r="S280" s="30" t="s">
        <v>60</v>
      </c>
      <c r="T280" s="33"/>
      <c r="U280" s="33"/>
      <c r="V280" s="33"/>
      <c r="W280" s="33"/>
      <c r="X280" s="30" t="s">
        <v>60</v>
      </c>
      <c r="Y280" s="30" t="s">
        <v>60</v>
      </c>
      <c r="Z280" s="33"/>
      <c r="AA280" s="33"/>
      <c r="AB280" s="33"/>
      <c r="AC280" s="33"/>
      <c r="AD280" s="30" t="s">
        <v>60</v>
      </c>
      <c r="AE280" s="33"/>
      <c r="AF280" s="33"/>
      <c r="AG280" s="33"/>
      <c r="AH280" s="33"/>
    </row>
    <row r="281" spans="1:34">
      <c r="B281" s="19" t="s">
        <v>228</v>
      </c>
      <c r="AE281" s="36"/>
    </row>
    <row r="282" spans="1:34">
      <c r="B282" s="19" t="s">
        <v>228</v>
      </c>
      <c r="AE282" s="36"/>
    </row>
    <row r="283" spans="1:34">
      <c r="A283" s="8" t="s">
        <v>468</v>
      </c>
      <c r="B283" s="19" t="s">
        <v>228</v>
      </c>
      <c r="AE283" s="36"/>
    </row>
    <row r="284" spans="1:34">
      <c r="A284" s="11" t="str">
        <f>A5&amp;" : distribution channel split : plan year 1"</f>
        <v>Non-life income, expenditure and business model analysis : distribution channel split : plan year 1</v>
      </c>
      <c r="B284" s="19" t="s">
        <v>228</v>
      </c>
      <c r="AD284" s="20"/>
      <c r="AE284" s="37"/>
    </row>
    <row r="285" spans="1:34">
      <c r="B285" s="19" t="s">
        <v>228</v>
      </c>
      <c r="AD285" s="20"/>
      <c r="AE285" s="37"/>
    </row>
    <row r="286" spans="1:34">
      <c r="B286" s="38"/>
      <c r="C286" s="155" t="s">
        <v>311</v>
      </c>
      <c r="D286" s="154"/>
      <c r="E286" s="154"/>
      <c r="F286" s="154"/>
      <c r="G286" s="154"/>
      <c r="H286" s="154"/>
      <c r="I286" s="154"/>
      <c r="J286" s="155" t="s">
        <v>312</v>
      </c>
      <c r="K286" s="154"/>
      <c r="L286" s="154"/>
      <c r="M286" s="154"/>
      <c r="N286" s="154"/>
      <c r="O286" s="154"/>
      <c r="P286" s="154"/>
      <c r="Q286" s="155" t="s">
        <v>313</v>
      </c>
      <c r="R286" s="154"/>
      <c r="S286" s="154"/>
      <c r="T286" s="154"/>
      <c r="U286" s="154"/>
      <c r="V286" s="154"/>
      <c r="W286" s="154"/>
      <c r="X286" s="158" t="s">
        <v>314</v>
      </c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60"/>
    </row>
    <row r="287" spans="1:34">
      <c r="B287" s="38"/>
      <c r="C287" s="152"/>
      <c r="D287" s="154" t="s">
        <v>315</v>
      </c>
      <c r="E287" s="155" t="s">
        <v>316</v>
      </c>
      <c r="F287" s="154"/>
      <c r="G287" s="154"/>
      <c r="H287" s="154"/>
      <c r="I287" s="154"/>
      <c r="J287" s="152"/>
      <c r="K287" s="154" t="s">
        <v>315</v>
      </c>
      <c r="L287" s="155" t="s">
        <v>316</v>
      </c>
      <c r="M287" s="154"/>
      <c r="N287" s="154"/>
      <c r="O287" s="154"/>
      <c r="P287" s="154"/>
      <c r="Q287" s="152"/>
      <c r="R287" s="154" t="s">
        <v>315</v>
      </c>
      <c r="S287" s="155" t="s">
        <v>316</v>
      </c>
      <c r="T287" s="154"/>
      <c r="U287" s="154"/>
      <c r="V287" s="154"/>
      <c r="W287" s="154"/>
      <c r="X287" s="152"/>
      <c r="Y287" s="156" t="s">
        <v>315</v>
      </c>
      <c r="Z287" s="157"/>
      <c r="AA287" s="157"/>
      <c r="AB287" s="157"/>
      <c r="AC287" s="157"/>
      <c r="AD287" s="158" t="s">
        <v>316</v>
      </c>
      <c r="AE287" s="159"/>
      <c r="AF287" s="159"/>
      <c r="AG287" s="159"/>
      <c r="AH287" s="160"/>
    </row>
    <row r="288" spans="1:34" ht="24">
      <c r="B288" s="38"/>
      <c r="C288" s="153"/>
      <c r="D288" s="154"/>
      <c r="E288" s="27"/>
      <c r="F288" s="28" t="s">
        <v>317</v>
      </c>
      <c r="G288" s="28" t="s">
        <v>318</v>
      </c>
      <c r="H288" s="28" t="s">
        <v>319</v>
      </c>
      <c r="I288" s="28" t="s">
        <v>220</v>
      </c>
      <c r="J288" s="153"/>
      <c r="K288" s="154"/>
      <c r="L288" s="27"/>
      <c r="M288" s="28" t="s">
        <v>317</v>
      </c>
      <c r="N288" s="28" t="s">
        <v>318</v>
      </c>
      <c r="O288" s="28" t="s">
        <v>319</v>
      </c>
      <c r="P288" s="28" t="s">
        <v>220</v>
      </c>
      <c r="Q288" s="153"/>
      <c r="R288" s="154"/>
      <c r="S288" s="27"/>
      <c r="T288" s="28" t="s">
        <v>317</v>
      </c>
      <c r="U288" s="28" t="s">
        <v>318</v>
      </c>
      <c r="V288" s="28" t="s">
        <v>319</v>
      </c>
      <c r="W288" s="28" t="s">
        <v>220</v>
      </c>
      <c r="X288" s="153"/>
      <c r="Y288" s="27"/>
      <c r="Z288" s="28" t="s">
        <v>320</v>
      </c>
      <c r="AA288" s="28" t="s">
        <v>321</v>
      </c>
      <c r="AB288" s="28" t="s">
        <v>322</v>
      </c>
      <c r="AC288" s="28" t="s">
        <v>220</v>
      </c>
      <c r="AD288" s="27"/>
      <c r="AE288" s="28" t="s">
        <v>323</v>
      </c>
      <c r="AF288" s="28" t="s">
        <v>318</v>
      </c>
      <c r="AG288" s="28" t="s">
        <v>324</v>
      </c>
      <c r="AH288" s="28" t="s">
        <v>220</v>
      </c>
    </row>
    <row r="289" spans="1:34">
      <c r="B289" s="38"/>
      <c r="C289" s="39" t="s">
        <v>469</v>
      </c>
      <c r="D289" s="39" t="s">
        <v>349</v>
      </c>
      <c r="E289" s="39" t="s">
        <v>470</v>
      </c>
      <c r="F289" s="39" t="s">
        <v>350</v>
      </c>
      <c r="G289" s="39" t="s">
        <v>351</v>
      </c>
      <c r="H289" s="39" t="s">
        <v>352</v>
      </c>
      <c r="I289" s="39" t="s">
        <v>353</v>
      </c>
      <c r="J289" s="39" t="s">
        <v>471</v>
      </c>
      <c r="K289" s="39" t="s">
        <v>354</v>
      </c>
      <c r="L289" s="39" t="s">
        <v>472</v>
      </c>
      <c r="M289" s="39" t="s">
        <v>355</v>
      </c>
      <c r="N289" s="39" t="s">
        <v>356</v>
      </c>
      <c r="O289" s="39" t="s">
        <v>357</v>
      </c>
      <c r="P289" s="39" t="s">
        <v>358</v>
      </c>
      <c r="Q289" s="39" t="s">
        <v>473</v>
      </c>
      <c r="R289" s="39" t="s">
        <v>359</v>
      </c>
      <c r="S289" s="39" t="s">
        <v>474</v>
      </c>
      <c r="T289" s="39" t="s">
        <v>360</v>
      </c>
      <c r="U289" s="39" t="s">
        <v>361</v>
      </c>
      <c r="V289" s="39" t="s">
        <v>362</v>
      </c>
      <c r="W289" s="39" t="s">
        <v>363</v>
      </c>
      <c r="X289" s="40"/>
      <c r="Y289" s="39" t="s">
        <v>475</v>
      </c>
      <c r="Z289" s="39" t="s">
        <v>364</v>
      </c>
      <c r="AA289" s="39" t="s">
        <v>365</v>
      </c>
      <c r="AB289" s="39" t="s">
        <v>366</v>
      </c>
      <c r="AC289" s="39" t="s">
        <v>367</v>
      </c>
      <c r="AD289" s="39" t="s">
        <v>476</v>
      </c>
      <c r="AE289" s="39" t="s">
        <v>368</v>
      </c>
      <c r="AF289" s="39" t="s">
        <v>369</v>
      </c>
      <c r="AG289" s="39" t="s">
        <v>370</v>
      </c>
      <c r="AH289" s="39" t="s">
        <v>371</v>
      </c>
    </row>
    <row r="290" spans="1:34">
      <c r="A290" s="68" t="s">
        <v>59</v>
      </c>
      <c r="B290" s="66"/>
      <c r="C290" s="41" t="s">
        <v>60</v>
      </c>
      <c r="D290" s="31" t="s">
        <v>60</v>
      </c>
      <c r="E290" s="31" t="s">
        <v>60</v>
      </c>
      <c r="F290" s="31" t="s">
        <v>60</v>
      </c>
      <c r="G290" s="31" t="s">
        <v>60</v>
      </c>
      <c r="H290" s="31" t="s">
        <v>60</v>
      </c>
      <c r="I290" s="31" t="s">
        <v>60</v>
      </c>
      <c r="J290" s="31" t="s">
        <v>60</v>
      </c>
      <c r="K290" s="31" t="s">
        <v>60</v>
      </c>
      <c r="L290" s="31" t="s">
        <v>60</v>
      </c>
      <c r="M290" s="31" t="s">
        <v>60</v>
      </c>
      <c r="N290" s="31" t="s">
        <v>60</v>
      </c>
      <c r="O290" s="31" t="s">
        <v>60</v>
      </c>
      <c r="P290" s="31" t="s">
        <v>60</v>
      </c>
      <c r="Q290" s="31" t="s">
        <v>60</v>
      </c>
      <c r="R290" s="31" t="s">
        <v>60</v>
      </c>
      <c r="S290" s="31" t="s">
        <v>60</v>
      </c>
      <c r="T290" s="31" t="s">
        <v>60</v>
      </c>
      <c r="U290" s="31" t="s">
        <v>60</v>
      </c>
      <c r="V290" s="31" t="s">
        <v>60</v>
      </c>
      <c r="W290" s="31" t="s">
        <v>60</v>
      </c>
      <c r="X290" s="31" t="s">
        <v>60</v>
      </c>
      <c r="Y290" s="31" t="s">
        <v>60</v>
      </c>
      <c r="Z290" s="31" t="s">
        <v>60</v>
      </c>
      <c r="AA290" s="31" t="s">
        <v>60</v>
      </c>
      <c r="AB290" s="31" t="s">
        <v>60</v>
      </c>
      <c r="AC290" s="31" t="s">
        <v>60</v>
      </c>
      <c r="AD290" s="31" t="s">
        <v>60</v>
      </c>
      <c r="AE290" s="31" t="s">
        <v>60</v>
      </c>
      <c r="AF290" s="31" t="s">
        <v>60</v>
      </c>
      <c r="AG290" s="31" t="s">
        <v>60</v>
      </c>
      <c r="AH290" s="31" t="s">
        <v>60</v>
      </c>
    </row>
    <row r="291" spans="1:34">
      <c r="A291" s="44" t="s">
        <v>61</v>
      </c>
      <c r="B291" s="61"/>
      <c r="C291" s="4" t="s">
        <v>60</v>
      </c>
      <c r="D291" s="4" t="s">
        <v>60</v>
      </c>
      <c r="E291" s="4" t="s">
        <v>60</v>
      </c>
      <c r="F291" s="4" t="s">
        <v>60</v>
      </c>
      <c r="G291" s="4" t="s">
        <v>60</v>
      </c>
      <c r="H291" s="4" t="s">
        <v>60</v>
      </c>
      <c r="I291" s="4" t="s">
        <v>60</v>
      </c>
      <c r="J291" s="4" t="s">
        <v>60</v>
      </c>
      <c r="K291" s="4" t="s">
        <v>60</v>
      </c>
      <c r="L291" s="4" t="s">
        <v>60</v>
      </c>
      <c r="M291" s="4" t="s">
        <v>60</v>
      </c>
      <c r="N291" s="4" t="s">
        <v>60</v>
      </c>
      <c r="O291" s="4" t="s">
        <v>60</v>
      </c>
      <c r="P291" s="4" t="s">
        <v>60</v>
      </c>
      <c r="Q291" s="4" t="s">
        <v>60</v>
      </c>
      <c r="R291" s="4" t="s">
        <v>60</v>
      </c>
      <c r="S291" s="4" t="s">
        <v>60</v>
      </c>
      <c r="T291" s="4" t="s">
        <v>60</v>
      </c>
      <c r="U291" s="4" t="s">
        <v>60</v>
      </c>
      <c r="V291" s="4" t="s">
        <v>60</v>
      </c>
      <c r="W291" s="4" t="s">
        <v>60</v>
      </c>
      <c r="X291" s="4" t="s">
        <v>60</v>
      </c>
      <c r="Y291" s="4" t="s">
        <v>60</v>
      </c>
      <c r="Z291" s="4" t="s">
        <v>60</v>
      </c>
      <c r="AA291" s="4" t="s">
        <v>60</v>
      </c>
      <c r="AB291" s="4" t="s">
        <v>60</v>
      </c>
      <c r="AC291" s="4" t="s">
        <v>60</v>
      </c>
      <c r="AD291" s="4" t="s">
        <v>60</v>
      </c>
      <c r="AE291" s="4" t="s">
        <v>60</v>
      </c>
      <c r="AF291" s="4" t="s">
        <v>60</v>
      </c>
      <c r="AG291" s="4" t="s">
        <v>60</v>
      </c>
      <c r="AH291" s="4" t="s">
        <v>60</v>
      </c>
    </row>
    <row r="292" spans="1:34">
      <c r="A292" s="34" t="str">
        <f>INDEX(A$18:A$108,MATCH(B292,B$18:B$108,0))</f>
        <v>Gross written premiums</v>
      </c>
      <c r="B292" s="67" t="s">
        <v>63</v>
      </c>
      <c r="C292" s="41" t="s">
        <v>60</v>
      </c>
      <c r="D292" s="32"/>
      <c r="E292" s="31" t="s">
        <v>60</v>
      </c>
      <c r="F292" s="32"/>
      <c r="G292" s="32"/>
      <c r="H292" s="32"/>
      <c r="I292" s="32"/>
      <c r="J292" s="31" t="s">
        <v>60</v>
      </c>
      <c r="K292" s="32"/>
      <c r="L292" s="31" t="s">
        <v>60</v>
      </c>
      <c r="M292" s="32"/>
      <c r="N292" s="32"/>
      <c r="O292" s="32"/>
      <c r="P292" s="32"/>
      <c r="Q292" s="31" t="s">
        <v>60</v>
      </c>
      <c r="R292" s="32"/>
      <c r="S292" s="31" t="s">
        <v>60</v>
      </c>
      <c r="T292" s="32"/>
      <c r="U292" s="32"/>
      <c r="V292" s="32"/>
      <c r="W292" s="32"/>
      <c r="X292" s="31" t="s">
        <v>60</v>
      </c>
      <c r="Y292" s="31" t="s">
        <v>60</v>
      </c>
      <c r="Z292" s="33"/>
      <c r="AA292" s="32"/>
      <c r="AB292" s="32"/>
      <c r="AC292" s="32"/>
      <c r="AD292" s="31" t="s">
        <v>60</v>
      </c>
      <c r="AE292" s="32"/>
      <c r="AF292" s="32"/>
      <c r="AG292" s="32"/>
      <c r="AH292" s="32"/>
    </row>
    <row r="293" spans="1:34">
      <c r="A293" s="25" t="str">
        <f>INDEX(A$18:A$108,MATCH(B293,B$18:B$108,0))</f>
        <v xml:space="preserve">  Gross written premiums - insurance (direct)</v>
      </c>
      <c r="B293" s="67" t="s">
        <v>65</v>
      </c>
      <c r="C293" s="41" t="s">
        <v>60</v>
      </c>
      <c r="D293" s="32"/>
      <c r="E293" s="31" t="s">
        <v>60</v>
      </c>
      <c r="F293" s="33"/>
      <c r="G293" s="33"/>
      <c r="H293" s="33"/>
      <c r="I293" s="33"/>
      <c r="J293" s="31" t="s">
        <v>60</v>
      </c>
      <c r="K293" s="33"/>
      <c r="L293" s="31" t="s">
        <v>60</v>
      </c>
      <c r="M293" s="33"/>
      <c r="N293" s="33"/>
      <c r="O293" s="33"/>
      <c r="P293" s="33"/>
      <c r="Q293" s="31" t="s">
        <v>60</v>
      </c>
      <c r="R293" s="33"/>
      <c r="S293" s="31" t="s">
        <v>60</v>
      </c>
      <c r="T293" s="33"/>
      <c r="U293" s="33"/>
      <c r="V293" s="33"/>
      <c r="W293" s="33"/>
      <c r="X293" s="31" t="s">
        <v>60</v>
      </c>
      <c r="Y293" s="31" t="s">
        <v>60</v>
      </c>
      <c r="Z293" s="33"/>
      <c r="AA293" s="33"/>
      <c r="AB293" s="33"/>
      <c r="AC293" s="33"/>
      <c r="AD293" s="31" t="s">
        <v>60</v>
      </c>
      <c r="AE293" s="33"/>
      <c r="AF293" s="33"/>
      <c r="AG293" s="33"/>
      <c r="AH293" s="33"/>
    </row>
    <row r="294" spans="1:34">
      <c r="A294" s="25" t="str">
        <f>INDEX(A$18:A$108,MATCH(B294,B$18:B$108,0))</f>
        <v xml:space="preserve">  Gross written premiums - accepted reinsurance</v>
      </c>
      <c r="B294" s="67" t="s">
        <v>69</v>
      </c>
      <c r="C294" s="41" t="s">
        <v>60</v>
      </c>
      <c r="D294" s="33"/>
      <c r="E294" s="31" t="s">
        <v>60</v>
      </c>
      <c r="F294" s="33"/>
      <c r="G294" s="33"/>
      <c r="H294" s="33"/>
      <c r="I294" s="33"/>
      <c r="J294" s="31" t="s">
        <v>60</v>
      </c>
      <c r="K294" s="33"/>
      <c r="L294" s="31" t="s">
        <v>60</v>
      </c>
      <c r="M294" s="33"/>
      <c r="N294" s="33"/>
      <c r="O294" s="33"/>
      <c r="P294" s="33"/>
      <c r="Q294" s="31" t="s">
        <v>60</v>
      </c>
      <c r="R294" s="33"/>
      <c r="S294" s="31" t="s">
        <v>60</v>
      </c>
      <c r="T294" s="33"/>
      <c r="U294" s="33"/>
      <c r="V294" s="33"/>
      <c r="W294" s="33"/>
      <c r="X294" s="31" t="s">
        <v>60</v>
      </c>
      <c r="Y294" s="31" t="s">
        <v>60</v>
      </c>
      <c r="Z294" s="33"/>
      <c r="AA294" s="33"/>
      <c r="AB294" s="33"/>
      <c r="AC294" s="33"/>
      <c r="AD294" s="31" t="s">
        <v>60</v>
      </c>
      <c r="AE294" s="33"/>
      <c r="AF294" s="33"/>
      <c r="AG294" s="33"/>
      <c r="AH294" s="33"/>
    </row>
    <row r="295" spans="1:34">
      <c r="B295" s="19" t="s">
        <v>228</v>
      </c>
      <c r="AE295" s="36"/>
    </row>
    <row r="296" spans="1:34">
      <c r="B296" s="19" t="s">
        <v>228</v>
      </c>
      <c r="AE296" s="36"/>
    </row>
    <row r="297" spans="1:34">
      <c r="A297" s="8" t="s">
        <v>477</v>
      </c>
      <c r="B297" s="19" t="s">
        <v>228</v>
      </c>
      <c r="AE297" s="36"/>
    </row>
    <row r="298" spans="1:34">
      <c r="A298" s="11" t="str">
        <f>A5&amp;" : distribution channel split : plan year 2"</f>
        <v>Non-life income, expenditure and business model analysis : distribution channel split : plan year 2</v>
      </c>
      <c r="B298" s="19" t="s">
        <v>228</v>
      </c>
      <c r="AE298" s="36"/>
    </row>
    <row r="299" spans="1:34">
      <c r="B299" s="19" t="s">
        <v>228</v>
      </c>
      <c r="AE299" s="36"/>
    </row>
    <row r="300" spans="1:34">
      <c r="B300" s="38"/>
      <c r="C300" s="155" t="s">
        <v>311</v>
      </c>
      <c r="D300" s="154"/>
      <c r="E300" s="154"/>
      <c r="F300" s="154"/>
      <c r="G300" s="154"/>
      <c r="H300" s="154"/>
      <c r="I300" s="154"/>
      <c r="J300" s="155" t="s">
        <v>312</v>
      </c>
      <c r="K300" s="154"/>
      <c r="L300" s="154"/>
      <c r="M300" s="154"/>
      <c r="N300" s="154"/>
      <c r="O300" s="154"/>
      <c r="P300" s="154"/>
      <c r="Q300" s="155" t="s">
        <v>313</v>
      </c>
      <c r="R300" s="154"/>
      <c r="S300" s="154"/>
      <c r="T300" s="154"/>
      <c r="U300" s="154"/>
      <c r="V300" s="154"/>
      <c r="W300" s="154"/>
      <c r="X300" s="158" t="s">
        <v>314</v>
      </c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60"/>
    </row>
    <row r="301" spans="1:34">
      <c r="B301" s="38"/>
      <c r="C301" s="152"/>
      <c r="D301" s="154" t="s">
        <v>315</v>
      </c>
      <c r="E301" s="155" t="s">
        <v>316</v>
      </c>
      <c r="F301" s="154"/>
      <c r="G301" s="154"/>
      <c r="H301" s="154"/>
      <c r="I301" s="154"/>
      <c r="J301" s="152"/>
      <c r="K301" s="154" t="s">
        <v>315</v>
      </c>
      <c r="L301" s="155" t="s">
        <v>316</v>
      </c>
      <c r="M301" s="154"/>
      <c r="N301" s="154"/>
      <c r="O301" s="154"/>
      <c r="P301" s="154"/>
      <c r="Q301" s="152"/>
      <c r="R301" s="154" t="s">
        <v>315</v>
      </c>
      <c r="S301" s="155" t="s">
        <v>316</v>
      </c>
      <c r="T301" s="154"/>
      <c r="U301" s="154"/>
      <c r="V301" s="154"/>
      <c r="W301" s="154"/>
      <c r="X301" s="152"/>
      <c r="Y301" s="156" t="s">
        <v>315</v>
      </c>
      <c r="Z301" s="157"/>
      <c r="AA301" s="157"/>
      <c r="AB301" s="157"/>
      <c r="AC301" s="157"/>
      <c r="AD301" s="158" t="s">
        <v>316</v>
      </c>
      <c r="AE301" s="159"/>
      <c r="AF301" s="159"/>
      <c r="AG301" s="159"/>
      <c r="AH301" s="160"/>
    </row>
    <row r="302" spans="1:34" ht="24">
      <c r="B302" s="38"/>
      <c r="C302" s="153"/>
      <c r="D302" s="154"/>
      <c r="E302" s="27"/>
      <c r="F302" s="28" t="s">
        <v>317</v>
      </c>
      <c r="G302" s="28" t="s">
        <v>318</v>
      </c>
      <c r="H302" s="28" t="s">
        <v>319</v>
      </c>
      <c r="I302" s="28" t="s">
        <v>220</v>
      </c>
      <c r="J302" s="153"/>
      <c r="K302" s="154"/>
      <c r="L302" s="27"/>
      <c r="M302" s="28" t="s">
        <v>317</v>
      </c>
      <c r="N302" s="28" t="s">
        <v>318</v>
      </c>
      <c r="O302" s="28" t="s">
        <v>319</v>
      </c>
      <c r="P302" s="28" t="s">
        <v>220</v>
      </c>
      <c r="Q302" s="153"/>
      <c r="R302" s="154"/>
      <c r="S302" s="27"/>
      <c r="T302" s="28" t="s">
        <v>317</v>
      </c>
      <c r="U302" s="28" t="s">
        <v>318</v>
      </c>
      <c r="V302" s="28" t="s">
        <v>319</v>
      </c>
      <c r="W302" s="28" t="s">
        <v>220</v>
      </c>
      <c r="X302" s="153"/>
      <c r="Y302" s="27"/>
      <c r="Z302" s="28" t="s">
        <v>320</v>
      </c>
      <c r="AA302" s="28" t="s">
        <v>321</v>
      </c>
      <c r="AB302" s="28" t="s">
        <v>322</v>
      </c>
      <c r="AC302" s="28" t="s">
        <v>220</v>
      </c>
      <c r="AD302" s="27"/>
      <c r="AE302" s="28" t="s">
        <v>323</v>
      </c>
      <c r="AF302" s="28" t="s">
        <v>318</v>
      </c>
      <c r="AG302" s="28" t="s">
        <v>324</v>
      </c>
      <c r="AH302" s="28" t="s">
        <v>220</v>
      </c>
    </row>
    <row r="303" spans="1:34">
      <c r="B303" s="38"/>
      <c r="C303" s="39" t="s">
        <v>478</v>
      </c>
      <c r="D303" s="39" t="s">
        <v>373</v>
      </c>
      <c r="E303" s="39" t="s">
        <v>479</v>
      </c>
      <c r="F303" s="39" t="s">
        <v>374</v>
      </c>
      <c r="G303" s="39" t="s">
        <v>375</v>
      </c>
      <c r="H303" s="39" t="s">
        <v>376</v>
      </c>
      <c r="I303" s="39" t="s">
        <v>377</v>
      </c>
      <c r="J303" s="39" t="s">
        <v>480</v>
      </c>
      <c r="K303" s="39" t="s">
        <v>378</v>
      </c>
      <c r="L303" s="39" t="s">
        <v>481</v>
      </c>
      <c r="M303" s="39" t="s">
        <v>379</v>
      </c>
      <c r="N303" s="39" t="s">
        <v>380</v>
      </c>
      <c r="O303" s="39" t="s">
        <v>381</v>
      </c>
      <c r="P303" s="39" t="s">
        <v>382</v>
      </c>
      <c r="Q303" s="39" t="s">
        <v>482</v>
      </c>
      <c r="R303" s="39" t="s">
        <v>383</v>
      </c>
      <c r="S303" s="39" t="s">
        <v>483</v>
      </c>
      <c r="T303" s="39" t="s">
        <v>384</v>
      </c>
      <c r="U303" s="39" t="s">
        <v>385</v>
      </c>
      <c r="V303" s="39" t="s">
        <v>386</v>
      </c>
      <c r="W303" s="39" t="s">
        <v>387</v>
      </c>
      <c r="X303" s="39" t="s">
        <v>484</v>
      </c>
      <c r="Y303" s="39" t="s">
        <v>485</v>
      </c>
      <c r="Z303" s="39" t="s">
        <v>388</v>
      </c>
      <c r="AA303" s="39" t="s">
        <v>389</v>
      </c>
      <c r="AB303" s="39" t="s">
        <v>390</v>
      </c>
      <c r="AC303" s="39" t="s">
        <v>391</v>
      </c>
      <c r="AD303" s="39" t="s">
        <v>486</v>
      </c>
      <c r="AE303" s="39" t="s">
        <v>392</v>
      </c>
      <c r="AF303" s="39" t="s">
        <v>393</v>
      </c>
      <c r="AG303" s="39" t="s">
        <v>394</v>
      </c>
      <c r="AH303" s="39" t="s">
        <v>395</v>
      </c>
    </row>
    <row r="304" spans="1:34">
      <c r="A304" s="68" t="s">
        <v>59</v>
      </c>
      <c r="B304" s="66"/>
      <c r="C304" s="41" t="s">
        <v>60</v>
      </c>
      <c r="D304" s="31" t="s">
        <v>60</v>
      </c>
      <c r="E304" s="31" t="s">
        <v>60</v>
      </c>
      <c r="F304" s="31" t="s">
        <v>60</v>
      </c>
      <c r="G304" s="31" t="s">
        <v>60</v>
      </c>
      <c r="H304" s="31" t="s">
        <v>60</v>
      </c>
      <c r="I304" s="31" t="s">
        <v>60</v>
      </c>
      <c r="J304" s="31" t="s">
        <v>60</v>
      </c>
      <c r="K304" s="31" t="s">
        <v>60</v>
      </c>
      <c r="L304" s="31" t="s">
        <v>60</v>
      </c>
      <c r="M304" s="31" t="s">
        <v>60</v>
      </c>
      <c r="N304" s="31" t="s">
        <v>60</v>
      </c>
      <c r="O304" s="31" t="s">
        <v>60</v>
      </c>
      <c r="P304" s="31" t="s">
        <v>60</v>
      </c>
      <c r="Q304" s="31" t="s">
        <v>60</v>
      </c>
      <c r="R304" s="31" t="s">
        <v>60</v>
      </c>
      <c r="S304" s="31" t="s">
        <v>60</v>
      </c>
      <c r="T304" s="31" t="s">
        <v>60</v>
      </c>
      <c r="U304" s="31" t="s">
        <v>60</v>
      </c>
      <c r="V304" s="31" t="s">
        <v>60</v>
      </c>
      <c r="W304" s="31" t="s">
        <v>60</v>
      </c>
      <c r="X304" s="31" t="s">
        <v>60</v>
      </c>
      <c r="Y304" s="31" t="s">
        <v>60</v>
      </c>
      <c r="Z304" s="31" t="s">
        <v>60</v>
      </c>
      <c r="AA304" s="31" t="s">
        <v>60</v>
      </c>
      <c r="AB304" s="31" t="s">
        <v>60</v>
      </c>
      <c r="AC304" s="31" t="s">
        <v>60</v>
      </c>
      <c r="AD304" s="31" t="s">
        <v>60</v>
      </c>
      <c r="AE304" s="31" t="s">
        <v>60</v>
      </c>
      <c r="AF304" s="31" t="s">
        <v>60</v>
      </c>
      <c r="AG304" s="31" t="s">
        <v>60</v>
      </c>
      <c r="AH304" s="31" t="s">
        <v>60</v>
      </c>
    </row>
    <row r="305" spans="1:34">
      <c r="A305" s="44" t="s">
        <v>61</v>
      </c>
      <c r="B305" s="61"/>
      <c r="C305" s="4" t="s">
        <v>60</v>
      </c>
      <c r="D305" s="4" t="s">
        <v>60</v>
      </c>
      <c r="E305" s="4" t="s">
        <v>60</v>
      </c>
      <c r="F305" s="4" t="s">
        <v>60</v>
      </c>
      <c r="G305" s="4" t="s">
        <v>60</v>
      </c>
      <c r="H305" s="4" t="s">
        <v>60</v>
      </c>
      <c r="I305" s="4" t="s">
        <v>60</v>
      </c>
      <c r="J305" s="4" t="s">
        <v>60</v>
      </c>
      <c r="K305" s="4" t="s">
        <v>60</v>
      </c>
      <c r="L305" s="4" t="s">
        <v>60</v>
      </c>
      <c r="M305" s="4" t="s">
        <v>60</v>
      </c>
      <c r="N305" s="4" t="s">
        <v>60</v>
      </c>
      <c r="O305" s="4" t="s">
        <v>60</v>
      </c>
      <c r="P305" s="4" t="s">
        <v>60</v>
      </c>
      <c r="Q305" s="4" t="s">
        <v>60</v>
      </c>
      <c r="R305" s="4" t="s">
        <v>60</v>
      </c>
      <c r="S305" s="4" t="s">
        <v>60</v>
      </c>
      <c r="T305" s="4" t="s">
        <v>60</v>
      </c>
      <c r="U305" s="4" t="s">
        <v>60</v>
      </c>
      <c r="V305" s="4" t="s">
        <v>60</v>
      </c>
      <c r="W305" s="4" t="s">
        <v>60</v>
      </c>
      <c r="X305" s="4" t="s">
        <v>60</v>
      </c>
      <c r="Y305" s="4" t="s">
        <v>60</v>
      </c>
      <c r="Z305" s="4" t="s">
        <v>60</v>
      </c>
      <c r="AA305" s="4" t="s">
        <v>60</v>
      </c>
      <c r="AB305" s="4" t="s">
        <v>60</v>
      </c>
      <c r="AC305" s="4" t="s">
        <v>60</v>
      </c>
      <c r="AD305" s="4" t="s">
        <v>60</v>
      </c>
      <c r="AE305" s="4" t="s">
        <v>60</v>
      </c>
      <c r="AF305" s="4" t="s">
        <v>60</v>
      </c>
      <c r="AG305" s="4" t="s">
        <v>60</v>
      </c>
      <c r="AH305" s="4" t="s">
        <v>60</v>
      </c>
    </row>
    <row r="306" spans="1:34">
      <c r="A306" s="34" t="str">
        <f>INDEX(A$18:A$108,MATCH(B306,B$18:B$108,0))</f>
        <v>Gross written premiums</v>
      </c>
      <c r="B306" s="67" t="s">
        <v>63</v>
      </c>
      <c r="C306" s="41" t="s">
        <v>60</v>
      </c>
      <c r="D306" s="32"/>
      <c r="E306" s="31" t="s">
        <v>60</v>
      </c>
      <c r="F306" s="32"/>
      <c r="G306" s="32"/>
      <c r="H306" s="32"/>
      <c r="I306" s="32"/>
      <c r="J306" s="31" t="s">
        <v>60</v>
      </c>
      <c r="K306" s="32"/>
      <c r="L306" s="31" t="s">
        <v>60</v>
      </c>
      <c r="M306" s="32"/>
      <c r="N306" s="32"/>
      <c r="O306" s="32"/>
      <c r="P306" s="32"/>
      <c r="Q306" s="31" t="s">
        <v>60</v>
      </c>
      <c r="R306" s="32"/>
      <c r="S306" s="31" t="s">
        <v>60</v>
      </c>
      <c r="T306" s="32"/>
      <c r="U306" s="32"/>
      <c r="V306" s="32"/>
      <c r="W306" s="32"/>
      <c r="X306" s="31" t="s">
        <v>60</v>
      </c>
      <c r="Y306" s="31" t="s">
        <v>60</v>
      </c>
      <c r="Z306" s="33"/>
      <c r="AA306" s="32"/>
      <c r="AB306" s="32"/>
      <c r="AC306" s="32"/>
      <c r="AD306" s="31" t="s">
        <v>60</v>
      </c>
      <c r="AE306" s="32"/>
      <c r="AF306" s="32"/>
      <c r="AG306" s="32"/>
      <c r="AH306" s="32"/>
    </row>
    <row r="307" spans="1:34">
      <c r="A307" s="25" t="str">
        <f>INDEX(A$18:A$108,MATCH(B307,B$18:B$108,0))</f>
        <v xml:space="preserve">  Gross written premiums - insurance (direct)</v>
      </c>
      <c r="B307" s="67" t="s">
        <v>65</v>
      </c>
      <c r="C307" s="41" t="s">
        <v>60</v>
      </c>
      <c r="D307" s="32"/>
      <c r="E307" s="31" t="s">
        <v>60</v>
      </c>
      <c r="F307" s="33"/>
      <c r="G307" s="33"/>
      <c r="H307" s="33"/>
      <c r="I307" s="33"/>
      <c r="J307" s="31" t="s">
        <v>60</v>
      </c>
      <c r="K307" s="33"/>
      <c r="L307" s="31" t="s">
        <v>60</v>
      </c>
      <c r="M307" s="33"/>
      <c r="N307" s="33"/>
      <c r="O307" s="33"/>
      <c r="P307" s="33"/>
      <c r="Q307" s="31" t="s">
        <v>60</v>
      </c>
      <c r="R307" s="33"/>
      <c r="S307" s="31" t="s">
        <v>60</v>
      </c>
      <c r="T307" s="33"/>
      <c r="U307" s="33"/>
      <c r="V307" s="33"/>
      <c r="W307" s="33"/>
      <c r="X307" s="31" t="s">
        <v>60</v>
      </c>
      <c r="Y307" s="31" t="s">
        <v>60</v>
      </c>
      <c r="Z307" s="33"/>
      <c r="AA307" s="33"/>
      <c r="AB307" s="33"/>
      <c r="AC307" s="33"/>
      <c r="AD307" s="31" t="s">
        <v>60</v>
      </c>
      <c r="AE307" s="33"/>
      <c r="AF307" s="33"/>
      <c r="AG307" s="33"/>
      <c r="AH307" s="33"/>
    </row>
    <row r="308" spans="1:34">
      <c r="A308" s="25" t="str">
        <f>INDEX(A$18:A$108,MATCH(B308,B$18:B$108,0))</f>
        <v xml:space="preserve">  Gross written premiums - accepted reinsurance</v>
      </c>
      <c r="B308" s="67" t="s">
        <v>69</v>
      </c>
      <c r="C308" s="41" t="s">
        <v>60</v>
      </c>
      <c r="D308" s="33"/>
      <c r="E308" s="31" t="s">
        <v>60</v>
      </c>
      <c r="F308" s="33"/>
      <c r="G308" s="33"/>
      <c r="H308" s="33"/>
      <c r="I308" s="33"/>
      <c r="J308" s="31" t="s">
        <v>60</v>
      </c>
      <c r="K308" s="33"/>
      <c r="L308" s="31" t="s">
        <v>60</v>
      </c>
      <c r="M308" s="33"/>
      <c r="N308" s="33"/>
      <c r="O308" s="33"/>
      <c r="P308" s="33"/>
      <c r="Q308" s="31" t="s">
        <v>60</v>
      </c>
      <c r="R308" s="33"/>
      <c r="S308" s="31" t="s">
        <v>60</v>
      </c>
      <c r="T308" s="33"/>
      <c r="U308" s="33"/>
      <c r="V308" s="33"/>
      <c r="W308" s="33"/>
      <c r="X308" s="31" t="s">
        <v>60</v>
      </c>
      <c r="Y308" s="31" t="s">
        <v>60</v>
      </c>
      <c r="Z308" s="33"/>
      <c r="AA308" s="33"/>
      <c r="AB308" s="33"/>
      <c r="AC308" s="33"/>
      <c r="AD308" s="31" t="s">
        <v>60</v>
      </c>
      <c r="AE308" s="33"/>
      <c r="AF308" s="33"/>
      <c r="AG308" s="33"/>
      <c r="AH308" s="33"/>
    </row>
    <row r="309" spans="1:34">
      <c r="B309" s="19" t="s">
        <v>228</v>
      </c>
      <c r="AE309" s="36"/>
    </row>
    <row r="310" spans="1:34">
      <c r="B310" s="19" t="s">
        <v>228</v>
      </c>
      <c r="AE310" s="36"/>
    </row>
    <row r="311" spans="1:34">
      <c r="A311" s="8" t="s">
        <v>487</v>
      </c>
      <c r="B311" s="19" t="s">
        <v>228</v>
      </c>
      <c r="AE311" s="36"/>
    </row>
    <row r="312" spans="1:34">
      <c r="A312" s="11" t="str">
        <f>A5&amp;" : distribution channel split : plan year 3"</f>
        <v>Non-life income, expenditure and business model analysis : distribution channel split : plan year 3</v>
      </c>
      <c r="B312" s="19" t="s">
        <v>228</v>
      </c>
      <c r="AE312" s="36"/>
    </row>
    <row r="313" spans="1:34">
      <c r="B313" s="19" t="s">
        <v>228</v>
      </c>
      <c r="AE313" s="36"/>
    </row>
    <row r="314" spans="1:34">
      <c r="B314" s="38"/>
      <c r="C314" s="155" t="s">
        <v>311</v>
      </c>
      <c r="D314" s="154"/>
      <c r="E314" s="154"/>
      <c r="F314" s="154"/>
      <c r="G314" s="154"/>
      <c r="H314" s="154"/>
      <c r="I314" s="154"/>
      <c r="J314" s="155" t="s">
        <v>312</v>
      </c>
      <c r="K314" s="154"/>
      <c r="L314" s="154"/>
      <c r="M314" s="154"/>
      <c r="N314" s="154"/>
      <c r="O314" s="154"/>
      <c r="P314" s="154"/>
      <c r="Q314" s="155" t="s">
        <v>313</v>
      </c>
      <c r="R314" s="154"/>
      <c r="S314" s="154"/>
      <c r="T314" s="154"/>
      <c r="U314" s="154"/>
      <c r="V314" s="154"/>
      <c r="W314" s="154"/>
      <c r="X314" s="158" t="s">
        <v>314</v>
      </c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60"/>
    </row>
    <row r="315" spans="1:34">
      <c r="B315" s="38"/>
      <c r="C315" s="152"/>
      <c r="D315" s="154" t="s">
        <v>315</v>
      </c>
      <c r="E315" s="155" t="s">
        <v>316</v>
      </c>
      <c r="F315" s="154"/>
      <c r="G315" s="154"/>
      <c r="H315" s="154"/>
      <c r="I315" s="154"/>
      <c r="J315" s="152"/>
      <c r="K315" s="154" t="s">
        <v>315</v>
      </c>
      <c r="L315" s="155" t="s">
        <v>316</v>
      </c>
      <c r="M315" s="154"/>
      <c r="N315" s="154"/>
      <c r="O315" s="154"/>
      <c r="P315" s="154"/>
      <c r="Q315" s="152"/>
      <c r="R315" s="154" t="s">
        <v>315</v>
      </c>
      <c r="S315" s="155" t="s">
        <v>316</v>
      </c>
      <c r="T315" s="154"/>
      <c r="U315" s="154"/>
      <c r="V315" s="154"/>
      <c r="W315" s="154"/>
      <c r="X315" s="152"/>
      <c r="Y315" s="156" t="s">
        <v>315</v>
      </c>
      <c r="Z315" s="157"/>
      <c r="AA315" s="157"/>
      <c r="AB315" s="157"/>
      <c r="AC315" s="157"/>
      <c r="AD315" s="158" t="s">
        <v>316</v>
      </c>
      <c r="AE315" s="159"/>
      <c r="AF315" s="159"/>
      <c r="AG315" s="159"/>
      <c r="AH315" s="160"/>
    </row>
    <row r="316" spans="1:34" ht="24">
      <c r="B316" s="38"/>
      <c r="C316" s="153"/>
      <c r="D316" s="154"/>
      <c r="E316" s="27"/>
      <c r="F316" s="28" t="s">
        <v>317</v>
      </c>
      <c r="G316" s="28" t="s">
        <v>318</v>
      </c>
      <c r="H316" s="28" t="s">
        <v>319</v>
      </c>
      <c r="I316" s="28" t="s">
        <v>220</v>
      </c>
      <c r="J316" s="153"/>
      <c r="K316" s="154"/>
      <c r="L316" s="27"/>
      <c r="M316" s="28" t="s">
        <v>317</v>
      </c>
      <c r="N316" s="28" t="s">
        <v>318</v>
      </c>
      <c r="O316" s="28" t="s">
        <v>319</v>
      </c>
      <c r="P316" s="28" t="s">
        <v>220</v>
      </c>
      <c r="Q316" s="153"/>
      <c r="R316" s="154"/>
      <c r="S316" s="27"/>
      <c r="T316" s="28" t="s">
        <v>317</v>
      </c>
      <c r="U316" s="28" t="s">
        <v>318</v>
      </c>
      <c r="V316" s="28" t="s">
        <v>319</v>
      </c>
      <c r="W316" s="28" t="s">
        <v>220</v>
      </c>
      <c r="X316" s="153"/>
      <c r="Y316" s="27"/>
      <c r="Z316" s="28" t="s">
        <v>320</v>
      </c>
      <c r="AA316" s="28" t="s">
        <v>321</v>
      </c>
      <c r="AB316" s="28" t="s">
        <v>322</v>
      </c>
      <c r="AC316" s="28" t="s">
        <v>220</v>
      </c>
      <c r="AD316" s="27"/>
      <c r="AE316" s="28" t="s">
        <v>323</v>
      </c>
      <c r="AF316" s="28" t="s">
        <v>318</v>
      </c>
      <c r="AG316" s="28" t="s">
        <v>324</v>
      </c>
      <c r="AH316" s="28" t="s">
        <v>220</v>
      </c>
    </row>
    <row r="317" spans="1:34">
      <c r="B317" s="38"/>
      <c r="C317" s="39" t="s">
        <v>488</v>
      </c>
      <c r="D317" s="39" t="s">
        <v>397</v>
      </c>
      <c r="E317" s="39" t="s">
        <v>489</v>
      </c>
      <c r="F317" s="39" t="s">
        <v>398</v>
      </c>
      <c r="G317" s="39" t="s">
        <v>399</v>
      </c>
      <c r="H317" s="39" t="s">
        <v>400</v>
      </c>
      <c r="I317" s="39" t="s">
        <v>401</v>
      </c>
      <c r="J317" s="39" t="s">
        <v>490</v>
      </c>
      <c r="K317" s="39" t="s">
        <v>402</v>
      </c>
      <c r="L317" s="39" t="s">
        <v>491</v>
      </c>
      <c r="M317" s="39" t="s">
        <v>403</v>
      </c>
      <c r="N317" s="39" t="s">
        <v>404</v>
      </c>
      <c r="O317" s="39" t="s">
        <v>405</v>
      </c>
      <c r="P317" s="39" t="s">
        <v>406</v>
      </c>
      <c r="Q317" s="39" t="s">
        <v>492</v>
      </c>
      <c r="R317" s="39" t="s">
        <v>407</v>
      </c>
      <c r="S317" s="39" t="s">
        <v>493</v>
      </c>
      <c r="T317" s="39" t="s">
        <v>408</v>
      </c>
      <c r="U317" s="39" t="s">
        <v>409</v>
      </c>
      <c r="V317" s="39" t="s">
        <v>410</v>
      </c>
      <c r="W317" s="39" t="s">
        <v>411</v>
      </c>
      <c r="X317" s="39" t="s">
        <v>494</v>
      </c>
      <c r="Y317" s="39" t="s">
        <v>495</v>
      </c>
      <c r="Z317" s="39" t="s">
        <v>412</v>
      </c>
      <c r="AA317" s="39" t="s">
        <v>413</v>
      </c>
      <c r="AB317" s="39" t="s">
        <v>414</v>
      </c>
      <c r="AC317" s="39" t="s">
        <v>415</v>
      </c>
      <c r="AD317" s="39" t="s">
        <v>496</v>
      </c>
      <c r="AE317" s="39" t="s">
        <v>416</v>
      </c>
      <c r="AF317" s="39" t="s">
        <v>417</v>
      </c>
      <c r="AG317" s="39" t="s">
        <v>418</v>
      </c>
      <c r="AH317" s="39" t="s">
        <v>419</v>
      </c>
    </row>
    <row r="318" spans="1:34">
      <c r="A318" s="68" t="s">
        <v>59</v>
      </c>
      <c r="B318" s="69"/>
      <c r="C318" s="41" t="s">
        <v>60</v>
      </c>
      <c r="D318" s="31" t="s">
        <v>60</v>
      </c>
      <c r="E318" s="41" t="s">
        <v>60</v>
      </c>
      <c r="F318" s="31" t="s">
        <v>60</v>
      </c>
      <c r="G318" s="31" t="s">
        <v>60</v>
      </c>
      <c r="H318" s="31" t="s">
        <v>60</v>
      </c>
      <c r="I318" s="31" t="s">
        <v>60</v>
      </c>
      <c r="J318" s="41" t="s">
        <v>60</v>
      </c>
      <c r="K318" s="31" t="s">
        <v>60</v>
      </c>
      <c r="L318" s="41" t="s">
        <v>60</v>
      </c>
      <c r="M318" s="31" t="s">
        <v>60</v>
      </c>
      <c r="N318" s="31" t="s">
        <v>60</v>
      </c>
      <c r="O318" s="31" t="s">
        <v>60</v>
      </c>
      <c r="P318" s="31" t="s">
        <v>60</v>
      </c>
      <c r="Q318" s="41" t="s">
        <v>60</v>
      </c>
      <c r="R318" s="31" t="s">
        <v>60</v>
      </c>
      <c r="S318" s="41" t="s">
        <v>60</v>
      </c>
      <c r="T318" s="31" t="s">
        <v>60</v>
      </c>
      <c r="U318" s="31" t="s">
        <v>60</v>
      </c>
      <c r="V318" s="31" t="s">
        <v>60</v>
      </c>
      <c r="W318" s="31" t="s">
        <v>60</v>
      </c>
      <c r="X318" s="41" t="s">
        <v>60</v>
      </c>
      <c r="Y318" s="41" t="s">
        <v>60</v>
      </c>
      <c r="Z318" s="31" t="s">
        <v>60</v>
      </c>
      <c r="AA318" s="31" t="s">
        <v>60</v>
      </c>
      <c r="AB318" s="31" t="s">
        <v>60</v>
      </c>
      <c r="AC318" s="31" t="s">
        <v>60</v>
      </c>
      <c r="AD318" s="41" t="s">
        <v>60</v>
      </c>
      <c r="AE318" s="31" t="s">
        <v>60</v>
      </c>
      <c r="AF318" s="31" t="s">
        <v>60</v>
      </c>
      <c r="AG318" s="31" t="s">
        <v>60</v>
      </c>
      <c r="AH318" s="31" t="s">
        <v>60</v>
      </c>
    </row>
    <row r="319" spans="1:34">
      <c r="A319" s="44" t="s">
        <v>61</v>
      </c>
      <c r="B319" s="61"/>
      <c r="C319" s="4" t="s">
        <v>60</v>
      </c>
      <c r="D319" s="4" t="s">
        <v>60</v>
      </c>
      <c r="E319" s="4" t="s">
        <v>60</v>
      </c>
      <c r="F319" s="4" t="s">
        <v>60</v>
      </c>
      <c r="G319" s="4" t="s">
        <v>60</v>
      </c>
      <c r="H319" s="4" t="s">
        <v>60</v>
      </c>
      <c r="I319" s="4" t="s">
        <v>60</v>
      </c>
      <c r="J319" s="4" t="s">
        <v>60</v>
      </c>
      <c r="K319" s="4" t="s">
        <v>60</v>
      </c>
      <c r="L319" s="4" t="s">
        <v>60</v>
      </c>
      <c r="M319" s="4" t="s">
        <v>60</v>
      </c>
      <c r="N319" s="4" t="s">
        <v>60</v>
      </c>
      <c r="O319" s="4" t="s">
        <v>60</v>
      </c>
      <c r="P319" s="4" t="s">
        <v>60</v>
      </c>
      <c r="Q319" s="4" t="s">
        <v>60</v>
      </c>
      <c r="R319" s="4" t="s">
        <v>60</v>
      </c>
      <c r="S319" s="4" t="s">
        <v>60</v>
      </c>
      <c r="T319" s="4" t="s">
        <v>60</v>
      </c>
      <c r="U319" s="4" t="s">
        <v>60</v>
      </c>
      <c r="V319" s="4" t="s">
        <v>60</v>
      </c>
      <c r="W319" s="4" t="s">
        <v>60</v>
      </c>
      <c r="X319" s="4" t="s">
        <v>60</v>
      </c>
      <c r="Y319" s="4" t="s">
        <v>60</v>
      </c>
      <c r="Z319" s="4" t="s">
        <v>60</v>
      </c>
      <c r="AA319" s="4" t="s">
        <v>60</v>
      </c>
      <c r="AB319" s="4" t="s">
        <v>60</v>
      </c>
      <c r="AC319" s="4" t="s">
        <v>60</v>
      </c>
      <c r="AD319" s="4" t="s">
        <v>60</v>
      </c>
      <c r="AE319" s="4" t="s">
        <v>60</v>
      </c>
    </row>
    <row r="320" spans="1:34">
      <c r="A320" s="34" t="str">
        <f>INDEX(A$18:A$108,MATCH(B320,B$18:B$108,0))</f>
        <v>Gross written premiums</v>
      </c>
      <c r="B320" s="67" t="s">
        <v>63</v>
      </c>
      <c r="C320" s="41" t="s">
        <v>60</v>
      </c>
      <c r="D320" s="32"/>
      <c r="E320" s="41" t="s">
        <v>60</v>
      </c>
      <c r="F320" s="32"/>
      <c r="G320" s="32"/>
      <c r="H320" s="32"/>
      <c r="I320" s="32"/>
      <c r="J320" s="41" t="s">
        <v>60</v>
      </c>
      <c r="K320" s="32"/>
      <c r="L320" s="41" t="s">
        <v>60</v>
      </c>
      <c r="M320" s="32"/>
      <c r="N320" s="32"/>
      <c r="O320" s="32"/>
      <c r="P320" s="32"/>
      <c r="Q320" s="41" t="s">
        <v>60</v>
      </c>
      <c r="R320" s="32"/>
      <c r="S320" s="41" t="s">
        <v>60</v>
      </c>
      <c r="T320" s="32"/>
      <c r="U320" s="32"/>
      <c r="V320" s="32"/>
      <c r="W320" s="32"/>
      <c r="X320" s="41" t="s">
        <v>60</v>
      </c>
      <c r="Y320" s="41" t="s">
        <v>60</v>
      </c>
      <c r="Z320" s="33"/>
      <c r="AA320" s="32"/>
      <c r="AB320" s="32"/>
      <c r="AC320" s="32"/>
      <c r="AD320" s="41" t="s">
        <v>60</v>
      </c>
      <c r="AE320" s="32"/>
      <c r="AF320" s="32"/>
      <c r="AG320" s="32"/>
      <c r="AH320" s="32"/>
    </row>
    <row r="321" spans="1:39">
      <c r="A321" s="25" t="str">
        <f>INDEX(A$18:A$108,MATCH(B321,B$18:B$108,0))</f>
        <v xml:space="preserve">  Gross written premiums - insurance (direct)</v>
      </c>
      <c r="B321" s="67" t="s">
        <v>65</v>
      </c>
      <c r="C321" s="41" t="s">
        <v>60</v>
      </c>
      <c r="D321" s="32"/>
      <c r="E321" s="41" t="s">
        <v>60</v>
      </c>
      <c r="F321" s="33"/>
      <c r="G321" s="33"/>
      <c r="H321" s="33"/>
      <c r="I321" s="33"/>
      <c r="J321" s="41" t="s">
        <v>60</v>
      </c>
      <c r="K321" s="33"/>
      <c r="L321" s="41" t="s">
        <v>60</v>
      </c>
      <c r="M321" s="33"/>
      <c r="N321" s="33"/>
      <c r="O321" s="33"/>
      <c r="P321" s="33"/>
      <c r="Q321" s="41" t="s">
        <v>60</v>
      </c>
      <c r="R321" s="33"/>
      <c r="S321" s="41" t="s">
        <v>60</v>
      </c>
      <c r="T321" s="33"/>
      <c r="U321" s="33"/>
      <c r="V321" s="33"/>
      <c r="W321" s="33"/>
      <c r="X321" s="41" t="s">
        <v>60</v>
      </c>
      <c r="Y321" s="41" t="s">
        <v>60</v>
      </c>
      <c r="Z321" s="33"/>
      <c r="AA321" s="33"/>
      <c r="AB321" s="33"/>
      <c r="AC321" s="33"/>
      <c r="AD321" s="41" t="s">
        <v>60</v>
      </c>
      <c r="AE321" s="33"/>
      <c r="AF321" s="33"/>
      <c r="AG321" s="33"/>
      <c r="AH321" s="33"/>
    </row>
    <row r="322" spans="1:39">
      <c r="A322" s="25" t="str">
        <f>INDEX(A$18:A$108,MATCH(B322,B$18:B$108,0))</f>
        <v xml:space="preserve">  Gross written premiums - accepted reinsurance</v>
      </c>
      <c r="B322" s="63" t="s">
        <v>69</v>
      </c>
      <c r="C322" s="42" t="s">
        <v>60</v>
      </c>
      <c r="D322" s="43"/>
      <c r="E322" s="42" t="s">
        <v>60</v>
      </c>
      <c r="F322" s="43"/>
      <c r="G322" s="43"/>
      <c r="H322" s="43"/>
      <c r="I322" s="43"/>
      <c r="J322" s="42" t="s">
        <v>60</v>
      </c>
      <c r="K322" s="43"/>
      <c r="L322" s="42" t="s">
        <v>60</v>
      </c>
      <c r="M322" s="43"/>
      <c r="N322" s="43"/>
      <c r="O322" s="43"/>
      <c r="P322" s="43"/>
      <c r="Q322" s="42" t="s">
        <v>60</v>
      </c>
      <c r="R322" s="43"/>
      <c r="S322" s="42" t="s">
        <v>60</v>
      </c>
      <c r="T322" s="43"/>
      <c r="U322" s="43"/>
      <c r="V322" s="43"/>
      <c r="W322" s="43"/>
      <c r="X322" s="42" t="s">
        <v>60</v>
      </c>
      <c r="Y322" s="42" t="s">
        <v>60</v>
      </c>
      <c r="Z322" s="43"/>
      <c r="AA322" s="43"/>
      <c r="AB322" s="43"/>
      <c r="AC322" s="43"/>
      <c r="AD322" s="31" t="s">
        <v>60</v>
      </c>
      <c r="AE322" s="33"/>
      <c r="AF322" s="33"/>
      <c r="AG322" s="33"/>
      <c r="AH322" s="33"/>
    </row>
    <row r="323" spans="1:39">
      <c r="AE323" s="36"/>
    </row>
    <row r="324" spans="1:39">
      <c r="AE324" s="36"/>
    </row>
    <row r="325" spans="1:39">
      <c r="AE325" s="36"/>
    </row>
    <row r="326" spans="1:39">
      <c r="AE326" s="36"/>
    </row>
    <row r="327" spans="1:39">
      <c r="AE327" s="36"/>
    </row>
    <row r="328" spans="1:39">
      <c r="AE328" s="36"/>
    </row>
    <row r="329" spans="1:39" s="12" customFormat="1">
      <c r="A329" s="3"/>
      <c r="B329" s="3"/>
      <c r="AE329" s="36"/>
      <c r="AI329" s="3"/>
      <c r="AJ329" s="3"/>
      <c r="AK329" s="3"/>
      <c r="AL329" s="3"/>
      <c r="AM329" s="3"/>
    </row>
    <row r="330" spans="1:39" s="12" customFormat="1">
      <c r="A330" s="3"/>
      <c r="B330" s="3"/>
      <c r="AE330" s="36"/>
      <c r="AI330" s="3"/>
      <c r="AJ330" s="3"/>
      <c r="AK330" s="3"/>
      <c r="AL330" s="3"/>
      <c r="AM330" s="3"/>
    </row>
    <row r="331" spans="1:39" s="12" customFormat="1">
      <c r="A331" s="3"/>
      <c r="B331" s="3"/>
      <c r="AE331" s="36"/>
      <c r="AI331" s="3"/>
      <c r="AJ331" s="3"/>
      <c r="AK331" s="3"/>
      <c r="AL331" s="3"/>
      <c r="AM331" s="3"/>
    </row>
    <row r="332" spans="1:39" s="12" customFormat="1">
      <c r="A332" s="3"/>
      <c r="B332" s="3"/>
      <c r="AE332" s="36"/>
      <c r="AI332" s="3"/>
      <c r="AJ332" s="3"/>
      <c r="AK332" s="3"/>
      <c r="AL332" s="3"/>
      <c r="AM332" s="3"/>
    </row>
    <row r="333" spans="1:39" s="12" customFormat="1">
      <c r="A333" s="3"/>
      <c r="B333" s="3"/>
      <c r="AE333" s="36"/>
      <c r="AI333" s="3"/>
      <c r="AJ333" s="3"/>
      <c r="AK333" s="3"/>
      <c r="AL333" s="3"/>
      <c r="AM333" s="3"/>
    </row>
    <row r="334" spans="1:39" s="12" customFormat="1">
      <c r="A334" s="3"/>
      <c r="B334" s="3"/>
      <c r="AE334" s="36"/>
      <c r="AI334" s="3"/>
      <c r="AJ334" s="3"/>
      <c r="AK334" s="3"/>
      <c r="AL334" s="3"/>
      <c r="AM334" s="3"/>
    </row>
    <row r="335" spans="1:39" s="12" customFormat="1">
      <c r="A335" s="3"/>
      <c r="B335" s="3"/>
      <c r="AE335" s="36"/>
      <c r="AI335" s="3"/>
      <c r="AJ335" s="3"/>
      <c r="AK335" s="3"/>
      <c r="AL335" s="3"/>
      <c r="AM335" s="3"/>
    </row>
    <row r="336" spans="1:39" s="12" customFormat="1">
      <c r="A336" s="3"/>
      <c r="B336" s="3"/>
      <c r="AE336" s="36"/>
      <c r="AI336" s="3"/>
      <c r="AJ336" s="3"/>
      <c r="AK336" s="3"/>
      <c r="AL336" s="3"/>
      <c r="AM336" s="3"/>
    </row>
    <row r="337" spans="1:39" s="12" customFormat="1">
      <c r="A337" s="3"/>
      <c r="B337" s="3"/>
      <c r="AE337" s="36"/>
      <c r="AI337" s="3"/>
      <c r="AJ337" s="3"/>
      <c r="AK337" s="3"/>
      <c r="AL337" s="3"/>
      <c r="AM337" s="3"/>
    </row>
    <row r="338" spans="1:39" s="12" customFormat="1">
      <c r="A338" s="3"/>
      <c r="B338" s="3"/>
      <c r="AE338" s="36"/>
      <c r="AI338" s="3"/>
      <c r="AJ338" s="3"/>
      <c r="AK338" s="3"/>
      <c r="AL338" s="3"/>
      <c r="AM338" s="3"/>
    </row>
    <row r="339" spans="1:39" s="12" customFormat="1">
      <c r="A339" s="3"/>
      <c r="B339" s="3"/>
      <c r="AE339" s="36"/>
      <c r="AI339" s="3"/>
      <c r="AJ339" s="3"/>
      <c r="AK339" s="3"/>
      <c r="AL339" s="3"/>
      <c r="AM339" s="3"/>
    </row>
    <row r="340" spans="1:39" s="12" customFormat="1">
      <c r="A340" s="3"/>
      <c r="B340" s="3"/>
      <c r="AE340" s="36"/>
      <c r="AI340" s="3"/>
      <c r="AJ340" s="3"/>
      <c r="AK340" s="3"/>
      <c r="AL340" s="3"/>
      <c r="AM340" s="3"/>
    </row>
    <row r="341" spans="1:39" s="12" customFormat="1">
      <c r="A341" s="3"/>
      <c r="B341" s="3"/>
      <c r="AE341" s="36"/>
      <c r="AI341" s="3"/>
      <c r="AJ341" s="3"/>
      <c r="AK341" s="3"/>
      <c r="AL341" s="3"/>
      <c r="AM341" s="3"/>
    </row>
    <row r="342" spans="1:39" s="12" customFormat="1">
      <c r="A342" s="3"/>
      <c r="B342" s="3"/>
      <c r="AE342" s="36"/>
      <c r="AI342" s="3"/>
      <c r="AJ342" s="3"/>
      <c r="AK342" s="3"/>
      <c r="AL342" s="3"/>
      <c r="AM342" s="3"/>
    </row>
    <row r="343" spans="1:39" s="12" customFormat="1">
      <c r="A343" s="3"/>
      <c r="B343" s="3"/>
      <c r="AE343" s="36"/>
      <c r="AI343" s="3"/>
      <c r="AJ343" s="3"/>
      <c r="AK343" s="3"/>
      <c r="AL343" s="3"/>
      <c r="AM343" s="3"/>
    </row>
    <row r="344" spans="1:39" s="12" customFormat="1">
      <c r="A344" s="3"/>
      <c r="B344" s="3"/>
      <c r="AE344" s="36"/>
      <c r="AI344" s="3"/>
      <c r="AJ344" s="3"/>
      <c r="AK344" s="3"/>
      <c r="AL344" s="3"/>
      <c r="AM344" s="3"/>
    </row>
    <row r="345" spans="1:39" s="12" customFormat="1">
      <c r="A345" s="3"/>
      <c r="B345" s="3"/>
      <c r="AE345" s="36"/>
      <c r="AI345" s="3"/>
      <c r="AJ345" s="3"/>
      <c r="AK345" s="3"/>
      <c r="AL345" s="3"/>
      <c r="AM345" s="3"/>
    </row>
    <row r="346" spans="1:39" s="12" customFormat="1">
      <c r="A346" s="3"/>
      <c r="B346" s="3"/>
      <c r="AE346" s="36"/>
      <c r="AI346" s="3"/>
      <c r="AJ346" s="3"/>
      <c r="AK346" s="3"/>
      <c r="AL346" s="3"/>
      <c r="AM346" s="3"/>
    </row>
    <row r="347" spans="1:39" s="12" customFormat="1">
      <c r="A347" s="3"/>
      <c r="B347" s="3"/>
      <c r="AE347" s="36"/>
      <c r="AI347" s="3"/>
      <c r="AJ347" s="3"/>
      <c r="AK347" s="3"/>
      <c r="AL347" s="3"/>
      <c r="AM347" s="3"/>
    </row>
    <row r="348" spans="1:39" s="12" customFormat="1">
      <c r="A348" s="3"/>
      <c r="B348" s="3"/>
      <c r="AE348" s="36"/>
      <c r="AI348" s="3"/>
      <c r="AJ348" s="3"/>
      <c r="AK348" s="3"/>
      <c r="AL348" s="3"/>
      <c r="AM348" s="3"/>
    </row>
    <row r="349" spans="1:39" s="12" customFormat="1">
      <c r="A349" s="3"/>
      <c r="B349" s="3"/>
      <c r="AE349" s="36"/>
      <c r="AI349" s="3"/>
      <c r="AJ349" s="3"/>
      <c r="AK349" s="3"/>
      <c r="AL349" s="3"/>
      <c r="AM349" s="3"/>
    </row>
    <row r="350" spans="1:39" s="12" customFormat="1">
      <c r="A350" s="3"/>
      <c r="B350" s="3"/>
      <c r="AE350" s="36"/>
      <c r="AI350" s="3"/>
      <c r="AJ350" s="3"/>
      <c r="AK350" s="3"/>
      <c r="AL350" s="3"/>
      <c r="AM350" s="3"/>
    </row>
    <row r="351" spans="1:39" s="12" customFormat="1">
      <c r="A351" s="3"/>
      <c r="B351" s="3"/>
      <c r="AE351" s="36"/>
      <c r="AI351" s="3"/>
      <c r="AJ351" s="3"/>
      <c r="AK351" s="3"/>
      <c r="AL351" s="3"/>
      <c r="AM351" s="3"/>
    </row>
    <row r="352" spans="1:39" s="12" customFormat="1">
      <c r="A352" s="3"/>
      <c r="B352" s="3"/>
      <c r="AE352" s="36"/>
      <c r="AI352" s="3"/>
      <c r="AJ352" s="3"/>
      <c r="AK352" s="3"/>
      <c r="AL352" s="3"/>
      <c r="AM352" s="3"/>
    </row>
    <row r="353" spans="1:39" s="12" customFormat="1">
      <c r="A353" s="3"/>
      <c r="B353" s="3"/>
      <c r="AE353" s="36"/>
      <c r="AI353" s="3"/>
      <c r="AJ353" s="3"/>
      <c r="AK353" s="3"/>
      <c r="AL353" s="3"/>
      <c r="AM353" s="3"/>
    </row>
    <row r="354" spans="1:39" s="12" customFormat="1">
      <c r="A354" s="3"/>
      <c r="B354" s="3"/>
      <c r="AE354" s="36"/>
      <c r="AI354" s="3"/>
      <c r="AJ354" s="3"/>
      <c r="AK354" s="3"/>
      <c r="AL354" s="3"/>
      <c r="AM354" s="3"/>
    </row>
    <row r="355" spans="1:39" s="12" customFormat="1">
      <c r="A355" s="3"/>
      <c r="B355" s="3"/>
      <c r="AE355" s="36"/>
      <c r="AI355" s="3"/>
      <c r="AJ355" s="3"/>
      <c r="AK355" s="3"/>
      <c r="AL355" s="3"/>
      <c r="AM355" s="3"/>
    </row>
    <row r="356" spans="1:39" s="12" customFormat="1">
      <c r="A356" s="3"/>
      <c r="B356" s="3"/>
      <c r="AE356" s="36"/>
      <c r="AI356" s="3"/>
      <c r="AJ356" s="3"/>
      <c r="AK356" s="3"/>
      <c r="AL356" s="3"/>
      <c r="AM356" s="3"/>
    </row>
    <row r="357" spans="1:39" s="12" customFormat="1">
      <c r="A357" s="3"/>
      <c r="B357" s="3"/>
      <c r="AE357" s="36"/>
      <c r="AI357" s="3"/>
      <c r="AJ357" s="3"/>
      <c r="AK357" s="3"/>
      <c r="AL357" s="3"/>
      <c r="AM357" s="3"/>
    </row>
    <row r="358" spans="1:39" s="12" customFormat="1">
      <c r="A358" s="3"/>
      <c r="B358" s="3"/>
      <c r="AE358" s="36"/>
      <c r="AI358" s="3"/>
      <c r="AJ358" s="3"/>
      <c r="AK358" s="3"/>
      <c r="AL358" s="3"/>
      <c r="AM358" s="3"/>
    </row>
    <row r="359" spans="1:39" s="12" customFormat="1">
      <c r="A359" s="3"/>
      <c r="B359" s="3"/>
      <c r="AE359" s="36"/>
      <c r="AI359" s="3"/>
      <c r="AJ359" s="3"/>
      <c r="AK359" s="3"/>
      <c r="AL359" s="3"/>
      <c r="AM359" s="3"/>
    </row>
    <row r="360" spans="1:39" s="12" customFormat="1">
      <c r="A360" s="3"/>
      <c r="B360" s="3"/>
      <c r="AE360" s="36"/>
      <c r="AI360" s="3"/>
      <c r="AJ360" s="3"/>
      <c r="AK360" s="3"/>
      <c r="AL360" s="3"/>
      <c r="AM360" s="3"/>
    </row>
    <row r="361" spans="1:39" s="12" customFormat="1">
      <c r="A361" s="3"/>
      <c r="B361" s="3"/>
      <c r="AE361" s="36"/>
      <c r="AI361" s="3"/>
      <c r="AJ361" s="3"/>
      <c r="AK361" s="3"/>
      <c r="AL361" s="3"/>
      <c r="AM361" s="3"/>
    </row>
    <row r="362" spans="1:39" s="12" customFormat="1">
      <c r="A362" s="3"/>
      <c r="B362" s="3"/>
      <c r="AE362" s="36"/>
      <c r="AI362" s="3"/>
      <c r="AJ362" s="3"/>
      <c r="AK362" s="3"/>
      <c r="AL362" s="3"/>
      <c r="AM362" s="3"/>
    </row>
    <row r="363" spans="1:39" s="12" customFormat="1">
      <c r="A363" s="3"/>
      <c r="B363" s="3"/>
      <c r="AE363" s="36"/>
      <c r="AI363" s="3"/>
      <c r="AJ363" s="3"/>
      <c r="AK363" s="3"/>
      <c r="AL363" s="3"/>
      <c r="AM363" s="3"/>
    </row>
    <row r="364" spans="1:39" s="12" customFormat="1">
      <c r="A364" s="3"/>
      <c r="B364" s="3"/>
      <c r="AE364" s="36"/>
      <c r="AI364" s="3"/>
      <c r="AJ364" s="3"/>
      <c r="AK364" s="3"/>
      <c r="AL364" s="3"/>
      <c r="AM364" s="3"/>
    </row>
    <row r="365" spans="1:39" s="12" customFormat="1">
      <c r="A365" s="3"/>
      <c r="B365" s="3"/>
      <c r="AE365" s="36"/>
      <c r="AI365" s="3"/>
      <c r="AJ365" s="3"/>
      <c r="AK365" s="3"/>
      <c r="AL365" s="3"/>
      <c r="AM365" s="3"/>
    </row>
    <row r="366" spans="1:39" s="12" customFormat="1">
      <c r="A366" s="3"/>
      <c r="B366" s="3"/>
      <c r="AE366" s="36"/>
      <c r="AI366" s="3"/>
      <c r="AJ366" s="3"/>
      <c r="AK366" s="3"/>
      <c r="AL366" s="3"/>
      <c r="AM366" s="3"/>
    </row>
    <row r="367" spans="1:39" s="12" customFormat="1">
      <c r="A367" s="3"/>
      <c r="B367" s="3"/>
      <c r="AE367" s="36"/>
      <c r="AI367" s="3"/>
      <c r="AJ367" s="3"/>
      <c r="AK367" s="3"/>
      <c r="AL367" s="3"/>
      <c r="AM367" s="3"/>
    </row>
    <row r="368" spans="1:39" s="12" customFormat="1">
      <c r="A368" s="3"/>
      <c r="B368" s="3"/>
      <c r="AE368" s="36"/>
      <c r="AI368" s="3"/>
      <c r="AJ368" s="3"/>
      <c r="AK368" s="3"/>
      <c r="AL368" s="3"/>
      <c r="AM368" s="3"/>
    </row>
    <row r="369" spans="1:39" s="12" customFormat="1">
      <c r="A369" s="3"/>
      <c r="B369" s="3"/>
      <c r="AE369" s="36"/>
      <c r="AI369" s="3"/>
      <c r="AJ369" s="3"/>
      <c r="AK369" s="3"/>
      <c r="AL369" s="3"/>
      <c r="AM369" s="3"/>
    </row>
    <row r="370" spans="1:39" s="12" customFormat="1">
      <c r="A370" s="3"/>
      <c r="B370" s="3"/>
      <c r="AE370" s="36"/>
      <c r="AI370" s="3"/>
      <c r="AJ370" s="3"/>
      <c r="AK370" s="3"/>
      <c r="AL370" s="3"/>
      <c r="AM370" s="3"/>
    </row>
    <row r="371" spans="1:39" s="12" customFormat="1">
      <c r="A371" s="3"/>
      <c r="B371" s="3"/>
      <c r="AE371" s="36"/>
      <c r="AI371" s="3"/>
      <c r="AJ371" s="3"/>
      <c r="AK371" s="3"/>
      <c r="AL371" s="3"/>
      <c r="AM371" s="3"/>
    </row>
    <row r="372" spans="1:39" s="12" customFormat="1">
      <c r="A372" s="3"/>
      <c r="B372" s="3"/>
      <c r="AE372" s="36"/>
      <c r="AI372" s="3"/>
      <c r="AJ372" s="3"/>
      <c r="AK372" s="3"/>
      <c r="AL372" s="3"/>
      <c r="AM372" s="3"/>
    </row>
    <row r="373" spans="1:39" s="12" customFormat="1">
      <c r="A373" s="3"/>
      <c r="B373" s="3"/>
      <c r="AE373" s="36"/>
      <c r="AI373" s="3"/>
      <c r="AJ373" s="3"/>
      <c r="AK373" s="3"/>
      <c r="AL373" s="3"/>
      <c r="AM373" s="3"/>
    </row>
    <row r="374" spans="1:39" s="12" customFormat="1">
      <c r="A374" s="3"/>
      <c r="B374" s="3"/>
      <c r="AE374" s="36"/>
      <c r="AI374" s="3"/>
      <c r="AJ374" s="3"/>
      <c r="AK374" s="3"/>
      <c r="AL374" s="3"/>
      <c r="AM374" s="3"/>
    </row>
    <row r="375" spans="1:39" s="12" customFormat="1">
      <c r="A375" s="3"/>
      <c r="B375" s="3"/>
      <c r="AE375" s="36"/>
      <c r="AI375" s="3"/>
      <c r="AJ375" s="3"/>
      <c r="AK375" s="3"/>
      <c r="AL375" s="3"/>
      <c r="AM375" s="3"/>
    </row>
    <row r="376" spans="1:39" s="12" customFormat="1">
      <c r="A376" s="3"/>
      <c r="B376" s="3"/>
      <c r="AE376" s="36"/>
      <c r="AI376" s="3"/>
      <c r="AJ376" s="3"/>
      <c r="AK376" s="3"/>
      <c r="AL376" s="3"/>
      <c r="AM376" s="3"/>
    </row>
    <row r="377" spans="1:39" s="12" customFormat="1">
      <c r="A377" s="3"/>
      <c r="B377" s="3"/>
      <c r="AE377" s="36"/>
      <c r="AI377" s="3"/>
      <c r="AJ377" s="3"/>
      <c r="AK377" s="3"/>
      <c r="AL377" s="3"/>
      <c r="AM377" s="3"/>
    </row>
    <row r="378" spans="1:39" s="12" customFormat="1">
      <c r="A378" s="3"/>
      <c r="B378" s="3"/>
      <c r="AE378" s="36"/>
      <c r="AI378" s="3"/>
      <c r="AJ378" s="3"/>
      <c r="AK378" s="3"/>
      <c r="AL378" s="3"/>
      <c r="AM378" s="3"/>
    </row>
    <row r="379" spans="1:39" s="12" customFormat="1">
      <c r="A379" s="3"/>
      <c r="B379" s="3"/>
      <c r="AE379" s="36"/>
      <c r="AI379" s="3"/>
      <c r="AJ379" s="3"/>
      <c r="AK379" s="3"/>
      <c r="AL379" s="3"/>
      <c r="AM379" s="3"/>
    </row>
    <row r="380" spans="1:39" s="12" customFormat="1">
      <c r="A380" s="3"/>
      <c r="B380" s="3"/>
      <c r="AE380" s="36"/>
      <c r="AI380" s="3"/>
      <c r="AJ380" s="3"/>
      <c r="AK380" s="3"/>
      <c r="AL380" s="3"/>
      <c r="AM380" s="3"/>
    </row>
    <row r="381" spans="1:39" s="12" customFormat="1">
      <c r="A381" s="3"/>
      <c r="B381" s="3"/>
      <c r="AE381" s="36"/>
      <c r="AI381" s="3"/>
      <c r="AJ381" s="3"/>
      <c r="AK381" s="3"/>
      <c r="AL381" s="3"/>
      <c r="AM381" s="3"/>
    </row>
    <row r="382" spans="1:39" s="12" customFormat="1">
      <c r="A382" s="3"/>
      <c r="B382" s="3"/>
      <c r="AE382" s="36"/>
      <c r="AI382" s="3"/>
      <c r="AJ382" s="3"/>
      <c r="AK382" s="3"/>
      <c r="AL382" s="3"/>
      <c r="AM382" s="3"/>
    </row>
    <row r="383" spans="1:39" s="12" customFormat="1">
      <c r="A383" s="3"/>
      <c r="B383" s="3"/>
      <c r="AE383" s="36"/>
      <c r="AI383" s="3"/>
      <c r="AJ383" s="3"/>
      <c r="AK383" s="3"/>
      <c r="AL383" s="3"/>
      <c r="AM383" s="3"/>
    </row>
    <row r="384" spans="1:39" s="12" customFormat="1">
      <c r="A384" s="3"/>
      <c r="B384" s="3"/>
      <c r="AE384" s="36"/>
      <c r="AI384" s="3"/>
      <c r="AJ384" s="3"/>
      <c r="AK384" s="3"/>
      <c r="AL384" s="3"/>
      <c r="AM384" s="3"/>
    </row>
    <row r="385" spans="1:39" s="12" customFormat="1">
      <c r="A385" s="3"/>
      <c r="B385" s="3"/>
      <c r="AE385" s="36"/>
      <c r="AI385" s="3"/>
      <c r="AJ385" s="3"/>
      <c r="AK385" s="3"/>
      <c r="AL385" s="3"/>
      <c r="AM385" s="3"/>
    </row>
    <row r="386" spans="1:39" s="12" customFormat="1">
      <c r="A386" s="3"/>
      <c r="B386" s="3"/>
      <c r="AE386" s="36"/>
      <c r="AI386" s="3"/>
      <c r="AJ386" s="3"/>
      <c r="AK386" s="3"/>
      <c r="AL386" s="3"/>
      <c r="AM386" s="3"/>
    </row>
    <row r="387" spans="1:39" s="12" customFormat="1">
      <c r="A387" s="3"/>
      <c r="B387" s="3"/>
      <c r="AE387" s="36"/>
      <c r="AI387" s="3"/>
      <c r="AJ387" s="3"/>
      <c r="AK387" s="3"/>
      <c r="AL387" s="3"/>
      <c r="AM387" s="3"/>
    </row>
    <row r="388" spans="1:39" s="12" customFormat="1">
      <c r="A388" s="3"/>
      <c r="B388" s="3"/>
      <c r="AE388" s="36"/>
      <c r="AI388" s="3"/>
      <c r="AJ388" s="3"/>
      <c r="AK388" s="3"/>
      <c r="AL388" s="3"/>
      <c r="AM388" s="3"/>
    </row>
    <row r="389" spans="1:39" s="12" customFormat="1">
      <c r="A389" s="3"/>
      <c r="B389" s="3"/>
      <c r="AE389" s="36"/>
      <c r="AI389" s="3"/>
      <c r="AJ389" s="3"/>
      <c r="AK389" s="3"/>
      <c r="AL389" s="3"/>
      <c r="AM389" s="3"/>
    </row>
    <row r="390" spans="1:39" s="12" customFormat="1">
      <c r="A390" s="3"/>
      <c r="B390" s="3"/>
      <c r="AE390" s="36"/>
      <c r="AI390" s="3"/>
      <c r="AJ390" s="3"/>
      <c r="AK390" s="3"/>
      <c r="AL390" s="3"/>
      <c r="AM390" s="3"/>
    </row>
    <row r="391" spans="1:39" s="12" customFormat="1">
      <c r="A391" s="3"/>
      <c r="B391" s="3"/>
      <c r="AE391" s="36"/>
      <c r="AI391" s="3"/>
      <c r="AJ391" s="3"/>
      <c r="AK391" s="3"/>
      <c r="AL391" s="3"/>
      <c r="AM391" s="3"/>
    </row>
    <row r="392" spans="1:39" s="12" customFormat="1">
      <c r="A392" s="3"/>
      <c r="B392" s="3"/>
      <c r="AE392" s="36"/>
      <c r="AI392" s="3"/>
      <c r="AJ392" s="3"/>
      <c r="AK392" s="3"/>
      <c r="AL392" s="3"/>
      <c r="AM392" s="3"/>
    </row>
    <row r="393" spans="1:39" s="12" customFormat="1">
      <c r="A393" s="3"/>
      <c r="B393" s="3"/>
      <c r="AE393" s="36"/>
      <c r="AI393" s="3"/>
      <c r="AJ393" s="3"/>
      <c r="AK393" s="3"/>
      <c r="AL393" s="3"/>
      <c r="AM393" s="3"/>
    </row>
    <row r="394" spans="1:39" s="12" customFormat="1">
      <c r="A394" s="3"/>
      <c r="B394" s="3"/>
      <c r="AE394" s="36"/>
      <c r="AI394" s="3"/>
      <c r="AJ394" s="3"/>
      <c r="AK394" s="3"/>
      <c r="AL394" s="3"/>
      <c r="AM394" s="3"/>
    </row>
    <row r="395" spans="1:39" s="12" customFormat="1">
      <c r="A395" s="3"/>
      <c r="B395" s="3"/>
      <c r="AE395" s="36"/>
      <c r="AI395" s="3"/>
      <c r="AJ395" s="3"/>
      <c r="AK395" s="3"/>
      <c r="AL395" s="3"/>
      <c r="AM395" s="3"/>
    </row>
    <row r="396" spans="1:39" s="12" customFormat="1">
      <c r="A396" s="3"/>
      <c r="B396" s="3"/>
      <c r="AE396" s="36"/>
      <c r="AI396" s="3"/>
      <c r="AJ396" s="3"/>
      <c r="AK396" s="3"/>
      <c r="AL396" s="3"/>
      <c r="AM396" s="3"/>
    </row>
    <row r="397" spans="1:39" s="12" customFormat="1">
      <c r="A397" s="3"/>
      <c r="B397" s="3"/>
      <c r="AE397" s="36"/>
      <c r="AI397" s="3"/>
      <c r="AJ397" s="3"/>
      <c r="AK397" s="3"/>
      <c r="AL397" s="3"/>
      <c r="AM397" s="3"/>
    </row>
    <row r="398" spans="1:39" s="12" customFormat="1">
      <c r="A398" s="3"/>
      <c r="B398" s="3"/>
      <c r="AE398" s="36"/>
      <c r="AI398" s="3"/>
      <c r="AJ398" s="3"/>
      <c r="AK398" s="3"/>
      <c r="AL398" s="3"/>
      <c r="AM398" s="3"/>
    </row>
    <row r="399" spans="1:39" s="12" customFormat="1">
      <c r="A399" s="3"/>
      <c r="B399" s="3"/>
      <c r="AE399" s="36"/>
      <c r="AI399" s="3"/>
      <c r="AJ399" s="3"/>
      <c r="AK399" s="3"/>
      <c r="AL399" s="3"/>
      <c r="AM399" s="3"/>
    </row>
    <row r="400" spans="1:39" s="12" customFormat="1">
      <c r="A400" s="3"/>
      <c r="B400" s="3"/>
      <c r="AE400" s="36"/>
      <c r="AI400" s="3"/>
      <c r="AJ400" s="3"/>
      <c r="AK400" s="3"/>
      <c r="AL400" s="3"/>
      <c r="AM400" s="3"/>
    </row>
    <row r="401" spans="1:39" s="12" customFormat="1">
      <c r="A401" s="3"/>
      <c r="B401" s="3"/>
      <c r="AE401" s="36"/>
      <c r="AI401" s="3"/>
      <c r="AJ401" s="3"/>
      <c r="AK401" s="3"/>
      <c r="AL401" s="3"/>
      <c r="AM401" s="3"/>
    </row>
    <row r="402" spans="1:39" s="12" customFormat="1">
      <c r="A402" s="3"/>
      <c r="B402" s="3"/>
      <c r="AE402" s="36"/>
      <c r="AI402" s="3"/>
      <c r="AJ402" s="3"/>
      <c r="AK402" s="3"/>
      <c r="AL402" s="3"/>
      <c r="AM402" s="3"/>
    </row>
    <row r="403" spans="1:39" s="12" customFormat="1">
      <c r="A403" s="3"/>
      <c r="B403" s="3"/>
      <c r="AE403" s="36"/>
      <c r="AI403" s="3"/>
      <c r="AJ403" s="3"/>
      <c r="AK403" s="3"/>
      <c r="AL403" s="3"/>
      <c r="AM403" s="3"/>
    </row>
    <row r="404" spans="1:39" s="12" customFormat="1">
      <c r="A404" s="3"/>
      <c r="B404" s="3"/>
      <c r="AE404" s="36"/>
      <c r="AI404" s="3"/>
      <c r="AJ404" s="3"/>
      <c r="AK404" s="3"/>
      <c r="AL404" s="3"/>
      <c r="AM404" s="3"/>
    </row>
    <row r="405" spans="1:39" s="12" customFormat="1">
      <c r="A405" s="3"/>
      <c r="B405" s="3"/>
      <c r="AE405" s="36"/>
      <c r="AI405" s="3"/>
      <c r="AJ405" s="3"/>
      <c r="AK405" s="3"/>
      <c r="AL405" s="3"/>
      <c r="AM405" s="3"/>
    </row>
    <row r="406" spans="1:39" s="12" customFormat="1">
      <c r="A406" s="3"/>
      <c r="B406" s="3"/>
      <c r="AE406" s="36"/>
      <c r="AI406" s="3"/>
      <c r="AJ406" s="3"/>
      <c r="AK406" s="3"/>
      <c r="AL406" s="3"/>
      <c r="AM406" s="3"/>
    </row>
    <row r="407" spans="1:39" s="12" customFormat="1">
      <c r="A407" s="3"/>
      <c r="B407" s="3"/>
      <c r="AE407" s="36"/>
      <c r="AI407" s="3"/>
      <c r="AJ407" s="3"/>
      <c r="AK407" s="3"/>
      <c r="AL407" s="3"/>
      <c r="AM407" s="3"/>
    </row>
    <row r="408" spans="1:39" s="12" customFormat="1">
      <c r="A408" s="3"/>
      <c r="B408" s="3"/>
      <c r="AE408" s="36"/>
      <c r="AI408" s="3"/>
      <c r="AJ408" s="3"/>
      <c r="AK408" s="3"/>
      <c r="AL408" s="3"/>
      <c r="AM408" s="3"/>
    </row>
    <row r="409" spans="1:39" s="12" customFormat="1">
      <c r="A409" s="3"/>
      <c r="B409" s="3"/>
      <c r="AE409" s="36"/>
      <c r="AI409" s="3"/>
      <c r="AJ409" s="3"/>
      <c r="AK409" s="3"/>
      <c r="AL409" s="3"/>
      <c r="AM409" s="3"/>
    </row>
    <row r="410" spans="1:39" s="12" customFormat="1">
      <c r="A410" s="3"/>
      <c r="B410" s="3"/>
      <c r="AE410" s="36"/>
      <c r="AI410" s="3"/>
      <c r="AJ410" s="3"/>
      <c r="AK410" s="3"/>
      <c r="AL410" s="3"/>
      <c r="AM410" s="3"/>
    </row>
    <row r="411" spans="1:39" s="12" customFormat="1">
      <c r="A411" s="3"/>
      <c r="B411" s="3"/>
      <c r="AE411" s="36"/>
      <c r="AI411" s="3"/>
      <c r="AJ411" s="3"/>
      <c r="AK411" s="3"/>
      <c r="AL411" s="3"/>
      <c r="AM411" s="3"/>
    </row>
    <row r="412" spans="1:39" s="12" customFormat="1">
      <c r="A412" s="3"/>
      <c r="B412" s="3"/>
      <c r="AE412" s="36"/>
      <c r="AI412" s="3"/>
      <c r="AJ412" s="3"/>
      <c r="AK412" s="3"/>
      <c r="AL412" s="3"/>
      <c r="AM412" s="3"/>
    </row>
    <row r="413" spans="1:39" s="12" customFormat="1">
      <c r="A413" s="3"/>
      <c r="B413" s="3"/>
      <c r="AE413" s="36"/>
      <c r="AI413" s="3"/>
      <c r="AJ413" s="3"/>
      <c r="AK413" s="3"/>
      <c r="AL413" s="3"/>
      <c r="AM413" s="3"/>
    </row>
    <row r="414" spans="1:39" s="12" customFormat="1">
      <c r="A414" s="3"/>
      <c r="B414" s="3"/>
      <c r="AE414" s="36"/>
      <c r="AI414" s="3"/>
      <c r="AJ414" s="3"/>
      <c r="AK414" s="3"/>
      <c r="AL414" s="3"/>
      <c r="AM414" s="3"/>
    </row>
    <row r="415" spans="1:39" s="12" customFormat="1">
      <c r="A415" s="3"/>
      <c r="B415" s="3"/>
      <c r="AE415" s="36"/>
      <c r="AI415" s="3"/>
      <c r="AJ415" s="3"/>
      <c r="AK415" s="3"/>
      <c r="AL415" s="3"/>
      <c r="AM415" s="3"/>
    </row>
    <row r="416" spans="1:39" s="12" customFormat="1">
      <c r="A416" s="3"/>
      <c r="B416" s="3"/>
      <c r="AE416" s="36"/>
      <c r="AI416" s="3"/>
      <c r="AJ416" s="3"/>
      <c r="AK416" s="3"/>
      <c r="AL416" s="3"/>
      <c r="AM416" s="3"/>
    </row>
    <row r="417" spans="1:39" s="12" customFormat="1">
      <c r="A417" s="3"/>
      <c r="B417" s="3"/>
      <c r="AE417" s="36"/>
      <c r="AI417" s="3"/>
      <c r="AJ417" s="3"/>
      <c r="AK417" s="3"/>
      <c r="AL417" s="3"/>
      <c r="AM417" s="3"/>
    </row>
    <row r="418" spans="1:39" s="12" customFormat="1">
      <c r="A418" s="3"/>
      <c r="B418" s="3"/>
      <c r="AE418" s="36"/>
      <c r="AI418" s="3"/>
      <c r="AJ418" s="3"/>
      <c r="AK418" s="3"/>
      <c r="AL418" s="3"/>
      <c r="AM418" s="3"/>
    </row>
    <row r="419" spans="1:39" s="12" customFormat="1">
      <c r="A419" s="3"/>
      <c r="B419" s="3"/>
      <c r="AE419" s="36"/>
      <c r="AI419" s="3"/>
      <c r="AJ419" s="3"/>
      <c r="AK419" s="3"/>
      <c r="AL419" s="3"/>
      <c r="AM419" s="3"/>
    </row>
    <row r="420" spans="1:39" s="12" customFormat="1">
      <c r="A420" s="3"/>
      <c r="B420" s="3"/>
      <c r="AE420" s="36"/>
      <c r="AI420" s="3"/>
      <c r="AJ420" s="3"/>
      <c r="AK420" s="3"/>
      <c r="AL420" s="3"/>
      <c r="AM420" s="3"/>
    </row>
    <row r="421" spans="1:39" s="12" customFormat="1">
      <c r="A421" s="3"/>
      <c r="B421" s="3"/>
      <c r="AE421" s="36"/>
      <c r="AI421" s="3"/>
      <c r="AJ421" s="3"/>
      <c r="AK421" s="3"/>
      <c r="AL421" s="3"/>
      <c r="AM421" s="3"/>
    </row>
    <row r="422" spans="1:39" s="12" customFormat="1">
      <c r="A422" s="3"/>
      <c r="B422" s="3"/>
      <c r="AE422" s="36"/>
      <c r="AI422" s="3"/>
      <c r="AJ422" s="3"/>
      <c r="AK422" s="3"/>
      <c r="AL422" s="3"/>
      <c r="AM422" s="3"/>
    </row>
    <row r="423" spans="1:39" s="12" customFormat="1">
      <c r="A423" s="3"/>
      <c r="B423" s="3"/>
      <c r="AE423" s="36"/>
      <c r="AI423" s="3"/>
      <c r="AJ423" s="3"/>
      <c r="AK423" s="3"/>
      <c r="AL423" s="3"/>
      <c r="AM423" s="3"/>
    </row>
    <row r="424" spans="1:39" s="12" customFormat="1">
      <c r="A424" s="3"/>
      <c r="B424" s="3"/>
      <c r="AE424" s="36"/>
      <c r="AI424" s="3"/>
      <c r="AJ424" s="3"/>
      <c r="AK424" s="3"/>
      <c r="AL424" s="3"/>
      <c r="AM424" s="3"/>
    </row>
    <row r="425" spans="1:39" s="12" customFormat="1">
      <c r="A425" s="3"/>
      <c r="B425" s="3"/>
      <c r="AE425" s="36"/>
      <c r="AI425" s="3"/>
      <c r="AJ425" s="3"/>
      <c r="AK425" s="3"/>
      <c r="AL425" s="3"/>
      <c r="AM425" s="3"/>
    </row>
    <row r="426" spans="1:39" s="12" customFormat="1">
      <c r="A426" s="3"/>
      <c r="B426" s="3"/>
      <c r="AE426" s="36"/>
      <c r="AI426" s="3"/>
      <c r="AJ426" s="3"/>
      <c r="AK426" s="3"/>
      <c r="AL426" s="3"/>
      <c r="AM426" s="3"/>
    </row>
    <row r="427" spans="1:39" s="12" customFormat="1">
      <c r="A427" s="3"/>
      <c r="B427" s="3"/>
      <c r="AE427" s="36"/>
      <c r="AI427" s="3"/>
      <c r="AJ427" s="3"/>
      <c r="AK427" s="3"/>
      <c r="AL427" s="3"/>
      <c r="AM427" s="3"/>
    </row>
    <row r="428" spans="1:39" s="12" customFormat="1">
      <c r="A428" s="3"/>
      <c r="B428" s="3"/>
      <c r="AE428" s="36"/>
      <c r="AI428" s="3"/>
      <c r="AJ428" s="3"/>
      <c r="AK428" s="3"/>
      <c r="AL428" s="3"/>
      <c r="AM428" s="3"/>
    </row>
    <row r="429" spans="1:39" s="12" customFormat="1">
      <c r="A429" s="3"/>
      <c r="B429" s="3"/>
      <c r="AE429" s="36"/>
      <c r="AI429" s="3"/>
      <c r="AJ429" s="3"/>
      <c r="AK429" s="3"/>
      <c r="AL429" s="3"/>
      <c r="AM429" s="3"/>
    </row>
    <row r="430" spans="1:39" s="12" customFormat="1">
      <c r="A430" s="3"/>
      <c r="B430" s="3"/>
      <c r="AE430" s="36"/>
      <c r="AI430" s="3"/>
      <c r="AJ430" s="3"/>
      <c r="AK430" s="3"/>
      <c r="AL430" s="3"/>
      <c r="AM430" s="3"/>
    </row>
    <row r="431" spans="1:39" s="12" customFormat="1">
      <c r="A431" s="3"/>
      <c r="B431" s="3"/>
      <c r="AE431" s="36"/>
      <c r="AI431" s="3"/>
      <c r="AJ431" s="3"/>
      <c r="AK431" s="3"/>
      <c r="AL431" s="3"/>
      <c r="AM431" s="3"/>
    </row>
    <row r="432" spans="1:39" s="12" customFormat="1">
      <c r="A432" s="3"/>
      <c r="B432" s="3"/>
      <c r="AE432" s="36"/>
      <c r="AI432" s="3"/>
      <c r="AJ432" s="3"/>
      <c r="AK432" s="3"/>
      <c r="AL432" s="3"/>
      <c r="AM432" s="3"/>
    </row>
    <row r="433" spans="1:39" s="12" customFormat="1">
      <c r="A433" s="3"/>
      <c r="B433" s="3"/>
      <c r="AE433" s="36"/>
      <c r="AI433" s="3"/>
      <c r="AJ433" s="3"/>
      <c r="AK433" s="3"/>
      <c r="AL433" s="3"/>
      <c r="AM433" s="3"/>
    </row>
    <row r="434" spans="1:39" s="12" customFormat="1">
      <c r="A434" s="3"/>
      <c r="B434" s="3"/>
      <c r="AE434" s="36"/>
      <c r="AI434" s="3"/>
      <c r="AJ434" s="3"/>
      <c r="AK434" s="3"/>
      <c r="AL434" s="3"/>
      <c r="AM434" s="3"/>
    </row>
    <row r="435" spans="1:39" s="12" customFormat="1">
      <c r="A435" s="3"/>
      <c r="B435" s="3"/>
      <c r="AE435" s="36"/>
      <c r="AI435" s="3"/>
      <c r="AJ435" s="3"/>
      <c r="AK435" s="3"/>
      <c r="AL435" s="3"/>
      <c r="AM435" s="3"/>
    </row>
    <row r="436" spans="1:39" s="12" customFormat="1">
      <c r="A436" s="3"/>
      <c r="B436" s="3"/>
      <c r="AE436" s="36"/>
      <c r="AI436" s="3"/>
      <c r="AJ436" s="3"/>
      <c r="AK436" s="3"/>
      <c r="AL436" s="3"/>
      <c r="AM436" s="3"/>
    </row>
    <row r="437" spans="1:39" s="12" customFormat="1">
      <c r="A437" s="3"/>
      <c r="B437" s="3"/>
      <c r="AE437" s="36"/>
      <c r="AI437" s="3"/>
      <c r="AJ437" s="3"/>
      <c r="AK437" s="3"/>
      <c r="AL437" s="3"/>
      <c r="AM437" s="3"/>
    </row>
    <row r="438" spans="1:39" s="12" customFormat="1">
      <c r="A438" s="3"/>
      <c r="B438" s="3"/>
      <c r="AE438" s="36"/>
      <c r="AI438" s="3"/>
      <c r="AJ438" s="3"/>
      <c r="AK438" s="3"/>
      <c r="AL438" s="3"/>
      <c r="AM438" s="3"/>
    </row>
    <row r="439" spans="1:39" s="12" customFormat="1">
      <c r="A439" s="3"/>
      <c r="B439" s="3"/>
      <c r="AE439" s="36"/>
      <c r="AI439" s="3"/>
      <c r="AJ439" s="3"/>
      <c r="AK439" s="3"/>
      <c r="AL439" s="3"/>
      <c r="AM439" s="3"/>
    </row>
    <row r="440" spans="1:39" s="12" customFormat="1">
      <c r="A440" s="3"/>
      <c r="B440" s="3"/>
      <c r="AE440" s="36"/>
      <c r="AI440" s="3"/>
      <c r="AJ440" s="3"/>
      <c r="AK440" s="3"/>
      <c r="AL440" s="3"/>
      <c r="AM440" s="3"/>
    </row>
    <row r="441" spans="1:39" s="12" customFormat="1">
      <c r="A441" s="3"/>
      <c r="B441" s="3"/>
      <c r="AE441" s="36"/>
      <c r="AI441" s="3"/>
      <c r="AJ441" s="3"/>
      <c r="AK441" s="3"/>
      <c r="AL441" s="3"/>
      <c r="AM441" s="3"/>
    </row>
    <row r="442" spans="1:39" s="12" customFormat="1">
      <c r="A442" s="3"/>
      <c r="B442" s="3"/>
      <c r="AE442" s="36"/>
      <c r="AI442" s="3"/>
      <c r="AJ442" s="3"/>
      <c r="AK442" s="3"/>
      <c r="AL442" s="3"/>
      <c r="AM442" s="3"/>
    </row>
    <row r="443" spans="1:39" s="12" customFormat="1">
      <c r="A443" s="3"/>
      <c r="B443" s="3"/>
      <c r="AE443" s="36"/>
      <c r="AI443" s="3"/>
      <c r="AJ443" s="3"/>
      <c r="AK443" s="3"/>
      <c r="AL443" s="3"/>
      <c r="AM443" s="3"/>
    </row>
    <row r="444" spans="1:39" s="12" customFormat="1">
      <c r="A444" s="3"/>
      <c r="B444" s="3"/>
      <c r="AE444" s="36"/>
      <c r="AI444" s="3"/>
      <c r="AJ444" s="3"/>
      <c r="AK444" s="3"/>
      <c r="AL444" s="3"/>
      <c r="AM444" s="3"/>
    </row>
    <row r="445" spans="1:39" s="12" customFormat="1">
      <c r="A445" s="3"/>
      <c r="B445" s="3"/>
      <c r="AE445" s="36"/>
      <c r="AI445" s="3"/>
      <c r="AJ445" s="3"/>
      <c r="AK445" s="3"/>
      <c r="AL445" s="3"/>
      <c r="AM445" s="3"/>
    </row>
    <row r="446" spans="1:39" s="12" customFormat="1">
      <c r="A446" s="3"/>
      <c r="B446" s="3"/>
      <c r="AE446" s="36"/>
      <c r="AI446" s="3"/>
      <c r="AJ446" s="3"/>
      <c r="AK446" s="3"/>
      <c r="AL446" s="3"/>
      <c r="AM446" s="3"/>
    </row>
    <row r="447" spans="1:39" s="12" customFormat="1">
      <c r="A447" s="3"/>
      <c r="B447" s="3"/>
      <c r="AE447" s="36"/>
      <c r="AI447" s="3"/>
      <c r="AJ447" s="3"/>
      <c r="AK447" s="3"/>
      <c r="AL447" s="3"/>
      <c r="AM447" s="3"/>
    </row>
    <row r="448" spans="1:39" s="12" customFormat="1">
      <c r="A448" s="3"/>
      <c r="B448" s="3"/>
      <c r="AE448" s="36"/>
      <c r="AI448" s="3"/>
      <c r="AJ448" s="3"/>
      <c r="AK448" s="3"/>
      <c r="AL448" s="3"/>
      <c r="AM448" s="3"/>
    </row>
    <row r="449" spans="1:39" s="12" customFormat="1">
      <c r="A449" s="3"/>
      <c r="B449" s="3"/>
      <c r="AE449" s="36"/>
      <c r="AI449" s="3"/>
      <c r="AJ449" s="3"/>
      <c r="AK449" s="3"/>
      <c r="AL449" s="3"/>
      <c r="AM449" s="3"/>
    </row>
    <row r="450" spans="1:39" s="12" customFormat="1">
      <c r="A450" s="3"/>
      <c r="B450" s="3"/>
      <c r="AE450" s="36"/>
      <c r="AI450" s="3"/>
      <c r="AJ450" s="3"/>
      <c r="AK450" s="3"/>
      <c r="AL450" s="3"/>
      <c r="AM450" s="3"/>
    </row>
    <row r="451" spans="1:39" s="12" customFormat="1">
      <c r="A451" s="3"/>
      <c r="B451" s="3"/>
      <c r="AE451" s="36"/>
      <c r="AI451" s="3"/>
      <c r="AJ451" s="3"/>
      <c r="AK451" s="3"/>
      <c r="AL451" s="3"/>
      <c r="AM451" s="3"/>
    </row>
    <row r="452" spans="1:39" s="12" customFormat="1">
      <c r="A452" s="3"/>
      <c r="B452" s="3"/>
      <c r="AE452" s="36"/>
      <c r="AI452" s="3"/>
      <c r="AJ452" s="3"/>
      <c r="AK452" s="3"/>
      <c r="AL452" s="3"/>
      <c r="AM452" s="3"/>
    </row>
    <row r="453" spans="1:39" s="12" customFormat="1">
      <c r="A453" s="3"/>
      <c r="B453" s="3"/>
      <c r="AE453" s="36"/>
      <c r="AI453" s="3"/>
      <c r="AJ453" s="3"/>
      <c r="AK453" s="3"/>
      <c r="AL453" s="3"/>
      <c r="AM453" s="3"/>
    </row>
    <row r="454" spans="1:39" s="12" customFormat="1">
      <c r="A454" s="3"/>
      <c r="B454" s="3"/>
      <c r="AE454" s="36"/>
      <c r="AI454" s="3"/>
      <c r="AJ454" s="3"/>
      <c r="AK454" s="3"/>
      <c r="AL454" s="3"/>
      <c r="AM454" s="3"/>
    </row>
    <row r="455" spans="1:39" s="12" customFormat="1">
      <c r="A455" s="3"/>
      <c r="B455" s="3"/>
      <c r="AE455" s="36"/>
      <c r="AI455" s="3"/>
      <c r="AJ455" s="3"/>
      <c r="AK455" s="3"/>
      <c r="AL455" s="3"/>
      <c r="AM455" s="3"/>
    </row>
    <row r="456" spans="1:39" s="12" customFormat="1">
      <c r="A456" s="3"/>
      <c r="B456" s="3"/>
      <c r="AE456" s="36"/>
      <c r="AI456" s="3"/>
      <c r="AJ456" s="3"/>
      <c r="AK456" s="3"/>
      <c r="AL456" s="3"/>
      <c r="AM456" s="3"/>
    </row>
    <row r="457" spans="1:39" s="12" customFormat="1">
      <c r="A457" s="3"/>
      <c r="B457" s="3"/>
      <c r="AE457" s="36"/>
      <c r="AI457" s="3"/>
      <c r="AJ457" s="3"/>
      <c r="AK457" s="3"/>
      <c r="AL457" s="3"/>
      <c r="AM457" s="3"/>
    </row>
    <row r="458" spans="1:39" s="12" customFormat="1">
      <c r="A458" s="3"/>
      <c r="B458" s="3"/>
      <c r="AE458" s="36"/>
      <c r="AI458" s="3"/>
      <c r="AJ458" s="3"/>
      <c r="AK458" s="3"/>
      <c r="AL458" s="3"/>
      <c r="AM458" s="3"/>
    </row>
    <row r="459" spans="1:39" s="12" customFormat="1">
      <c r="A459" s="3"/>
      <c r="B459" s="3"/>
      <c r="AE459" s="36"/>
      <c r="AI459" s="3"/>
      <c r="AJ459" s="3"/>
      <c r="AK459" s="3"/>
      <c r="AL459" s="3"/>
      <c r="AM459" s="3"/>
    </row>
    <row r="460" spans="1:39" s="12" customFormat="1">
      <c r="A460" s="3"/>
      <c r="B460" s="3"/>
      <c r="AE460" s="36"/>
      <c r="AI460" s="3"/>
      <c r="AJ460" s="3"/>
      <c r="AK460" s="3"/>
      <c r="AL460" s="3"/>
      <c r="AM460" s="3"/>
    </row>
    <row r="461" spans="1:39" s="12" customFormat="1">
      <c r="A461" s="3"/>
      <c r="B461" s="3"/>
      <c r="AE461" s="36"/>
      <c r="AI461" s="3"/>
      <c r="AJ461" s="3"/>
      <c r="AK461" s="3"/>
      <c r="AL461" s="3"/>
      <c r="AM461" s="3"/>
    </row>
    <row r="462" spans="1:39" s="12" customFormat="1">
      <c r="A462" s="3"/>
      <c r="B462" s="3"/>
      <c r="AE462" s="36"/>
      <c r="AI462" s="3"/>
      <c r="AJ462" s="3"/>
      <c r="AK462" s="3"/>
      <c r="AL462" s="3"/>
      <c r="AM462" s="3"/>
    </row>
    <row r="463" spans="1:39" s="12" customFormat="1">
      <c r="A463" s="3"/>
      <c r="B463" s="3"/>
      <c r="AE463" s="36"/>
      <c r="AI463" s="3"/>
      <c r="AJ463" s="3"/>
      <c r="AK463" s="3"/>
      <c r="AL463" s="3"/>
      <c r="AM463" s="3"/>
    </row>
    <row r="464" spans="1:39" s="12" customFormat="1">
      <c r="A464" s="3"/>
      <c r="B464" s="3"/>
      <c r="AE464" s="36"/>
      <c r="AI464" s="3"/>
      <c r="AJ464" s="3"/>
      <c r="AK464" s="3"/>
      <c r="AL464" s="3"/>
      <c r="AM464" s="3"/>
    </row>
  </sheetData>
  <mergeCells count="182">
    <mergeCell ref="C12:AE12"/>
    <mergeCell ref="C13:C16"/>
    <mergeCell ref="D13:AC13"/>
    <mergeCell ref="AD13:AD16"/>
    <mergeCell ref="AE13:AE16"/>
    <mergeCell ref="D14:D16"/>
    <mergeCell ref="E14:X14"/>
    <mergeCell ref="Y14:AC14"/>
    <mergeCell ref="E15:E16"/>
    <mergeCell ref="F15:F16"/>
    <mergeCell ref="M15:M16"/>
    <mergeCell ref="N15:N16"/>
    <mergeCell ref="O15:O16"/>
    <mergeCell ref="P15:T15"/>
    <mergeCell ref="U15:U16"/>
    <mergeCell ref="V15:V16"/>
    <mergeCell ref="G15:G16"/>
    <mergeCell ref="H15:H16"/>
    <mergeCell ref="I15:I16"/>
    <mergeCell ref="J15:J16"/>
    <mergeCell ref="K15:K16"/>
    <mergeCell ref="L15:L16"/>
    <mergeCell ref="P103:T103"/>
    <mergeCell ref="U103:U104"/>
    <mergeCell ref="F103:F104"/>
    <mergeCell ref="G103:G104"/>
    <mergeCell ref="H103:H104"/>
    <mergeCell ref="I103:I104"/>
    <mergeCell ref="J103:J104"/>
    <mergeCell ref="K103:K104"/>
    <mergeCell ref="AC15:AC16"/>
    <mergeCell ref="C100:AE100"/>
    <mergeCell ref="C101:C104"/>
    <mergeCell ref="D101:AC101"/>
    <mergeCell ref="AD101:AD104"/>
    <mergeCell ref="AE101:AE104"/>
    <mergeCell ref="D102:D104"/>
    <mergeCell ref="E102:X102"/>
    <mergeCell ref="Y102:AC102"/>
    <mergeCell ref="E103:E104"/>
    <mergeCell ref="W15:W16"/>
    <mergeCell ref="X15:X16"/>
    <mergeCell ref="Y15:Y16"/>
    <mergeCell ref="Z15:Z16"/>
    <mergeCell ref="AA15:AA16"/>
    <mergeCell ref="AB15:AB16"/>
    <mergeCell ref="G157:G158"/>
    <mergeCell ref="H157:H158"/>
    <mergeCell ref="I157:I158"/>
    <mergeCell ref="J157:J158"/>
    <mergeCell ref="AB103:AB104"/>
    <mergeCell ref="AC103:AC104"/>
    <mergeCell ref="C154:AE154"/>
    <mergeCell ref="C155:C158"/>
    <mergeCell ref="D155:AC155"/>
    <mergeCell ref="AD155:AD158"/>
    <mergeCell ref="AE155:AE158"/>
    <mergeCell ref="D156:D158"/>
    <mergeCell ref="E156:X156"/>
    <mergeCell ref="Y156:AC156"/>
    <mergeCell ref="V103:V104"/>
    <mergeCell ref="W103:W104"/>
    <mergeCell ref="X103:X104"/>
    <mergeCell ref="Y103:Y104"/>
    <mergeCell ref="Z103:Z104"/>
    <mergeCell ref="AA103:AA104"/>
    <mergeCell ref="L103:L104"/>
    <mergeCell ref="M103:M104"/>
    <mergeCell ref="N103:N104"/>
    <mergeCell ref="O103:O104"/>
    <mergeCell ref="AA157:AA158"/>
    <mergeCell ref="AB157:AB158"/>
    <mergeCell ref="AC157:AC158"/>
    <mergeCell ref="C209:AE209"/>
    <mergeCell ref="C210:C213"/>
    <mergeCell ref="D210:AC210"/>
    <mergeCell ref="AD210:AD211"/>
    <mergeCell ref="AE210:AE211"/>
    <mergeCell ref="D211:D213"/>
    <mergeCell ref="E211:X211"/>
    <mergeCell ref="U157:U158"/>
    <mergeCell ref="V157:V158"/>
    <mergeCell ref="W157:W158"/>
    <mergeCell ref="X157:X158"/>
    <mergeCell ref="Y157:Y158"/>
    <mergeCell ref="Z157:Z158"/>
    <mergeCell ref="K157:K158"/>
    <mergeCell ref="L157:L158"/>
    <mergeCell ref="M157:M158"/>
    <mergeCell ref="N157:N158"/>
    <mergeCell ref="O157:O158"/>
    <mergeCell ref="P157:T157"/>
    <mergeCell ref="E157:E158"/>
    <mergeCell ref="F157:F158"/>
    <mergeCell ref="Y211:AC211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AD212:AD213"/>
    <mergeCell ref="AE212:AE213"/>
    <mergeCell ref="C264:I264"/>
    <mergeCell ref="J264:P264"/>
    <mergeCell ref="Q264:W264"/>
    <mergeCell ref="X264:AH264"/>
    <mergeCell ref="X212:X213"/>
    <mergeCell ref="Y212:Y213"/>
    <mergeCell ref="Z212:Z213"/>
    <mergeCell ref="AA212:AA213"/>
    <mergeCell ref="AB212:AB213"/>
    <mergeCell ref="AC212:AC213"/>
    <mergeCell ref="N212:N213"/>
    <mergeCell ref="O212:O213"/>
    <mergeCell ref="P212:T212"/>
    <mergeCell ref="U212:U213"/>
    <mergeCell ref="V212:V213"/>
    <mergeCell ref="W212:W213"/>
    <mergeCell ref="Q265:Q266"/>
    <mergeCell ref="R265:R266"/>
    <mergeCell ref="S265:W265"/>
    <mergeCell ref="X265:X266"/>
    <mergeCell ref="Y265:AC265"/>
    <mergeCell ref="AD265:AH265"/>
    <mergeCell ref="C265:C266"/>
    <mergeCell ref="D265:D266"/>
    <mergeCell ref="E265:I265"/>
    <mergeCell ref="J265:J266"/>
    <mergeCell ref="K265:K266"/>
    <mergeCell ref="L265:P265"/>
    <mergeCell ref="Q287:Q288"/>
    <mergeCell ref="R287:R288"/>
    <mergeCell ref="S287:W287"/>
    <mergeCell ref="X287:X288"/>
    <mergeCell ref="Y287:AC287"/>
    <mergeCell ref="AD287:AH287"/>
    <mergeCell ref="C286:I286"/>
    <mergeCell ref="J286:P286"/>
    <mergeCell ref="Q286:W286"/>
    <mergeCell ref="X286:AH286"/>
    <mergeCell ref="C287:C288"/>
    <mergeCell ref="D287:D288"/>
    <mergeCell ref="E287:I287"/>
    <mergeCell ref="J287:J288"/>
    <mergeCell ref="K287:K288"/>
    <mergeCell ref="L287:P287"/>
    <mergeCell ref="Q301:Q302"/>
    <mergeCell ref="R301:R302"/>
    <mergeCell ref="S301:W301"/>
    <mergeCell ref="X301:X302"/>
    <mergeCell ref="Y301:AC301"/>
    <mergeCell ref="AD301:AH301"/>
    <mergeCell ref="C300:I300"/>
    <mergeCell ref="J300:P300"/>
    <mergeCell ref="Q300:W300"/>
    <mergeCell ref="X300:AH300"/>
    <mergeCell ref="C301:C302"/>
    <mergeCell ref="D301:D302"/>
    <mergeCell ref="E301:I301"/>
    <mergeCell ref="J301:J302"/>
    <mergeCell ref="K301:K302"/>
    <mergeCell ref="L301:P301"/>
    <mergeCell ref="Q315:Q316"/>
    <mergeCell ref="R315:R316"/>
    <mergeCell ref="S315:W315"/>
    <mergeCell ref="X315:X316"/>
    <mergeCell ref="Y315:AC315"/>
    <mergeCell ref="AD315:AH315"/>
    <mergeCell ref="C314:I314"/>
    <mergeCell ref="J314:P314"/>
    <mergeCell ref="Q314:W314"/>
    <mergeCell ref="X314:AH314"/>
    <mergeCell ref="C315:C316"/>
    <mergeCell ref="D315:D316"/>
    <mergeCell ref="E315:I315"/>
    <mergeCell ref="J315:J316"/>
    <mergeCell ref="K315:K316"/>
    <mergeCell ref="L315:P315"/>
  </mergeCells>
  <dataValidations count="1">
    <dataValidation type="decimal" allowBlank="1" showInputMessage="1" showErrorMessage="1" error="Data is of incorrect type!" sqref="Q248:U248 Y139:Y141 P139:P141 Y193:Y195 Q139:U139 P193:P195 V87:X87 Y248:Y250 Q193:U193 P248:P250 X292:Y294 C280 J306:J308 L306:L308 Q306:Q308 S306:S308 X306:Y308 C306:C308 C279:AH279 S320:S322 Q320:Q322 L320:L322 J320:J322 C320:C322 F87:L87 N87 H86 J86 L86 M85 O85 Q85:U85 V141:X141 F141:L141 N141 H140 J140 L140 M139 O139 V195:X195 F195:L195 N195 H194 J194 L194 M193 O193 V250:X250 F250:L250 N250 H249 J249 L249 M248 O248 E227:E229 E230:AE230 Y227:Y229 E172:E174 E175:AE175 Y172:Y174 Y118:Y120 E121:AE121 E118:E120 E35:E39 P81:P83 E40:AE40 Z46:AC46 E85:E87 P85:P87 Y35:Y39 Y85:Y87 P136:P137 Y136:Y137 E139:E141 P190:P191 Y190:Y191 E193:E195 P245:P246 Y245:Y246 E248:E250 Y81:Y83 C64:AE64 C247:AE247 C192:AE192 C138:AE138 E84:AE84 C34:AE34 E88:AE88 C80:AE80 C117:AE117 E142:AE142 C135:AE135 C171:AE171 E196:AE196 C189:AE189 C226:AE226 E251:AE251 E320:E322 S292:S294 C292:C294 E306:E308 Q292:Q294 L292:L294 J292:J294 E292:E294 C275 E275 E280 J275 J280 L275 L280 S275 S280 C244:AE244 C274:AE274 Q275 Q280 X275:Y275 X280:Y280 C277:AE277 AD292:AD294 AD306:AD308 X320:Y322 AD320:AD322 C18:AE19 P42:P63 C28:AE28 Y29:Y33 C29:E33 P29:P33 P35:P39 C35:D40 C41:AE41 P252:P258 C65:C68 C72:C73 P65:P73 D65:E73 Y65:Y73 C74:AE74 Y75:Y79 P75:P79 C75:E79 E81:E83 C106:AE107 Y108:Y112 P108:P112 C108:E112 C113:AE113 C114:E116 Y114:Y116 P114:P116 P118:P120 C118:D121 C122:AE122 C123:E128 Y123:Y128 P123:P128 C129:AE129 P130:P131 C130:E131 Y130:Y131 C132:AE132 Y133:Y134 P133:P134 C133:E134 C136:E137 C160:AE161 C162:E166 P162:P166 Y162:Y166 C167:AE167 Y168:Y170 C168:E170 P168:P170 P172:P174 C172:D175 C176:AE176 C177:E182 Y177:Y182 P177:P182 C183:AE183 P184:P185 C184:E185 Y184:Y185 C186:AE186 Y187:Y188 P187:P188 C187:E188 C190:E191 C215:AE216 C217:E221 P217:P221 Y217:Y221 C222:AE222 Y223:Y225 C223:E225 P223:P225 P227:P229 C227:D230 C231:AE231 C232:E237 Y232:Y237 P232:P237 C238:AE238 P239:P240 C239:E240 Y239:Y240 C241:AE241 Y242:Y243 P242:P243 C242:E243 C245:E246 C268:AH269 X270:Y273 Q270:Q273 S270:S273 L270:L273 J270:J273 E270:E273 C270:C273 AD270:AD273 AD275 C276:AH276 X278:Y278 Q278 S278 L278 J278 E278 C278 AD278 AD280 C290:AH291 C304:AH305 C318:AH318 C319:AE319 C81:D95 E89:E95 Y89:Y95 P89:P95 E143:E149 C139:D149 Y143:Y149 P143:P149 E197:E203 C193:D203 Y197:Y203 P197:P203 E252:E258 C248:D258 Y252:Y258 C42:E63 Y42:Y63 C20:E27 P20:P27 Y20:Y27" xr:uid="{C6F7FFF2-DB0E-43A7-8F82-A9FD4731E9CA}"/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2024-11-07T12:23:02Z</dcterms:created>
  <dcterms:modified xsi:type="dcterms:W3CDTF">2024-11-11T11:11:06Z</dcterms:modified>
  <cp:category/>
  <cp:contentStatus/>
</cp:coreProperties>
</file>