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codeName="ThisWorkbook" defaultThemeVersion="166925"/>
  <xr:revisionPtr revIDLastSave="0" documentId="8_{ACAB24C1-5558-4B2C-9CAD-D1D835153FEF}" xr6:coauthVersionLast="47" xr6:coauthVersionMax="47" xr10:uidLastSave="{00000000-0000-0000-0000-000000000000}"/>
  <bookViews>
    <workbookView xWindow="7335" yWindow="-10635" windowWidth="13875" windowHeight="8520" xr2:uid="{00000000-000D-0000-FFFF-FFFF00000000}"/>
  </bookViews>
  <sheets>
    <sheet name="IR.05.04.01" sheetId="1" r:id="rId1"/>
    <sheet name="IR.05.04.0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4" i="1" l="1"/>
  <c r="A380" i="1"/>
  <c r="A366" i="1"/>
  <c r="A344" i="1"/>
  <c r="A402" i="1"/>
  <c r="A403" i="1"/>
  <c r="A404" i="1"/>
  <c r="A18" i="2" l="1"/>
  <c r="A19" i="2"/>
  <c r="A40" i="2" l="1"/>
  <c r="A39" i="2"/>
  <c r="A37" i="2"/>
  <c r="A36" i="2"/>
  <c r="A34" i="2"/>
  <c r="A33" i="2"/>
  <c r="A30" i="2"/>
  <c r="A26" i="2"/>
  <c r="A23" i="2"/>
  <c r="A21" i="2"/>
  <c r="A20" i="2"/>
  <c r="A9" i="2"/>
  <c r="A390" i="1"/>
  <c r="A389" i="1"/>
  <c r="A388" i="1"/>
  <c r="A376" i="1"/>
  <c r="A375" i="1"/>
  <c r="A374" i="1"/>
  <c r="A362" i="1"/>
  <c r="A360" i="1"/>
  <c r="A357" i="1"/>
  <c r="A355" i="1"/>
  <c r="A354" i="1"/>
  <c r="A353" i="1"/>
  <c r="A352" i="1"/>
  <c r="A340" i="1"/>
  <c r="A339" i="1"/>
  <c r="A338" i="1"/>
  <c r="A337" i="1"/>
  <c r="A336" i="1"/>
  <c r="A335" i="1"/>
  <c r="A334" i="1"/>
  <c r="A333" i="1"/>
  <c r="A331" i="1"/>
  <c r="A330" i="1"/>
  <c r="A329" i="1"/>
  <c r="A328" i="1"/>
  <c r="A327" i="1"/>
  <c r="A326" i="1"/>
  <c r="A325" i="1"/>
  <c r="A324" i="1"/>
  <c r="A322" i="1"/>
  <c r="A321" i="1"/>
  <c r="A320" i="1"/>
  <c r="A317" i="1"/>
  <c r="A315" i="1"/>
  <c r="A314" i="1"/>
  <c r="A312" i="1"/>
  <c r="A311" i="1"/>
  <c r="A309" i="1"/>
  <c r="A308" i="1"/>
  <c r="A303" i="1"/>
  <c r="A300" i="1"/>
  <c r="A297" i="1"/>
  <c r="A296" i="1"/>
  <c r="A295" i="1"/>
  <c r="A289" i="1"/>
  <c r="A287" i="1"/>
  <c r="A285" i="1"/>
  <c r="A284" i="1"/>
  <c r="A283" i="1"/>
  <c r="A274" i="1"/>
  <c r="A270" i="1"/>
  <c r="A269" i="1"/>
  <c r="A268" i="1"/>
  <c r="A267" i="1"/>
  <c r="A266" i="1"/>
  <c r="A265" i="1"/>
  <c r="A264" i="1"/>
  <c r="A263" i="1"/>
  <c r="A261" i="1"/>
  <c r="A260" i="1"/>
  <c r="A259" i="1"/>
  <c r="A258" i="1"/>
  <c r="A257" i="1"/>
  <c r="A256" i="1"/>
  <c r="A255" i="1"/>
  <c r="A254" i="1"/>
  <c r="A252" i="1"/>
  <c r="A251" i="1"/>
  <c r="A250" i="1"/>
  <c r="A247" i="1"/>
  <c r="A245" i="1"/>
  <c r="A244" i="1"/>
  <c r="A242" i="1"/>
  <c r="A241" i="1"/>
  <c r="A239" i="1"/>
  <c r="A238" i="1"/>
  <c r="A233" i="1"/>
  <c r="A230" i="1"/>
  <c r="A227" i="1"/>
  <c r="A226" i="1"/>
  <c r="A225" i="1"/>
  <c r="A219" i="1"/>
  <c r="A217" i="1"/>
  <c r="A215" i="1"/>
  <c r="A214" i="1"/>
  <c r="A213" i="1"/>
  <c r="A204" i="1"/>
  <c r="A200" i="1"/>
  <c r="A199" i="1"/>
  <c r="A198" i="1"/>
  <c r="A197" i="1"/>
  <c r="A196" i="1"/>
  <c r="A195" i="1"/>
  <c r="A194" i="1"/>
  <c r="A193" i="1"/>
  <c r="A191" i="1"/>
  <c r="A190" i="1"/>
  <c r="A189" i="1"/>
  <c r="A188" i="1"/>
  <c r="A187" i="1"/>
  <c r="A186" i="1"/>
  <c r="A185" i="1"/>
  <c r="A184" i="1"/>
  <c r="A182" i="1"/>
  <c r="A181" i="1"/>
  <c r="A180" i="1"/>
  <c r="A178" i="1"/>
  <c r="A177" i="1"/>
  <c r="A175" i="1"/>
  <c r="A174" i="1"/>
  <c r="A172" i="1"/>
  <c r="A171" i="1"/>
  <c r="A169" i="1"/>
  <c r="A168" i="1"/>
  <c r="A163" i="1"/>
  <c r="A158" i="1"/>
  <c r="A155" i="1"/>
  <c r="A154" i="1"/>
  <c r="A153" i="1"/>
  <c r="A145" i="1"/>
  <c r="A143" i="1"/>
  <c r="A141" i="1"/>
  <c r="A140" i="1"/>
  <c r="A139" i="1"/>
  <c r="A130" i="1"/>
  <c r="A9" i="1"/>
</calcChain>
</file>

<file path=xl/sharedStrings.xml><?xml version="1.0" encoding="utf-8"?>
<sst xmlns="http://schemas.openxmlformats.org/spreadsheetml/2006/main" count="2821" uniqueCount="490">
  <si>
    <t xml:space="preserve">This document is not effective today but will become effective in the future.​ </t>
  </si>
  <si>
    <t>IR.05.04.01</t>
  </si>
  <si>
    <t>Non-life income, expenditure and business model analysis</t>
  </si>
  <si>
    <t>Annual solo and branch</t>
  </si>
  <si>
    <t>IR.05.04.01.01</t>
  </si>
  <si>
    <t xml:space="preserve">All business (including annuities stemming from accepted non-life insurance and reinsurance contracts) </t>
  </si>
  <si>
    <t>All non-life business (ie excluding annuities stemming from accepted insurance and reinsurance contracts)</t>
  </si>
  <si>
    <t>Annuities stemming from non-life insurance contracts</t>
  </si>
  <si>
    <t>Annuities stemming from non-life accepted reinsurance contracts</t>
  </si>
  <si>
    <t>Line of Business for: non-life insurance and accepted proportional reinsurance obligations</t>
  </si>
  <si>
    <t>Line of Business for: accepted non-proportional reinsurance</t>
  </si>
  <si>
    <t>Medical expense insurance
(lines of business 1 and 13)</t>
  </si>
  <si>
    <t>Income protection insurance
(lines of business 2 and 14)</t>
  </si>
  <si>
    <t>Workers' compensation insurance
(lines of business 3 and 15)</t>
  </si>
  <si>
    <t>Motor vehicle liability insurance</t>
  </si>
  <si>
    <t>Motor vehicle other motor insurance</t>
  </si>
  <si>
    <t>Marine, aviation and transport insurance
(lines of business 6 and 18)</t>
  </si>
  <si>
    <t>Fire and other damage to property insurance</t>
  </si>
  <si>
    <t>General liability insurance</t>
  </si>
  <si>
    <t>Credit and suretyship insurance
(lines of business 9 and 21)</t>
  </si>
  <si>
    <t>Legal expenses insurance
(lines of business 10 and 22)</t>
  </si>
  <si>
    <t xml:space="preserve">Assistance
(Lines of business 11 and 23) </t>
  </si>
  <si>
    <t>Miscellaneous financial loss
(Lines of business 12 and 24)</t>
  </si>
  <si>
    <t>Health</t>
  </si>
  <si>
    <t>Casualty</t>
  </si>
  <si>
    <t>Marine, aviation and transport</t>
  </si>
  <si>
    <t>Property</t>
  </si>
  <si>
    <t>All
(lines of business 4 and 16)</t>
  </si>
  <si>
    <t>Personal lines -
(sub-class of line of business 4)</t>
  </si>
  <si>
    <t>Non-personal lines
(sub-class of line of business 4)</t>
  </si>
  <si>
    <t>All
(lines of business 5 and 17)</t>
  </si>
  <si>
    <t>Personal lines -
(sub-class of line of business 5)</t>
  </si>
  <si>
    <t>Non-personal lines
(sub-class of line of business 5)</t>
  </si>
  <si>
    <t>All
(lines of business 7 and 19)</t>
  </si>
  <si>
    <t>Personal lines -
(sub-class of line of business 7)</t>
  </si>
  <si>
    <t xml:space="preserve">Non-personal lines
(sub-class of line of business 7) </t>
  </si>
  <si>
    <t>All
(lines of business 8 and 20)</t>
  </si>
  <si>
    <t>Employers Liability
(sub-class of line of business 8)</t>
  </si>
  <si>
    <t>Public &amp; products Liability
(sub-class of line of business 8)</t>
  </si>
  <si>
    <t>Professional Indemnity
(sub-class of line of business 8)</t>
  </si>
  <si>
    <t>Other general liability
(sub-class of line of business 8)</t>
  </si>
  <si>
    <t>C0010</t>
  </si>
  <si>
    <t>C0015</t>
  </si>
  <si>
    <t>C0110</t>
  </si>
  <si>
    <t>C0120</t>
  </si>
  <si>
    <t>C0130</t>
  </si>
  <si>
    <t>C0135</t>
  </si>
  <si>
    <t>C0140</t>
  </si>
  <si>
    <t>C0141</t>
  </si>
  <si>
    <t>C0145</t>
  </si>
  <si>
    <t>C0150</t>
  </si>
  <si>
    <t>C0151</t>
  </si>
  <si>
    <t>C0160</t>
  </si>
  <si>
    <t>C0165</t>
  </si>
  <si>
    <t>C0170</t>
  </si>
  <si>
    <t>C0180</t>
  </si>
  <si>
    <t>C0185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</si>
  <si>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</si>
  <si>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</si>
  <si>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</si>
  <si>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</si>
  <si>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</si>
  <si>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</si>
  <si>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</si>
  <si>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</si>
  <si>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C0310</t>
  </si>
  <si>
    <t>C0320</t>
  </si>
  <si>
    <t>C0330</t>
  </si>
  <si>
    <t>C0340</t>
  </si>
  <si>
    <t>C0525</t>
  </si>
  <si>
    <t>C0545</t>
  </si>
  <si>
    <t>Income</t>
  </si>
  <si>
    <t>a</t>
  </si>
  <si>
    <t xml:space="preserve"> Premiums written</t>
  </si>
  <si>
    <t>Gross written premiums</t>
  </si>
  <si>
    <t>R0110</t>
  </si>
  <si>
    <t xml:space="preserve">  Gross written premiums - insurance (direct)</t>
  </si>
  <si>
    <t>R0111</t>
  </si>
  <si>
    <t xml:space="preserve">  Gross written premiums - insurance (direct) - new business</t>
  </si>
  <si>
    <t>R0112</t>
  </si>
  <si>
    <t xml:space="preserve">  Gross written premiums - accepted reinsurance</t>
  </si>
  <si>
    <t>R0113</t>
  </si>
  <si>
    <t xml:space="preserve">  Gross written premiums - contracts of duration 12 months or less - insurance (direct)</t>
  </si>
  <si>
    <t>R0120</t>
  </si>
  <si>
    <t xml:space="preserve">  Gross written premiums - contracts of duration more than 12 months - insurance (direct)</t>
  </si>
  <si>
    <t>R0130</t>
  </si>
  <si>
    <t xml:space="preserve">  Gross written premiums - relating to contracts incepting prior to the period</t>
  </si>
  <si>
    <t>R0140</t>
  </si>
  <si>
    <t>Net written premiums</t>
  </si>
  <si>
    <t>R0160</t>
  </si>
  <si>
    <t xml:space="preserve"> Premiums earned and provision for unearned</t>
  </si>
  <si>
    <t>Gross earned premiums</t>
  </si>
  <si>
    <t>R0210</t>
  </si>
  <si>
    <t>Gross earned premiums - insurance (direct)</t>
  </si>
  <si>
    <t>R0213</t>
  </si>
  <si>
    <t>Gross earned premiums - accepted reinsurance</t>
  </si>
  <si>
    <t>R0214</t>
  </si>
  <si>
    <t>Gross provision for unearned premium</t>
  </si>
  <si>
    <t>R0211</t>
  </si>
  <si>
    <t>Gross provision for unearned premium - FSCS</t>
  </si>
  <si>
    <t>R0212</t>
  </si>
  <si>
    <t>Net earned premiums</t>
  </si>
  <si>
    <t>R0220</t>
  </si>
  <si>
    <t>Net earned premiums from business transfers-in</t>
  </si>
  <si>
    <t>R0410</t>
  </si>
  <si>
    <t>Investments and other income</t>
  </si>
  <si>
    <t>Investment income</t>
  </si>
  <si>
    <t>R0420</t>
  </si>
  <si>
    <t>Realised and unrealised gains / (losses)</t>
  </si>
  <si>
    <t>R0430</t>
  </si>
  <si>
    <t>Investment income and investment gains / (losses)</t>
  </si>
  <si>
    <t>R0435</t>
  </si>
  <si>
    <t>Other income</t>
  </si>
  <si>
    <t>R0440</t>
  </si>
  <si>
    <t>Total income</t>
  </si>
  <si>
    <t>R0510</t>
  </si>
  <si>
    <t>Expenditure</t>
  </si>
  <si>
    <t>Claims incurred</t>
  </si>
  <si>
    <t>Gross (undiscounted) claims incurred</t>
  </si>
  <si>
    <t>R0610</t>
  </si>
  <si>
    <t xml:space="preserve">   Gross (undiscounted) claims incurred - insurance (direct)</t>
  </si>
  <si>
    <t>R0611</t>
  </si>
  <si>
    <t xml:space="preserve">   Gross (undiscounted) claims incurred - accepted reinsurance</t>
  </si>
  <si>
    <t>R0612</t>
  </si>
  <si>
    <t>Gross claims paid during the period</t>
  </si>
  <si>
    <t>R0620</t>
  </si>
  <si>
    <t>Gross claims paid during the period - insurance (direct)</t>
  </si>
  <si>
    <t>R0621</t>
  </si>
  <si>
    <t>Gross claims paid during the period - accepted reinsurance</t>
  </si>
  <si>
    <t>R0622</t>
  </si>
  <si>
    <t>Gross (undiscounted) claims provision at end of the period</t>
  </si>
  <si>
    <t>R0632</t>
  </si>
  <si>
    <t>Gross (undiscounted) claims provision at end of the period - insurance (direct)</t>
  </si>
  <si>
    <t>R0630</t>
  </si>
  <si>
    <t>Gross (undiscounted) claims provision at end of the period - FSCS</t>
  </si>
  <si>
    <t>R0635</t>
  </si>
  <si>
    <t>Gross (undiscounted) claims provision at end of the period - accepted reinsurance</t>
  </si>
  <si>
    <t>R0631</t>
  </si>
  <si>
    <t>Gross (undiscounted) claims provision at start of the period</t>
  </si>
  <si>
    <t>R0640</t>
  </si>
  <si>
    <t>Gross (undiscounted) claims provision at start of the period - insurance (direct)</t>
  </si>
  <si>
    <t>R0641</t>
  </si>
  <si>
    <t>Gross (undiscounted) claims provision at start of the period - accepted reinsurance</t>
  </si>
  <si>
    <t>R0642</t>
  </si>
  <si>
    <t xml:space="preserve">Gross (undiscounted) claims incurred - claim events that occurred prior to the period	</t>
  </si>
  <si>
    <t>R0650</t>
  </si>
  <si>
    <t>Gross (undiscounted) claims incurred - claim events that occurred prior to the period - insurance (direct)</t>
  </si>
  <si>
    <t>R0651</t>
  </si>
  <si>
    <t>Gross (undiscounted) claims incurred - claim events that occurred prior to the period - accepted reinsurance</t>
  </si>
  <si>
    <t>R0652</t>
  </si>
  <si>
    <t>Gross claims paid during the period - claim events that occurred prior to the period</t>
  </si>
  <si>
    <t>R0660</t>
  </si>
  <si>
    <t>Gross claims paid during the period - claim events that occurred prior to the period - insurance (direct)</t>
  </si>
  <si>
    <t>R0661</t>
  </si>
  <si>
    <t>Gross claims paid during the period - claim events that occurred prior to the period - accepted reinsurance</t>
  </si>
  <si>
    <t>R0662</t>
  </si>
  <si>
    <t>Gross (undiscounted) claims provision at end of the period - claim events that occurred prior to the period</t>
  </si>
  <si>
    <t>R0680</t>
  </si>
  <si>
    <t>Gross (undiscounted) claims provision at end of the period - claim events that occurred prior to the period -insurance (direct)</t>
  </si>
  <si>
    <t>R0681</t>
  </si>
  <si>
    <t>Gross (undiscounted) claims provision at end of the period - claim events that occurred prior to the period - accepted reinsurance</t>
  </si>
  <si>
    <t>R0682</t>
  </si>
  <si>
    <t>Net (undiscounted) claims incurred</t>
  </si>
  <si>
    <t>R0690</t>
  </si>
  <si>
    <t xml:space="preserve">   Net (undiscounted) claims incurred - insurance (direct)</t>
  </si>
  <si>
    <t>R0691</t>
  </si>
  <si>
    <t xml:space="preserve">   Net (undiscounted) claims incurred - accepted reinsurance</t>
  </si>
  <si>
    <t>R0692</t>
  </si>
  <si>
    <t>Net claims paid during the period</t>
  </si>
  <si>
    <t>R0700</t>
  </si>
  <si>
    <t>Net claims paid during the period - insurance (direct)</t>
  </si>
  <si>
    <t>R0701</t>
  </si>
  <si>
    <t>Net claims paid during the period - accepted reinsurance</t>
  </si>
  <si>
    <t>R0702</t>
  </si>
  <si>
    <t xml:space="preserve">Net (undiscounted) claims provision at end of the period </t>
  </si>
  <si>
    <t>R0710</t>
  </si>
  <si>
    <t>Net (undiscounted) claims provision at end of the period - insurance (direct)</t>
  </si>
  <si>
    <t>R0711</t>
  </si>
  <si>
    <t>Net (undiscounted) claims provision at end of the period - accepted reinsurance</t>
  </si>
  <si>
    <t>R0712</t>
  </si>
  <si>
    <r>
      <t>Net (undiscounted) claims provision at start of the period</t>
    </r>
    <r>
      <rPr>
        <strike/>
        <sz val="11"/>
        <color rgb="FF000000"/>
        <rFont val="Calibri"/>
        <family val="2"/>
        <scheme val="minor"/>
      </rPr>
      <t xml:space="preserve"> </t>
    </r>
  </si>
  <si>
    <t>R0720</t>
  </si>
  <si>
    <t>Net (undiscounted) claims incurred - claim events that occurred prior to the period</t>
  </si>
  <si>
    <t>R0724</t>
  </si>
  <si>
    <t>Net claims paid during the period - claim events that occurred prior to the period</t>
  </si>
  <si>
    <t>R0725</t>
  </si>
  <si>
    <t>Net (undiscounted) claims provision at end of the period - claim events that occurred prior to the period</t>
  </si>
  <si>
    <t>R0726</t>
  </si>
  <si>
    <t>Net (discounted) claims incurred</t>
  </si>
  <si>
    <t>R0730</t>
  </si>
  <si>
    <t>Net (discounted) claims incurred - business transfers-out</t>
  </si>
  <si>
    <t>R0810</t>
  </si>
  <si>
    <t>Allocated loss adjustment expenses (ALAE) incurred - insurance (direct)</t>
  </si>
  <si>
    <t>R0820</t>
  </si>
  <si>
    <t>Allocated loss adjustment expenses (ALAE) incurred - accepted reinsurance</t>
  </si>
  <si>
    <t>R0821</t>
  </si>
  <si>
    <t>Allocated loss adjustment expenses (ALAE) paid - insurance (direct)</t>
  </si>
  <si>
    <t>R0830</t>
  </si>
  <si>
    <t>Allocated loss adjustment expenses (ALAE) paid - accepted reinsurance</t>
  </si>
  <si>
    <t>R0831</t>
  </si>
  <si>
    <t>Analysis of expenses incurred</t>
  </si>
  <si>
    <t>Technical expenses incurred net of reinsurance ceded</t>
  </si>
  <si>
    <t>R0910</t>
  </si>
  <si>
    <t>Administrative expenses</t>
  </si>
  <si>
    <t>R0920</t>
  </si>
  <si>
    <t>Investment management expenses</t>
  </si>
  <si>
    <t>R0930</t>
  </si>
  <si>
    <t>Claims management costs - other than ALAE</t>
  </si>
  <si>
    <t>R0940</t>
  </si>
  <si>
    <t>Acquisition costs - commission</t>
  </si>
  <si>
    <t>R0950</t>
  </si>
  <si>
    <t>Acquisition costs - other</t>
  </si>
  <si>
    <t>R0960</t>
  </si>
  <si>
    <t>Reinsurance commissions and profit participations</t>
  </si>
  <si>
    <t>R0970</t>
  </si>
  <si>
    <t>Overhead expenses</t>
  </si>
  <si>
    <t>R0980</t>
  </si>
  <si>
    <t>Acquisition costs, commissions, claims management costs - other than ALAE</t>
  </si>
  <si>
    <t>R0985</t>
  </si>
  <si>
    <t>Other expenditure</t>
  </si>
  <si>
    <t>Changes in additional provision for unexpired risks</t>
  </si>
  <si>
    <t>R1000</t>
  </si>
  <si>
    <t>Interest paid or payable</t>
  </si>
  <si>
    <t>R1120</t>
  </si>
  <si>
    <t>Taxation</t>
  </si>
  <si>
    <t>R1130</t>
  </si>
  <si>
    <t>Other expenses</t>
  </si>
  <si>
    <t>R1140</t>
  </si>
  <si>
    <t>Total expenditure</t>
  </si>
  <si>
    <t>R1310</t>
  </si>
  <si>
    <t>Other income or expenditure</t>
  </si>
  <si>
    <t>Other comprehensive income</t>
  </si>
  <si>
    <t>R1610</t>
  </si>
  <si>
    <t>Total comprehensive income in the period</t>
  </si>
  <si>
    <t>R1620</t>
  </si>
  <si>
    <t>Dividends paid or payable in the period</t>
  </si>
  <si>
    <t>R1630</t>
  </si>
  <si>
    <t>Exposure</t>
  </si>
  <si>
    <t>Number of risks written in the period - insurance (direct)</t>
  </si>
  <si>
    <t>R1710</t>
  </si>
  <si>
    <t>Number of risks written in the period - insurance (direct) - new business</t>
  </si>
  <si>
    <t>R1720</t>
  </si>
  <si>
    <t>Sum insured in-force at end of the period - insurance (direct)</t>
  </si>
  <si>
    <t>R1730</t>
  </si>
  <si>
    <t>Balance sheet (Solvency UK basis) at end of the period</t>
  </si>
  <si>
    <t>Assets - investments</t>
  </si>
  <si>
    <t>R1910</t>
  </si>
  <si>
    <t>Assets - reinsurance recoverables</t>
  </si>
  <si>
    <t>R1915</t>
  </si>
  <si>
    <t>Assets - total</t>
  </si>
  <si>
    <t>R1920</t>
  </si>
  <si>
    <t>Best estimate – gross of reinsurance</t>
  </si>
  <si>
    <t>R1930</t>
  </si>
  <si>
    <t>Best estimate claim provision - gross of reinsurance</t>
  </si>
  <si>
    <t>R1940</t>
  </si>
  <si>
    <t>Best estimate premium provision - gross of reinsurance</t>
  </si>
  <si>
    <t>R1945</t>
  </si>
  <si>
    <t>Risk margin</t>
  </si>
  <si>
    <t>R1950</t>
  </si>
  <si>
    <t>Total liabilities</t>
  </si>
  <si>
    <t>R1960</t>
  </si>
  <si>
    <t>Own funds and SCR</t>
  </si>
  <si>
    <t>Basic own funds at end of the period</t>
  </si>
  <si>
    <t>R2100</t>
  </si>
  <si>
    <t>Tier 1</t>
  </si>
  <si>
    <t>R2110</t>
  </si>
  <si>
    <t>Amount of tier 1 injected during the period</t>
  </si>
  <si>
    <t>R2120</t>
  </si>
  <si>
    <t>Tier 2</t>
  </si>
  <si>
    <t>R2130</t>
  </si>
  <si>
    <t>Amount of tier 2 injected during the period</t>
  </si>
  <si>
    <t>R2140</t>
  </si>
  <si>
    <t>Tier 3</t>
  </si>
  <si>
    <t>R2150</t>
  </si>
  <si>
    <t>Other</t>
  </si>
  <si>
    <t>R2160</t>
  </si>
  <si>
    <t>Ancillary own funds at end of the period</t>
  </si>
  <si>
    <t>R2170</t>
  </si>
  <si>
    <t>Eligible own funds at end of the period</t>
  </si>
  <si>
    <t>R2180</t>
  </si>
  <si>
    <t>SCR at end of the period</t>
  </si>
  <si>
    <t>R2190</t>
  </si>
  <si>
    <t xml:space="preserve"> </t>
  </si>
  <si>
    <t>IR.05.04.01.02</t>
  </si>
  <si>
    <t>C1010</t>
  </si>
  <si>
    <t>C1015</t>
  </si>
  <si>
    <t>C1110</t>
  </si>
  <si>
    <t>C1120</t>
  </si>
  <si>
    <t>C1130</t>
  </si>
  <si>
    <t>C1135</t>
  </si>
  <si>
    <t>C1140</t>
  </si>
  <si>
    <t>C1141</t>
  </si>
  <si>
    <t>C1145</t>
  </si>
  <si>
    <t>C1150</t>
  </si>
  <si>
    <t>C1151</t>
  </si>
  <si>
    <t>C1160</t>
  </si>
  <si>
    <t>C1165</t>
  </si>
  <si>
    <t>C1170</t>
  </si>
  <si>
    <t>C1180</t>
  </si>
  <si>
    <t>C1185</t>
  </si>
  <si>
    <t>C1190</t>
  </si>
  <si>
    <t>C1200</t>
  </si>
  <si>
    <t>C1210</t>
  </si>
  <si>
    <t>C1220</t>
  </si>
  <si>
    <t>C1230</t>
  </si>
  <si>
    <t>C1240</t>
  </si>
  <si>
    <t>C1250</t>
  </si>
  <si>
    <t>C1260</t>
  </si>
  <si>
    <t>C1310</t>
  </si>
  <si>
    <t>C1320</t>
  </si>
  <si>
    <t>C1330</t>
  </si>
  <si>
    <t>C1340</t>
  </si>
  <si>
    <t>C1525</t>
  </si>
  <si>
    <t>C1545</t>
  </si>
  <si>
    <t>IR.05.04.01.03</t>
  </si>
  <si>
    <t>C2010</t>
  </si>
  <si>
    <t>C2015</t>
  </si>
  <si>
    <t>C2110</t>
  </si>
  <si>
    <t>C2120</t>
  </si>
  <si>
    <t>C2130</t>
  </si>
  <si>
    <t>C2135</t>
  </si>
  <si>
    <t>C2140</t>
  </si>
  <si>
    <t>C2141</t>
  </si>
  <si>
    <t>C2145</t>
  </si>
  <si>
    <t>C2150</t>
  </si>
  <si>
    <t>C2151</t>
  </si>
  <si>
    <t>C2160</t>
  </si>
  <si>
    <t>C2165</t>
  </si>
  <si>
    <t>C2170</t>
  </si>
  <si>
    <t>C2180</t>
  </si>
  <si>
    <t>C2185</t>
  </si>
  <si>
    <t>C2190</t>
  </si>
  <si>
    <t>C2200</t>
  </si>
  <si>
    <t>C2210</t>
  </si>
  <si>
    <t>C2220</t>
  </si>
  <si>
    <t>C2230</t>
  </si>
  <si>
    <t>C2240</t>
  </si>
  <si>
    <t>C2250</t>
  </si>
  <si>
    <t>C2260</t>
  </si>
  <si>
    <t>C2310</t>
  </si>
  <si>
    <t>C2320</t>
  </si>
  <si>
    <t>C2330</t>
  </si>
  <si>
    <t>C2340</t>
  </si>
  <si>
    <t>C2525</t>
  </si>
  <si>
    <t>C2545</t>
  </si>
  <si>
    <t>IR.05.04.01.04</t>
  </si>
  <si>
    <t>C3010</t>
  </si>
  <si>
    <t>C3015</t>
  </si>
  <si>
    <t>C3110</t>
  </si>
  <si>
    <t>C3120</t>
  </si>
  <si>
    <t>C3130</t>
  </si>
  <si>
    <t>C3135</t>
  </si>
  <si>
    <t>C3140</t>
  </si>
  <si>
    <t>C3141</t>
  </si>
  <si>
    <t>C3145</t>
  </si>
  <si>
    <t>C3150</t>
  </si>
  <si>
    <t>C3151</t>
  </si>
  <si>
    <t>C3160</t>
  </si>
  <si>
    <t>C3165</t>
  </si>
  <si>
    <t>C3170</t>
  </si>
  <si>
    <t>C3180</t>
  </si>
  <si>
    <t>C3185</t>
  </si>
  <si>
    <t>C3190</t>
  </si>
  <si>
    <t>C3200</t>
  </si>
  <si>
    <t>C3210</t>
  </si>
  <si>
    <t>C3220</t>
  </si>
  <si>
    <t>C3230</t>
  </si>
  <si>
    <t>C3240</t>
  </si>
  <si>
    <t>C3250</t>
  </si>
  <si>
    <t>C3260</t>
  </si>
  <si>
    <t>C3310</t>
  </si>
  <si>
    <t>C3320</t>
  </si>
  <si>
    <t>C3330</t>
  </si>
  <si>
    <t>C3340</t>
  </si>
  <si>
    <t>C3525</t>
  </si>
  <si>
    <t>C3545</t>
  </si>
  <si>
    <t>IR.05.04.01.05</t>
  </si>
  <si>
    <t>Personal lines - motor (sub-class of lines of business 4 and 5 combined)</t>
  </si>
  <si>
    <t>Personal lines - Fire and other damage to property insurance (sub-class of line of business 7)</t>
  </si>
  <si>
    <t>Personal lines - other</t>
  </si>
  <si>
    <t>Commercial lines</t>
  </si>
  <si>
    <t>Underwriting outsourced or delegated</t>
  </si>
  <si>
    <t>Underwriting not outsourced or delegated</t>
  </si>
  <si>
    <t>Direct / open market / PCW</t>
  </si>
  <si>
    <t>Broker / intermediary</t>
  </si>
  <si>
    <t>Partnerships, affiliates, schemes, etc</t>
  </si>
  <si>
    <t>External agents excluding brokers</t>
  </si>
  <si>
    <t>Service companies within own group</t>
  </si>
  <si>
    <t>Broker facilities</t>
  </si>
  <si>
    <t>Direct / open market</t>
  </si>
  <si>
    <t>Lineslips, schemes, etc</t>
  </si>
  <si>
    <t>C0610</t>
  </si>
  <si>
    <t>C0620</t>
  </si>
  <si>
    <t>C0630</t>
  </si>
  <si>
    <t>C0640</t>
  </si>
  <si>
    <t>C0650</t>
  </si>
  <si>
    <t>C0660</t>
  </si>
  <si>
    <t>C0670</t>
  </si>
  <si>
    <t>C0680</t>
  </si>
  <si>
    <t>C0690</t>
  </si>
  <si>
    <t>C0700</t>
  </si>
  <si>
    <t>C0710</t>
  </si>
  <si>
    <t>C0720</t>
  </si>
  <si>
    <t>C0730</t>
  </si>
  <si>
    <t>C0740</t>
  </si>
  <si>
    <t>C0750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</si>
  <si>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</si>
  <si>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</si>
  <si>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</si>
  <si>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</si>
  <si>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</si>
  <si>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</si>
  <si>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</si>
  <si>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</si>
  <si>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IR.05.04.01.06</t>
  </si>
  <si>
    <t>C1610</t>
  </si>
  <si>
    <t>C1620</t>
  </si>
  <si>
    <t>C1630</t>
  </si>
  <si>
    <t>C1640</t>
  </si>
  <si>
    <t>C1650</t>
  </si>
  <si>
    <t>C1660</t>
  </si>
  <si>
    <t>C1670</t>
  </si>
  <si>
    <t>C1680</t>
  </si>
  <si>
    <t>C1690</t>
  </si>
  <si>
    <t>C1700</t>
  </si>
  <si>
    <t>C1710</t>
  </si>
  <si>
    <t>C1720</t>
  </si>
  <si>
    <t>C1730</t>
  </si>
  <si>
    <t>C1740</t>
  </si>
  <si>
    <t>C1750</t>
  </si>
  <si>
    <t>C1760</t>
  </si>
  <si>
    <t>C1770</t>
  </si>
  <si>
    <t>C1780</t>
  </si>
  <si>
    <t>C1790</t>
  </si>
  <si>
    <t>C1800</t>
  </si>
  <si>
    <t>C1810</t>
  </si>
  <si>
    <t>C1820</t>
  </si>
  <si>
    <t>C1830</t>
  </si>
  <si>
    <t>IR.05.04.01.07</t>
  </si>
  <si>
    <t>C2610</t>
  </si>
  <si>
    <t>C2620</t>
  </si>
  <si>
    <t>C2630</t>
  </si>
  <si>
    <t>C2640</t>
  </si>
  <si>
    <t>C2650</t>
  </si>
  <si>
    <t>C2660</t>
  </si>
  <si>
    <t>C2670</t>
  </si>
  <si>
    <t>C2680</t>
  </si>
  <si>
    <t>C2690</t>
  </si>
  <si>
    <t>C2700</t>
  </si>
  <si>
    <t>C2710</t>
  </si>
  <si>
    <t>C2720</t>
  </si>
  <si>
    <t>C2730</t>
  </si>
  <si>
    <t>C2740</t>
  </si>
  <si>
    <t>C2750</t>
  </si>
  <si>
    <t>C2760</t>
  </si>
  <si>
    <t>C2770</t>
  </si>
  <si>
    <t>C2780</t>
  </si>
  <si>
    <t>C2790</t>
  </si>
  <si>
    <t>C2800</t>
  </si>
  <si>
    <t>C2810</t>
  </si>
  <si>
    <t>C2820</t>
  </si>
  <si>
    <t>C2830</t>
  </si>
  <si>
    <t>IR.05.04.01.08</t>
  </si>
  <si>
    <t>C3610</t>
  </si>
  <si>
    <t>C3620</t>
  </si>
  <si>
    <t>C3630</t>
  </si>
  <si>
    <t>C3640</t>
  </si>
  <si>
    <t>C3650</t>
  </si>
  <si>
    <t>C3660</t>
  </si>
  <si>
    <t>C3670</t>
  </si>
  <si>
    <t>C3680</t>
  </si>
  <si>
    <t>C3690</t>
  </si>
  <si>
    <t>C3700</t>
  </si>
  <si>
    <t>C3710</t>
  </si>
  <si>
    <t>C3720</t>
  </si>
  <si>
    <t>C3730</t>
  </si>
  <si>
    <t>C3740</t>
  </si>
  <si>
    <t>C3750</t>
  </si>
  <si>
    <t>C3760</t>
  </si>
  <si>
    <t>C3770</t>
  </si>
  <si>
    <t>C3780</t>
  </si>
  <si>
    <t>C3790</t>
  </si>
  <si>
    <t>C3800</t>
  </si>
  <si>
    <t>C3810</t>
  </si>
  <si>
    <t>C3820</t>
  </si>
  <si>
    <t>C3830</t>
  </si>
  <si>
    <t>IR.05.04.02</t>
  </si>
  <si>
    <t>Non-life income and expenditure</t>
  </si>
  <si>
    <t>Annual group, quarterly solo, quarterly group, disclosure solo, disclosure group</t>
  </si>
  <si>
    <t>IR.05.04.02.01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</si>
</sst>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8">
    <xf numFmtId="0" fontId="0" fillId="0" borderId="0" xfId="0"/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 indent="2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left" vertical="center" wrapText="1" indent="2"/>
    </xf>
    <xf numFmtId="0" fontId="12" fillId="0" borderId="3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19" xfId="2" quotePrefix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0" fontId="12" fillId="0" borderId="2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19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12" fillId="0" borderId="2" xfId="0" applyFont="1" applyBorder="1" applyAlignment="1">
      <alignment horizontal="left" vertical="center" wrapText="1" indent="4"/>
    </xf>
    <xf numFmtId="0" fontId="12" fillId="0" borderId="2" xfId="0" applyFont="1" applyBorder="1" applyAlignment="1">
      <alignment horizontal="left" vertical="center" wrapText="1"/>
    </xf>
    <xf numFmtId="1" fontId="12" fillId="0" borderId="2" xfId="0" applyNumberFormat="1" applyFont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5" fillId="0" borderId="23" xfId="2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5" fillId="0" borderId="0" xfId="0" applyFont="1"/>
    <xf numFmtId="0" fontId="8" fillId="0" borderId="0" xfId="1" applyFont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9" xfId="2" quotePrefix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 indent="2"/>
    </xf>
    <xf numFmtId="0" fontId="14" fillId="0" borderId="19" xfId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1" fillId="0" borderId="0" xfId="2" quotePrefix="1" applyFont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19" xfId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ny 2 2" xfId="2" xr:uid="{00000000-0005-0000-0000-000001000000}"/>
    <cellStyle name="Normalny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85725</xdr:rowOff>
    </xdr:from>
    <xdr:to>
      <xdr:col>0</xdr:col>
      <xdr:colOff>3809576</xdr:colOff>
      <xdr:row>1</xdr:row>
      <xdr:rowOff>457516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E25DCC-134B-4A01-A861-8218B363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66700"/>
          <a:ext cx="3753484" cy="371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132556</xdr:colOff>
      <xdr:row>1</xdr:row>
      <xdr:rowOff>27782</xdr:rowOff>
    </xdr:from>
    <xdr:to>
      <xdr:col>0</xdr:col>
      <xdr:colOff>3820816</xdr:colOff>
      <xdr:row>2</xdr:row>
      <xdr:rowOff>11588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D209B-90D5-49DD-80D5-E3864B39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56" y="265907"/>
          <a:ext cx="3686355" cy="362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544"/>
  <sheetViews>
    <sheetView tabSelected="1" zoomScale="80" zoomScaleNormal="80" workbookViewId="0">
      <pane xSplit="2" ySplit="15" topLeftCell="C16" activePane="bottomRight" state="frozen"/>
      <selection pane="topRight" activeCell="C1" sqref="C1"/>
      <selection pane="bottomLeft" activeCell="A18" sqref="A18"/>
      <selection pane="bottomRight"/>
    </sheetView>
  </sheetViews>
  <sheetFormatPr defaultColWidth="9.1796875" defaultRowHeight="14.5" x14ac:dyDescent="0.35"/>
  <cols>
    <col min="1" max="1" width="116.1796875" style="12" customWidth="1"/>
    <col min="2" max="2" width="10.81640625" style="12" customWidth="1"/>
    <col min="3" max="4" width="19.453125" style="11" customWidth="1"/>
    <col min="5" max="17" width="25.81640625" style="11" customWidth="1"/>
    <col min="18" max="19" width="19.1796875" style="11" customWidth="1"/>
    <col min="20" max="23" width="19.453125" style="11" customWidth="1"/>
    <col min="24" max="26" width="25.81640625" style="11" customWidth="1"/>
    <col min="27" max="32" width="19.453125" style="11" customWidth="1"/>
    <col min="33" max="35" width="18.81640625" style="11" customWidth="1"/>
    <col min="36" max="16384" width="9.1796875" style="12"/>
  </cols>
  <sheetData>
    <row r="1" spans="1:34" ht="15.5" x14ac:dyDescent="0.35">
      <c r="A1" s="74" t="s">
        <v>0</v>
      </c>
      <c r="B1" s="10"/>
    </row>
    <row r="2" spans="1:34" ht="38.15" customHeight="1" x14ac:dyDescent="0.35">
      <c r="B2" s="10"/>
    </row>
    <row r="4" spans="1:34" x14ac:dyDescent="0.35">
      <c r="A4" s="13" t="s">
        <v>1</v>
      </c>
    </row>
    <row r="5" spans="1:34" x14ac:dyDescent="0.35">
      <c r="A5" s="14" t="s">
        <v>2</v>
      </c>
      <c r="C5" s="15"/>
    </row>
    <row r="6" spans="1:34" x14ac:dyDescent="0.35">
      <c r="A6" s="16" t="s">
        <v>3</v>
      </c>
      <c r="C6" s="15"/>
    </row>
    <row r="7" spans="1:34" x14ac:dyDescent="0.35">
      <c r="C7" s="15"/>
    </row>
    <row r="8" spans="1:34" x14ac:dyDescent="0.35">
      <c r="A8" s="13" t="s">
        <v>4</v>
      </c>
    </row>
    <row r="9" spans="1:34" x14ac:dyDescent="0.35">
      <c r="A9" s="14" t="str">
        <f>A5&amp;" : reporting period"</f>
        <v>Non-life income, expenditure and business model analysis : reporting period</v>
      </c>
    </row>
    <row r="10" spans="1:34" s="17" customFormat="1" ht="15" customHeight="1" x14ac:dyDescent="0.35">
      <c r="C10" s="88" t="s">
        <v>5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90"/>
      <c r="AG10" s="18"/>
      <c r="AH10" s="18"/>
    </row>
    <row r="11" spans="1:34" s="17" customFormat="1" ht="15" customHeight="1" x14ac:dyDescent="0.35">
      <c r="C11" s="96"/>
      <c r="D11" s="88" t="s">
        <v>6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90"/>
      <c r="AE11" s="105" t="s">
        <v>7</v>
      </c>
      <c r="AF11" s="105" t="s">
        <v>8</v>
      </c>
      <c r="AG11" s="18"/>
      <c r="AH11" s="18"/>
    </row>
    <row r="12" spans="1:34" s="17" customFormat="1" ht="15" customHeight="1" x14ac:dyDescent="0.35">
      <c r="C12" s="96"/>
      <c r="D12" s="96"/>
      <c r="E12" s="84" t="s">
        <v>9</v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6"/>
      <c r="AA12" s="79" t="s">
        <v>10</v>
      </c>
      <c r="AB12" s="80"/>
      <c r="AC12" s="80"/>
      <c r="AD12" s="81"/>
      <c r="AE12" s="96"/>
      <c r="AF12" s="96"/>
      <c r="AG12" s="18"/>
      <c r="AH12" s="18"/>
    </row>
    <row r="13" spans="1:34" s="17" customFormat="1" ht="14.5" customHeight="1" x14ac:dyDescent="0.35">
      <c r="C13" s="96"/>
      <c r="D13" s="96"/>
      <c r="E13" s="94" t="s">
        <v>11</v>
      </c>
      <c r="F13" s="98" t="s">
        <v>12</v>
      </c>
      <c r="G13" s="98" t="s">
        <v>13</v>
      </c>
      <c r="H13" s="100" t="s">
        <v>14</v>
      </c>
      <c r="I13" s="101"/>
      <c r="J13" s="102"/>
      <c r="K13" s="100" t="s">
        <v>15</v>
      </c>
      <c r="L13" s="101"/>
      <c r="M13" s="102"/>
      <c r="N13" s="98" t="s">
        <v>16</v>
      </c>
      <c r="O13" s="100" t="s">
        <v>17</v>
      </c>
      <c r="P13" s="101"/>
      <c r="Q13" s="102"/>
      <c r="R13" s="91" t="s">
        <v>18</v>
      </c>
      <c r="S13" s="92"/>
      <c r="T13" s="92"/>
      <c r="U13" s="92"/>
      <c r="V13" s="93"/>
      <c r="W13" s="102" t="s">
        <v>19</v>
      </c>
      <c r="X13" s="98" t="s">
        <v>20</v>
      </c>
      <c r="Y13" s="98" t="s">
        <v>21</v>
      </c>
      <c r="Z13" s="98" t="s">
        <v>22</v>
      </c>
      <c r="AA13" s="98" t="s">
        <v>23</v>
      </c>
      <c r="AB13" s="98" t="s">
        <v>24</v>
      </c>
      <c r="AC13" s="98" t="s">
        <v>25</v>
      </c>
      <c r="AD13" s="106" t="s">
        <v>26</v>
      </c>
      <c r="AE13" s="96"/>
      <c r="AF13" s="96"/>
      <c r="AG13" s="18"/>
      <c r="AH13" s="18"/>
    </row>
    <row r="14" spans="1:34" s="17" customFormat="1" ht="70" customHeight="1" x14ac:dyDescent="0.35">
      <c r="C14" s="103"/>
      <c r="D14" s="97"/>
      <c r="E14" s="95"/>
      <c r="F14" s="99"/>
      <c r="G14" s="99"/>
      <c r="H14" s="1" t="s">
        <v>27</v>
      </c>
      <c r="I14" s="1" t="s">
        <v>28</v>
      </c>
      <c r="J14" s="1" t="s">
        <v>29</v>
      </c>
      <c r="K14" s="1" t="s">
        <v>30</v>
      </c>
      <c r="L14" s="1" t="s">
        <v>31</v>
      </c>
      <c r="M14" s="1" t="s">
        <v>32</v>
      </c>
      <c r="N14" s="99"/>
      <c r="O14" s="1" t="s">
        <v>33</v>
      </c>
      <c r="P14" s="1" t="s">
        <v>34</v>
      </c>
      <c r="Q14" s="1" t="s">
        <v>35</v>
      </c>
      <c r="R14" s="2" t="s">
        <v>36</v>
      </c>
      <c r="S14" s="2" t="s">
        <v>37</v>
      </c>
      <c r="T14" s="1" t="s">
        <v>38</v>
      </c>
      <c r="U14" s="1" t="s">
        <v>39</v>
      </c>
      <c r="V14" s="1" t="s">
        <v>40</v>
      </c>
      <c r="W14" s="104"/>
      <c r="X14" s="99"/>
      <c r="Y14" s="99"/>
      <c r="Z14" s="99"/>
      <c r="AA14" s="99"/>
      <c r="AB14" s="99"/>
      <c r="AC14" s="99"/>
      <c r="AD14" s="107"/>
      <c r="AE14" s="103"/>
      <c r="AF14" s="103"/>
      <c r="AG14" s="18"/>
      <c r="AH14" s="18"/>
    </row>
    <row r="15" spans="1:34" s="17" customFormat="1" x14ac:dyDescent="0.35">
      <c r="C15" s="22" t="s">
        <v>41</v>
      </c>
      <c r="D15" s="23" t="s">
        <v>42</v>
      </c>
      <c r="E15" s="23" t="s">
        <v>43</v>
      </c>
      <c r="F15" s="23" t="s">
        <v>44</v>
      </c>
      <c r="G15" s="23" t="s">
        <v>45</v>
      </c>
      <c r="H15" s="23" t="s">
        <v>46</v>
      </c>
      <c r="I15" s="23" t="s">
        <v>47</v>
      </c>
      <c r="J15" s="23" t="s">
        <v>48</v>
      </c>
      <c r="K15" s="23" t="s">
        <v>49</v>
      </c>
      <c r="L15" s="23" t="s">
        <v>50</v>
      </c>
      <c r="M15" s="23" t="s">
        <v>51</v>
      </c>
      <c r="N15" s="23" t="s">
        <v>52</v>
      </c>
      <c r="O15" s="23" t="s">
        <v>53</v>
      </c>
      <c r="P15" s="23" t="s">
        <v>54</v>
      </c>
      <c r="Q15" s="24" t="s">
        <v>55</v>
      </c>
      <c r="R15" s="25" t="s">
        <v>56</v>
      </c>
      <c r="S15" s="25" t="s">
        <v>57</v>
      </c>
      <c r="T15" s="23" t="s">
        <v>58</v>
      </c>
      <c r="U15" s="23" t="s">
        <v>59</v>
      </c>
      <c r="V15" s="23" t="s">
        <v>60</v>
      </c>
      <c r="W15" s="23" t="s">
        <v>61</v>
      </c>
      <c r="X15" s="23" t="s">
        <v>62</v>
      </c>
      <c r="Y15" s="23" t="s">
        <v>63</v>
      </c>
      <c r="Z15" s="26" t="s">
        <v>64</v>
      </c>
      <c r="AA15" s="25" t="s">
        <v>65</v>
      </c>
      <c r="AB15" s="23" t="s">
        <v>66</v>
      </c>
      <c r="AC15" s="26" t="s">
        <v>67</v>
      </c>
      <c r="AD15" s="4" t="s">
        <v>68</v>
      </c>
      <c r="AE15" s="22" t="s">
        <v>69</v>
      </c>
      <c r="AF15" s="22" t="s">
        <v>70</v>
      </c>
      <c r="AG15" s="18"/>
      <c r="AH15" s="18"/>
    </row>
    <row r="16" spans="1:34" s="17" customFormat="1" ht="12.75" customHeight="1" x14ac:dyDescent="0.35">
      <c r="A16" s="27" t="s">
        <v>71</v>
      </c>
      <c r="B16" s="4"/>
      <c r="C16" s="28" t="s">
        <v>72</v>
      </c>
      <c r="D16" s="28" t="s">
        <v>72</v>
      </c>
      <c r="E16" s="28" t="s">
        <v>72</v>
      </c>
      <c r="F16" s="28" t="s">
        <v>72</v>
      </c>
      <c r="G16" s="28" t="s">
        <v>72</v>
      </c>
      <c r="H16" s="28"/>
      <c r="I16" s="28" t="s">
        <v>72</v>
      </c>
      <c r="J16" s="28" t="s">
        <v>72</v>
      </c>
      <c r="K16" s="28"/>
      <c r="L16" s="28" t="s">
        <v>72</v>
      </c>
      <c r="M16" s="28" t="s">
        <v>72</v>
      </c>
      <c r="N16" s="28" t="s">
        <v>72</v>
      </c>
      <c r="O16" s="28"/>
      <c r="P16" s="28" t="s">
        <v>72</v>
      </c>
      <c r="Q16" s="28" t="s">
        <v>72</v>
      </c>
      <c r="R16" s="28" t="s">
        <v>72</v>
      </c>
      <c r="S16" s="28"/>
      <c r="T16" s="28" t="s">
        <v>72</v>
      </c>
      <c r="U16" s="28" t="s">
        <v>72</v>
      </c>
      <c r="V16" s="28" t="s">
        <v>72</v>
      </c>
      <c r="W16" s="28" t="s">
        <v>72</v>
      </c>
      <c r="X16" s="28" t="s">
        <v>72</v>
      </c>
      <c r="Y16" s="28" t="s">
        <v>72</v>
      </c>
      <c r="Z16" s="28" t="s">
        <v>72</v>
      </c>
      <c r="AA16" s="28" t="s">
        <v>72</v>
      </c>
      <c r="AB16" s="28" t="s">
        <v>72</v>
      </c>
      <c r="AC16" s="28" t="s">
        <v>72</v>
      </c>
      <c r="AD16" s="28" t="s">
        <v>72</v>
      </c>
      <c r="AE16" s="28" t="s">
        <v>72</v>
      </c>
      <c r="AF16" s="28" t="s">
        <v>72</v>
      </c>
      <c r="AG16" s="18"/>
      <c r="AH16" s="18"/>
    </row>
    <row r="17" spans="1:34" s="17" customFormat="1" ht="12.75" customHeight="1" x14ac:dyDescent="0.35">
      <c r="A17" s="27" t="s">
        <v>73</v>
      </c>
      <c r="B17" s="4"/>
      <c r="C17" s="28" t="s">
        <v>72</v>
      </c>
      <c r="D17" s="28" t="s">
        <v>72</v>
      </c>
      <c r="E17" s="28" t="s">
        <v>72</v>
      </c>
      <c r="F17" s="28" t="s">
        <v>72</v>
      </c>
      <c r="G17" s="28" t="s">
        <v>72</v>
      </c>
      <c r="H17" s="28"/>
      <c r="I17" s="28" t="s">
        <v>72</v>
      </c>
      <c r="J17" s="28" t="s">
        <v>72</v>
      </c>
      <c r="K17" s="28"/>
      <c r="L17" s="28" t="s">
        <v>72</v>
      </c>
      <c r="M17" s="28" t="s">
        <v>72</v>
      </c>
      <c r="N17" s="28" t="s">
        <v>72</v>
      </c>
      <c r="O17" s="28"/>
      <c r="P17" s="28" t="s">
        <v>72</v>
      </c>
      <c r="Q17" s="28" t="s">
        <v>72</v>
      </c>
      <c r="R17" s="28" t="s">
        <v>72</v>
      </c>
      <c r="S17" s="28"/>
      <c r="T17" s="28" t="s">
        <v>72</v>
      </c>
      <c r="U17" s="28" t="s">
        <v>72</v>
      </c>
      <c r="V17" s="28" t="s">
        <v>72</v>
      </c>
      <c r="W17" s="28" t="s">
        <v>72</v>
      </c>
      <c r="X17" s="28" t="s">
        <v>72</v>
      </c>
      <c r="Y17" s="28" t="s">
        <v>72</v>
      </c>
      <c r="Z17" s="28" t="s">
        <v>72</v>
      </c>
      <c r="AA17" s="28" t="s">
        <v>72</v>
      </c>
      <c r="AB17" s="28" t="s">
        <v>72</v>
      </c>
      <c r="AC17" s="28" t="s">
        <v>72</v>
      </c>
      <c r="AD17" s="28" t="s">
        <v>72</v>
      </c>
      <c r="AE17" s="28" t="s">
        <v>72</v>
      </c>
      <c r="AF17" s="28" t="s">
        <v>72</v>
      </c>
      <c r="AG17" s="18"/>
      <c r="AH17" s="18"/>
    </row>
    <row r="18" spans="1:34" s="17" customFormat="1" x14ac:dyDescent="0.35">
      <c r="A18" s="29" t="s">
        <v>74</v>
      </c>
      <c r="B18" s="4" t="s">
        <v>75</v>
      </c>
      <c r="C18" s="30"/>
      <c r="D18" s="9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18"/>
      <c r="AH18" s="18"/>
    </row>
    <row r="19" spans="1:34" s="17" customFormat="1" x14ac:dyDescent="0.35">
      <c r="A19" s="29" t="s">
        <v>76</v>
      </c>
      <c r="B19" s="4" t="s">
        <v>77</v>
      </c>
      <c r="C19" s="30"/>
      <c r="D19" s="9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2"/>
      <c r="AB19" s="32"/>
      <c r="AC19" s="32"/>
      <c r="AD19" s="32"/>
      <c r="AE19" s="31"/>
      <c r="AF19" s="32"/>
      <c r="AG19" s="18"/>
      <c r="AH19" s="18"/>
    </row>
    <row r="20" spans="1:34" s="17" customFormat="1" x14ac:dyDescent="0.35">
      <c r="A20" s="7" t="s">
        <v>78</v>
      </c>
      <c r="B20" s="4" t="s">
        <v>79</v>
      </c>
      <c r="C20" s="30"/>
      <c r="D20" s="9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/>
      <c r="AB20" s="32"/>
      <c r="AC20" s="32"/>
      <c r="AD20" s="32"/>
      <c r="AE20" s="33"/>
      <c r="AF20" s="32"/>
      <c r="AG20" s="18"/>
      <c r="AH20" s="18"/>
    </row>
    <row r="21" spans="1:34" s="17" customFormat="1" x14ac:dyDescent="0.35">
      <c r="A21" s="29" t="s">
        <v>80</v>
      </c>
      <c r="B21" s="4" t="s">
        <v>81</v>
      </c>
      <c r="C21" s="30"/>
      <c r="D21" s="9"/>
      <c r="E21" s="31"/>
      <c r="F21" s="31"/>
      <c r="G21" s="31"/>
      <c r="H21" s="31"/>
      <c r="I21" s="34"/>
      <c r="J21" s="34"/>
      <c r="K21" s="31"/>
      <c r="L21" s="34"/>
      <c r="M21" s="34"/>
      <c r="N21" s="31"/>
      <c r="O21" s="31"/>
      <c r="P21" s="34"/>
      <c r="Q21" s="34"/>
      <c r="R21" s="31"/>
      <c r="S21" s="34"/>
      <c r="T21" s="34"/>
      <c r="U21" s="34"/>
      <c r="V21" s="34"/>
      <c r="W21" s="31"/>
      <c r="X21" s="31"/>
      <c r="Y21" s="31"/>
      <c r="Z21" s="31"/>
      <c r="AA21" s="31"/>
      <c r="AB21" s="31"/>
      <c r="AC21" s="31"/>
      <c r="AD21" s="31"/>
      <c r="AE21" s="32"/>
      <c r="AF21" s="31"/>
      <c r="AG21" s="18"/>
      <c r="AH21" s="18"/>
    </row>
    <row r="22" spans="1:34" s="17" customFormat="1" x14ac:dyDescent="0.35">
      <c r="A22" s="35" t="s">
        <v>82</v>
      </c>
      <c r="B22" s="4" t="s">
        <v>83</v>
      </c>
      <c r="C22" s="30"/>
      <c r="D22" s="9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4"/>
      <c r="AB22" s="34"/>
      <c r="AC22" s="34"/>
      <c r="AD22" s="34"/>
      <c r="AE22" s="32"/>
      <c r="AF22" s="32"/>
      <c r="AG22" s="18"/>
      <c r="AH22" s="18"/>
    </row>
    <row r="23" spans="1:34" s="17" customFormat="1" x14ac:dyDescent="0.35">
      <c r="A23" s="35" t="s">
        <v>84</v>
      </c>
      <c r="B23" s="4" t="s">
        <v>85</v>
      </c>
      <c r="C23" s="30"/>
      <c r="D23" s="9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4"/>
      <c r="AB23" s="34"/>
      <c r="AC23" s="34"/>
      <c r="AD23" s="34"/>
      <c r="AE23" s="32"/>
      <c r="AF23" s="32"/>
      <c r="AG23" s="18"/>
      <c r="AH23" s="18"/>
    </row>
    <row r="24" spans="1:34" s="17" customFormat="1" x14ac:dyDescent="0.35">
      <c r="A24" s="35" t="s">
        <v>86</v>
      </c>
      <c r="B24" s="4" t="s">
        <v>87</v>
      </c>
      <c r="C24" s="30"/>
      <c r="D24" s="9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2"/>
      <c r="AF24" s="32"/>
      <c r="AG24" s="18"/>
      <c r="AH24" s="18"/>
    </row>
    <row r="25" spans="1:34" s="17" customFormat="1" x14ac:dyDescent="0.35">
      <c r="A25" s="29" t="s">
        <v>88</v>
      </c>
      <c r="B25" s="4" t="s">
        <v>89</v>
      </c>
      <c r="C25" s="30"/>
      <c r="D25" s="9"/>
      <c r="E25" s="31"/>
      <c r="F25" s="31"/>
      <c r="G25" s="31"/>
      <c r="H25" s="31"/>
      <c r="I25" s="34"/>
      <c r="J25" s="34"/>
      <c r="K25" s="31"/>
      <c r="L25" s="34"/>
      <c r="M25" s="34"/>
      <c r="N25" s="31"/>
      <c r="O25" s="31"/>
      <c r="P25" s="34"/>
      <c r="Q25" s="34"/>
      <c r="R25" s="31"/>
      <c r="S25" s="34"/>
      <c r="T25" s="34"/>
      <c r="U25" s="34"/>
      <c r="V25" s="34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18"/>
      <c r="AH25" s="18"/>
    </row>
    <row r="26" spans="1:34" s="17" customFormat="1" ht="12.75" customHeight="1" x14ac:dyDescent="0.35">
      <c r="A26" s="27" t="s">
        <v>90</v>
      </c>
      <c r="B26" s="4"/>
      <c r="C26" s="28" t="s">
        <v>72</v>
      </c>
      <c r="D26" s="28" t="s">
        <v>72</v>
      </c>
      <c r="E26" s="28" t="s">
        <v>72</v>
      </c>
      <c r="F26" s="28" t="s">
        <v>72</v>
      </c>
      <c r="G26" s="28" t="s">
        <v>72</v>
      </c>
      <c r="H26" s="28"/>
      <c r="I26" s="28" t="s">
        <v>72</v>
      </c>
      <c r="J26" s="28" t="s">
        <v>72</v>
      </c>
      <c r="K26" s="28"/>
      <c r="L26" s="28" t="s">
        <v>72</v>
      </c>
      <c r="M26" s="28" t="s">
        <v>72</v>
      </c>
      <c r="N26" s="28" t="s">
        <v>72</v>
      </c>
      <c r="O26" s="28"/>
      <c r="P26" s="28" t="s">
        <v>72</v>
      </c>
      <c r="Q26" s="28" t="s">
        <v>72</v>
      </c>
      <c r="R26" s="28" t="s">
        <v>72</v>
      </c>
      <c r="S26" s="28"/>
      <c r="T26" s="28" t="s">
        <v>72</v>
      </c>
      <c r="U26" s="28" t="s">
        <v>72</v>
      </c>
      <c r="V26" s="28" t="s">
        <v>72</v>
      </c>
      <c r="W26" s="28" t="s">
        <v>72</v>
      </c>
      <c r="X26" s="28" t="s">
        <v>72</v>
      </c>
      <c r="Y26" s="28" t="s">
        <v>72</v>
      </c>
      <c r="Z26" s="28" t="s">
        <v>72</v>
      </c>
      <c r="AA26" s="28" t="s">
        <v>72</v>
      </c>
      <c r="AB26" s="28" t="s">
        <v>72</v>
      </c>
      <c r="AC26" s="28" t="s">
        <v>72</v>
      </c>
      <c r="AD26" s="28" t="s">
        <v>72</v>
      </c>
      <c r="AE26" s="28" t="s">
        <v>72</v>
      </c>
      <c r="AF26" s="28" t="s">
        <v>72</v>
      </c>
      <c r="AG26" s="18"/>
      <c r="AH26" s="18"/>
    </row>
    <row r="27" spans="1:34" s="17" customFormat="1" x14ac:dyDescent="0.35">
      <c r="A27" s="29" t="s">
        <v>91</v>
      </c>
      <c r="B27" s="4" t="s">
        <v>92</v>
      </c>
      <c r="C27" s="30"/>
      <c r="D27" s="9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4"/>
      <c r="AF27" s="34"/>
      <c r="AG27" s="18"/>
      <c r="AH27" s="18"/>
    </row>
    <row r="28" spans="1:34" s="17" customFormat="1" x14ac:dyDescent="0.35">
      <c r="A28" s="7" t="s">
        <v>93</v>
      </c>
      <c r="B28" s="4" t="s">
        <v>94</v>
      </c>
      <c r="C28" s="30"/>
      <c r="D28" s="9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4"/>
      <c r="AB28" s="34"/>
      <c r="AC28" s="34"/>
      <c r="AD28" s="34"/>
      <c r="AE28" s="32"/>
      <c r="AF28" s="32"/>
      <c r="AG28" s="18"/>
      <c r="AH28" s="18"/>
    </row>
    <row r="29" spans="1:34" s="17" customFormat="1" x14ac:dyDescent="0.35">
      <c r="A29" s="7" t="s">
        <v>95</v>
      </c>
      <c r="B29" s="4" t="s">
        <v>96</v>
      </c>
      <c r="C29" s="30"/>
      <c r="D29" s="9"/>
      <c r="E29" s="31"/>
      <c r="F29" s="31"/>
      <c r="G29" s="31"/>
      <c r="H29" s="31"/>
      <c r="I29" s="34"/>
      <c r="J29" s="34"/>
      <c r="K29" s="31"/>
      <c r="L29" s="34"/>
      <c r="M29" s="34"/>
      <c r="N29" s="31"/>
      <c r="O29" s="31"/>
      <c r="P29" s="34"/>
      <c r="Q29" s="34"/>
      <c r="R29" s="31"/>
      <c r="S29" s="34"/>
      <c r="T29" s="34"/>
      <c r="U29" s="34"/>
      <c r="V29" s="34"/>
      <c r="W29" s="31"/>
      <c r="X29" s="31"/>
      <c r="Y29" s="31"/>
      <c r="Z29" s="31"/>
      <c r="AA29" s="31"/>
      <c r="AB29" s="31"/>
      <c r="AC29" s="31"/>
      <c r="AD29" s="31"/>
      <c r="AE29" s="32"/>
      <c r="AF29" s="32"/>
      <c r="AG29" s="18"/>
      <c r="AH29" s="18"/>
    </row>
    <row r="30" spans="1:34" s="17" customFormat="1" x14ac:dyDescent="0.35">
      <c r="A30" s="29" t="s">
        <v>97</v>
      </c>
      <c r="B30" s="4" t="s">
        <v>98</v>
      </c>
      <c r="C30" s="30"/>
      <c r="D30" s="9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3"/>
      <c r="AF30" s="33"/>
      <c r="AG30" s="18"/>
      <c r="AH30" s="18"/>
    </row>
    <row r="31" spans="1:34" s="17" customFormat="1" x14ac:dyDescent="0.35">
      <c r="A31" s="7" t="s">
        <v>99</v>
      </c>
      <c r="B31" s="4" t="s">
        <v>100</v>
      </c>
      <c r="C31" s="30"/>
      <c r="D31" s="9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3"/>
      <c r="AF31" s="33"/>
      <c r="AG31" s="18"/>
      <c r="AH31" s="18"/>
    </row>
    <row r="32" spans="1:34" s="17" customFormat="1" x14ac:dyDescent="0.35">
      <c r="A32" s="29" t="s">
        <v>101</v>
      </c>
      <c r="B32" s="4" t="s">
        <v>102</v>
      </c>
      <c r="C32" s="30"/>
      <c r="D32" s="9"/>
      <c r="E32" s="31"/>
      <c r="F32" s="31"/>
      <c r="G32" s="31"/>
      <c r="H32" s="31"/>
      <c r="I32" s="34"/>
      <c r="J32" s="34"/>
      <c r="K32" s="31"/>
      <c r="L32" s="34"/>
      <c r="M32" s="34"/>
      <c r="N32" s="31"/>
      <c r="O32" s="31"/>
      <c r="P32" s="34"/>
      <c r="Q32" s="34"/>
      <c r="R32" s="31"/>
      <c r="S32" s="34"/>
      <c r="T32" s="34"/>
      <c r="U32" s="34"/>
      <c r="V32" s="34"/>
      <c r="W32" s="31"/>
      <c r="X32" s="31"/>
      <c r="Y32" s="31"/>
      <c r="Z32" s="31"/>
      <c r="AA32" s="31"/>
      <c r="AB32" s="31"/>
      <c r="AC32" s="31"/>
      <c r="AD32" s="31"/>
      <c r="AE32" s="34"/>
      <c r="AF32" s="34"/>
      <c r="AG32" s="18"/>
      <c r="AH32" s="18"/>
    </row>
    <row r="33" spans="1:34" s="17" customFormat="1" x14ac:dyDescent="0.35">
      <c r="A33" s="7" t="s">
        <v>103</v>
      </c>
      <c r="B33" s="4" t="s">
        <v>104</v>
      </c>
      <c r="C33" s="9"/>
      <c r="D33" s="9"/>
      <c r="E33" s="31"/>
      <c r="F33" s="31"/>
      <c r="G33" s="31"/>
      <c r="H33" s="31"/>
      <c r="I33" s="34"/>
      <c r="J33" s="34"/>
      <c r="K33" s="31"/>
      <c r="L33" s="34"/>
      <c r="M33" s="34"/>
      <c r="N33" s="31"/>
      <c r="O33" s="31"/>
      <c r="P33" s="34"/>
      <c r="Q33" s="34"/>
      <c r="R33" s="31"/>
      <c r="S33" s="34"/>
      <c r="T33" s="34"/>
      <c r="U33" s="34"/>
      <c r="V33" s="34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18"/>
      <c r="AH33" s="18"/>
    </row>
    <row r="34" spans="1:34" s="17" customFormat="1" ht="12.75" customHeight="1" x14ac:dyDescent="0.35">
      <c r="A34" s="27" t="s">
        <v>105</v>
      </c>
      <c r="B34" s="4"/>
      <c r="C34" s="28" t="s">
        <v>72</v>
      </c>
      <c r="D34" s="28" t="s">
        <v>72</v>
      </c>
      <c r="E34" s="28" t="s">
        <v>72</v>
      </c>
      <c r="F34" s="28" t="s">
        <v>72</v>
      </c>
      <c r="G34" s="28" t="s">
        <v>72</v>
      </c>
      <c r="H34" s="28"/>
      <c r="I34" s="28" t="s">
        <v>72</v>
      </c>
      <c r="J34" s="28" t="s">
        <v>72</v>
      </c>
      <c r="K34" s="28"/>
      <c r="L34" s="28" t="s">
        <v>72</v>
      </c>
      <c r="M34" s="28" t="s">
        <v>72</v>
      </c>
      <c r="N34" s="28" t="s">
        <v>72</v>
      </c>
      <c r="O34" s="28"/>
      <c r="P34" s="28" t="s">
        <v>72</v>
      </c>
      <c r="Q34" s="28" t="s">
        <v>72</v>
      </c>
      <c r="R34" s="28" t="s">
        <v>72</v>
      </c>
      <c r="S34" s="28"/>
      <c r="T34" s="28" t="s">
        <v>72</v>
      </c>
      <c r="U34" s="28" t="s">
        <v>72</v>
      </c>
      <c r="V34" s="28" t="s">
        <v>72</v>
      </c>
      <c r="W34" s="28" t="s">
        <v>72</v>
      </c>
      <c r="X34" s="28" t="s">
        <v>72</v>
      </c>
      <c r="Y34" s="28" t="s">
        <v>72</v>
      </c>
      <c r="Z34" s="28" t="s">
        <v>72</v>
      </c>
      <c r="AA34" s="28" t="s">
        <v>72</v>
      </c>
      <c r="AB34" s="28" t="s">
        <v>72</v>
      </c>
      <c r="AC34" s="28" t="s">
        <v>72</v>
      </c>
      <c r="AD34" s="28" t="s">
        <v>72</v>
      </c>
      <c r="AE34" s="28" t="s">
        <v>72</v>
      </c>
      <c r="AF34" s="28" t="s">
        <v>72</v>
      </c>
      <c r="AG34" s="18"/>
      <c r="AH34" s="18"/>
    </row>
    <row r="35" spans="1:34" s="17" customFormat="1" x14ac:dyDescent="0.35">
      <c r="A35" s="29" t="s">
        <v>106</v>
      </c>
      <c r="B35" s="4" t="s">
        <v>107</v>
      </c>
      <c r="C35" s="9"/>
      <c r="D35" s="30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18"/>
      <c r="AH35" s="18"/>
    </row>
    <row r="36" spans="1:34" s="17" customFormat="1" x14ac:dyDescent="0.35">
      <c r="A36" s="29" t="s">
        <v>108</v>
      </c>
      <c r="B36" s="4" t="s">
        <v>109</v>
      </c>
      <c r="C36" s="9"/>
      <c r="D36" s="30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18"/>
      <c r="AH36" s="18"/>
    </row>
    <row r="37" spans="1:34" s="17" customFormat="1" x14ac:dyDescent="0.35">
      <c r="A37" s="29" t="s">
        <v>110</v>
      </c>
      <c r="B37" s="4" t="s">
        <v>111</v>
      </c>
      <c r="C37" s="9"/>
      <c r="D37" s="30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18"/>
      <c r="AH37" s="18"/>
    </row>
    <row r="38" spans="1:34" s="17" customFormat="1" x14ac:dyDescent="0.35">
      <c r="A38" s="29" t="s">
        <v>112</v>
      </c>
      <c r="B38" s="4" t="s">
        <v>113</v>
      </c>
      <c r="C38" s="9"/>
      <c r="D38" s="30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18"/>
      <c r="AH38" s="18"/>
    </row>
    <row r="39" spans="1:34" s="17" customFormat="1" x14ac:dyDescent="0.35">
      <c r="A39" s="36" t="s">
        <v>114</v>
      </c>
      <c r="B39" s="4" t="s">
        <v>115</v>
      </c>
      <c r="C39" s="9"/>
      <c r="D39" s="30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18"/>
      <c r="AH39" s="18"/>
    </row>
    <row r="40" spans="1:34" s="17" customFormat="1" x14ac:dyDescent="0.35">
      <c r="A40" s="37" t="s">
        <v>116</v>
      </c>
      <c r="B40" s="4"/>
      <c r="C40" s="28" t="s">
        <v>72</v>
      </c>
      <c r="D40" s="28" t="s">
        <v>72</v>
      </c>
      <c r="E40" s="28" t="s">
        <v>72</v>
      </c>
      <c r="F40" s="28" t="s">
        <v>72</v>
      </c>
      <c r="G40" s="28" t="s">
        <v>72</v>
      </c>
      <c r="H40" s="28"/>
      <c r="I40" s="28" t="s">
        <v>72</v>
      </c>
      <c r="J40" s="28" t="s">
        <v>72</v>
      </c>
      <c r="K40" s="28"/>
      <c r="L40" s="28" t="s">
        <v>72</v>
      </c>
      <c r="M40" s="28" t="s">
        <v>72</v>
      </c>
      <c r="N40" s="28" t="s">
        <v>72</v>
      </c>
      <c r="O40" s="28"/>
      <c r="P40" s="28" t="s">
        <v>72</v>
      </c>
      <c r="Q40" s="28" t="s">
        <v>72</v>
      </c>
      <c r="R40" s="28" t="s">
        <v>72</v>
      </c>
      <c r="S40" s="28"/>
      <c r="T40" s="28" t="s">
        <v>72</v>
      </c>
      <c r="U40" s="28" t="s">
        <v>72</v>
      </c>
      <c r="V40" s="28" t="s">
        <v>72</v>
      </c>
      <c r="W40" s="28" t="s">
        <v>72</v>
      </c>
      <c r="X40" s="28" t="s">
        <v>72</v>
      </c>
      <c r="Y40" s="28" t="s">
        <v>72</v>
      </c>
      <c r="Z40" s="28" t="s">
        <v>72</v>
      </c>
      <c r="AA40" s="28" t="s">
        <v>72</v>
      </c>
      <c r="AB40" s="28" t="s">
        <v>72</v>
      </c>
      <c r="AC40" s="28" t="s">
        <v>72</v>
      </c>
      <c r="AD40" s="28" t="s">
        <v>72</v>
      </c>
      <c r="AE40" s="28" t="s">
        <v>72</v>
      </c>
      <c r="AF40" s="28" t="s">
        <v>72</v>
      </c>
      <c r="AG40" s="18"/>
      <c r="AH40" s="18"/>
    </row>
    <row r="41" spans="1:34" s="17" customFormat="1" ht="12.75" customHeight="1" x14ac:dyDescent="0.35">
      <c r="A41" s="27" t="s">
        <v>117</v>
      </c>
      <c r="B41" s="4"/>
      <c r="C41" s="28" t="s">
        <v>72</v>
      </c>
      <c r="D41" s="28" t="s">
        <v>72</v>
      </c>
      <c r="E41" s="28" t="s">
        <v>72</v>
      </c>
      <c r="F41" s="28" t="s">
        <v>72</v>
      </c>
      <c r="G41" s="28" t="s">
        <v>72</v>
      </c>
      <c r="H41" s="28"/>
      <c r="I41" s="28" t="s">
        <v>72</v>
      </c>
      <c r="J41" s="28" t="s">
        <v>72</v>
      </c>
      <c r="K41" s="28"/>
      <c r="L41" s="28" t="s">
        <v>72</v>
      </c>
      <c r="M41" s="28" t="s">
        <v>72</v>
      </c>
      <c r="N41" s="28" t="s">
        <v>72</v>
      </c>
      <c r="O41" s="28"/>
      <c r="P41" s="28" t="s">
        <v>72</v>
      </c>
      <c r="Q41" s="28" t="s">
        <v>72</v>
      </c>
      <c r="R41" s="28" t="s">
        <v>72</v>
      </c>
      <c r="S41" s="28"/>
      <c r="T41" s="28" t="s">
        <v>72</v>
      </c>
      <c r="U41" s="28" t="s">
        <v>72</v>
      </c>
      <c r="V41" s="28" t="s">
        <v>72</v>
      </c>
      <c r="W41" s="28" t="s">
        <v>72</v>
      </c>
      <c r="X41" s="28" t="s">
        <v>72</v>
      </c>
      <c r="Y41" s="28" t="s">
        <v>72</v>
      </c>
      <c r="Z41" s="28" t="s">
        <v>72</v>
      </c>
      <c r="AA41" s="28" t="s">
        <v>72</v>
      </c>
      <c r="AB41" s="28" t="s">
        <v>72</v>
      </c>
      <c r="AC41" s="28" t="s">
        <v>72</v>
      </c>
      <c r="AD41" s="28" t="s">
        <v>72</v>
      </c>
      <c r="AE41" s="28" t="s">
        <v>72</v>
      </c>
      <c r="AF41" s="28" t="s">
        <v>72</v>
      </c>
      <c r="AG41" s="18"/>
      <c r="AH41" s="18"/>
    </row>
    <row r="42" spans="1:34" s="17" customFormat="1" x14ac:dyDescent="0.35">
      <c r="A42" s="35" t="s">
        <v>118</v>
      </c>
      <c r="B42" s="4" t="s">
        <v>119</v>
      </c>
      <c r="C42" s="30"/>
      <c r="D42" s="9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2"/>
      <c r="AF42" s="32"/>
      <c r="AG42" s="18"/>
      <c r="AH42" s="18"/>
    </row>
    <row r="43" spans="1:34" s="17" customFormat="1" x14ac:dyDescent="0.35">
      <c r="A43" s="35" t="s">
        <v>120</v>
      </c>
      <c r="B43" s="4" t="s">
        <v>121</v>
      </c>
      <c r="C43" s="30"/>
      <c r="D43" s="9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2"/>
      <c r="AB43" s="32"/>
      <c r="AC43" s="32"/>
      <c r="AD43" s="32"/>
      <c r="AE43" s="32"/>
      <c r="AF43" s="32"/>
      <c r="AG43" s="18"/>
      <c r="AH43" s="18"/>
    </row>
    <row r="44" spans="1:34" s="17" customFormat="1" x14ac:dyDescent="0.35">
      <c r="A44" s="35" t="s">
        <v>122</v>
      </c>
      <c r="B44" s="4" t="s">
        <v>123</v>
      </c>
      <c r="C44" s="30"/>
      <c r="D44" s="9"/>
      <c r="E44" s="31"/>
      <c r="F44" s="31"/>
      <c r="G44" s="31"/>
      <c r="H44" s="31"/>
      <c r="I44" s="34"/>
      <c r="J44" s="34"/>
      <c r="K44" s="31"/>
      <c r="L44" s="34"/>
      <c r="M44" s="34"/>
      <c r="N44" s="31"/>
      <c r="O44" s="31"/>
      <c r="P44" s="34"/>
      <c r="Q44" s="34"/>
      <c r="R44" s="31"/>
      <c r="S44" s="34"/>
      <c r="T44" s="34"/>
      <c r="U44" s="34"/>
      <c r="V44" s="34"/>
      <c r="W44" s="31"/>
      <c r="X44" s="31"/>
      <c r="Y44" s="31"/>
      <c r="Z44" s="31"/>
      <c r="AA44" s="31"/>
      <c r="AB44" s="31"/>
      <c r="AC44" s="31"/>
      <c r="AD44" s="31"/>
      <c r="AE44" s="32"/>
      <c r="AF44" s="32"/>
      <c r="AG44" s="18"/>
      <c r="AH44" s="18"/>
    </row>
    <row r="45" spans="1:34" s="17" customFormat="1" x14ac:dyDescent="0.35">
      <c r="A45" s="5" t="s">
        <v>124</v>
      </c>
      <c r="B45" s="4" t="s">
        <v>125</v>
      </c>
      <c r="C45" s="9"/>
      <c r="D45" s="9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18"/>
      <c r="AH45" s="18"/>
    </row>
    <row r="46" spans="1:34" s="17" customFormat="1" x14ac:dyDescent="0.35">
      <c r="A46" s="38" t="s">
        <v>126</v>
      </c>
      <c r="B46" s="4" t="s">
        <v>127</v>
      </c>
      <c r="C46" s="9"/>
      <c r="D46" s="9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4"/>
      <c r="AB46" s="34"/>
      <c r="AC46" s="34"/>
      <c r="AD46" s="34"/>
      <c r="AE46" s="31"/>
      <c r="AF46" s="34"/>
      <c r="AG46" s="18"/>
      <c r="AH46" s="18"/>
    </row>
    <row r="47" spans="1:34" s="17" customFormat="1" x14ac:dyDescent="0.35">
      <c r="A47" s="38" t="s">
        <v>128</v>
      </c>
      <c r="B47" s="4" t="s">
        <v>129</v>
      </c>
      <c r="C47" s="9"/>
      <c r="D47" s="9"/>
      <c r="E47" s="31"/>
      <c r="F47" s="31"/>
      <c r="G47" s="31"/>
      <c r="H47" s="31"/>
      <c r="I47" s="34"/>
      <c r="J47" s="34"/>
      <c r="K47" s="31"/>
      <c r="L47" s="34"/>
      <c r="M47" s="34"/>
      <c r="N47" s="31"/>
      <c r="O47" s="31"/>
      <c r="P47" s="34"/>
      <c r="Q47" s="34"/>
      <c r="R47" s="31"/>
      <c r="S47" s="34"/>
      <c r="T47" s="34"/>
      <c r="U47" s="34"/>
      <c r="V47" s="34"/>
      <c r="W47" s="31"/>
      <c r="X47" s="31"/>
      <c r="Y47" s="31"/>
      <c r="Z47" s="31"/>
      <c r="AA47" s="31"/>
      <c r="AB47" s="31"/>
      <c r="AC47" s="31"/>
      <c r="AD47" s="31"/>
      <c r="AE47" s="34"/>
      <c r="AF47" s="31"/>
      <c r="AG47" s="18"/>
      <c r="AH47" s="18"/>
    </row>
    <row r="48" spans="1:34" s="17" customFormat="1" x14ac:dyDescent="0.35">
      <c r="A48" s="3" t="s">
        <v>130</v>
      </c>
      <c r="B48" s="4" t="s">
        <v>131</v>
      </c>
      <c r="C48" s="30"/>
      <c r="D48" s="9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4"/>
      <c r="AF48" s="34"/>
      <c r="AG48" s="18"/>
      <c r="AH48" s="18"/>
    </row>
    <row r="49" spans="1:34" s="17" customFormat="1" x14ac:dyDescent="0.35">
      <c r="A49" s="39" t="s">
        <v>132</v>
      </c>
      <c r="B49" s="4" t="s">
        <v>133</v>
      </c>
      <c r="C49" s="30"/>
      <c r="D49" s="9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0"/>
      <c r="AB49" s="30"/>
      <c r="AC49" s="30"/>
      <c r="AD49" s="30"/>
      <c r="AE49" s="32"/>
      <c r="AF49" s="32"/>
      <c r="AG49" s="18"/>
      <c r="AH49" s="18"/>
    </row>
    <row r="50" spans="1:34" s="17" customFormat="1" x14ac:dyDescent="0.35">
      <c r="A50" s="40" t="s">
        <v>134</v>
      </c>
      <c r="B50" s="4" t="s">
        <v>135</v>
      </c>
      <c r="C50" s="30"/>
      <c r="D50" s="9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4"/>
      <c r="AB50" s="34"/>
      <c r="AC50" s="34"/>
      <c r="AD50" s="34"/>
      <c r="AE50" s="32"/>
      <c r="AF50" s="32"/>
      <c r="AG50" s="18"/>
      <c r="AH50" s="18"/>
    </row>
    <row r="51" spans="1:34" s="17" customFormat="1" x14ac:dyDescent="0.35">
      <c r="A51" s="39" t="s">
        <v>136</v>
      </c>
      <c r="B51" s="4" t="s">
        <v>137</v>
      </c>
      <c r="C51" s="30"/>
      <c r="D51" s="9"/>
      <c r="E51" s="31"/>
      <c r="F51" s="31"/>
      <c r="G51" s="31"/>
      <c r="H51" s="31"/>
      <c r="I51" s="34"/>
      <c r="J51" s="34"/>
      <c r="K51" s="31"/>
      <c r="L51" s="34"/>
      <c r="M51" s="34"/>
      <c r="N51" s="31"/>
      <c r="O51" s="31"/>
      <c r="P51" s="34"/>
      <c r="Q51" s="34"/>
      <c r="R51" s="31"/>
      <c r="S51" s="34"/>
      <c r="T51" s="34"/>
      <c r="U51" s="34"/>
      <c r="V51" s="34"/>
      <c r="W51" s="31"/>
      <c r="X51" s="31"/>
      <c r="Y51" s="31"/>
      <c r="Z51" s="31"/>
      <c r="AA51" s="31"/>
      <c r="AB51" s="31"/>
      <c r="AC51" s="31"/>
      <c r="AD51" s="31"/>
      <c r="AE51" s="32"/>
      <c r="AF51" s="32"/>
      <c r="AG51" s="18"/>
      <c r="AH51" s="18"/>
    </row>
    <row r="52" spans="1:34" s="17" customFormat="1" x14ac:dyDescent="0.35">
      <c r="A52" s="5" t="s">
        <v>138</v>
      </c>
      <c r="B52" s="4" t="s">
        <v>139</v>
      </c>
      <c r="C52" s="30"/>
      <c r="D52" s="9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2"/>
      <c r="AF52" s="32"/>
      <c r="AG52" s="18"/>
      <c r="AH52" s="18"/>
    </row>
    <row r="53" spans="1:34" s="17" customFormat="1" x14ac:dyDescent="0.35">
      <c r="A53" s="6" t="s">
        <v>140</v>
      </c>
      <c r="B53" s="4" t="s">
        <v>141</v>
      </c>
      <c r="C53" s="30"/>
      <c r="D53" s="9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4"/>
      <c r="AB53" s="34"/>
      <c r="AC53" s="34"/>
      <c r="AD53" s="34"/>
      <c r="AE53" s="32"/>
      <c r="AF53" s="32"/>
      <c r="AG53" s="18"/>
      <c r="AH53" s="18"/>
    </row>
    <row r="54" spans="1:34" s="17" customFormat="1" x14ac:dyDescent="0.35">
      <c r="A54" s="6" t="s">
        <v>142</v>
      </c>
      <c r="B54" s="4" t="s">
        <v>143</v>
      </c>
      <c r="C54" s="30"/>
      <c r="D54" s="9"/>
      <c r="E54" s="31"/>
      <c r="F54" s="31"/>
      <c r="G54" s="31"/>
      <c r="H54" s="31"/>
      <c r="I54" s="34"/>
      <c r="J54" s="34"/>
      <c r="K54" s="31"/>
      <c r="L54" s="34"/>
      <c r="M54" s="34"/>
      <c r="N54" s="31"/>
      <c r="O54" s="31"/>
      <c r="P54" s="34"/>
      <c r="Q54" s="34"/>
      <c r="R54" s="31"/>
      <c r="S54" s="34"/>
      <c r="T54" s="34"/>
      <c r="U54" s="34"/>
      <c r="V54" s="34"/>
      <c r="W54" s="31"/>
      <c r="X54" s="31"/>
      <c r="Y54" s="31"/>
      <c r="Z54" s="31"/>
      <c r="AA54" s="31"/>
      <c r="AB54" s="31"/>
      <c r="AC54" s="31"/>
      <c r="AD54" s="31"/>
      <c r="AE54" s="32"/>
      <c r="AF54" s="32"/>
      <c r="AG54" s="18"/>
      <c r="AH54" s="18"/>
    </row>
    <row r="55" spans="1:34" s="17" customFormat="1" x14ac:dyDescent="0.35">
      <c r="A55" s="7" t="s">
        <v>144</v>
      </c>
      <c r="B55" s="4" t="s">
        <v>145</v>
      </c>
      <c r="C55" s="30"/>
      <c r="D55" s="9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2"/>
      <c r="AF55" s="32"/>
      <c r="AG55" s="18"/>
      <c r="AH55" s="18"/>
    </row>
    <row r="56" spans="1:34" s="17" customFormat="1" x14ac:dyDescent="0.35">
      <c r="A56" s="6" t="s">
        <v>146</v>
      </c>
      <c r="B56" s="4" t="s">
        <v>147</v>
      </c>
      <c r="C56" s="30"/>
      <c r="D56" s="9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4"/>
      <c r="AB56" s="34"/>
      <c r="AC56" s="34"/>
      <c r="AD56" s="34"/>
      <c r="AE56" s="32"/>
      <c r="AF56" s="32"/>
      <c r="AG56" s="18"/>
      <c r="AH56" s="18"/>
    </row>
    <row r="57" spans="1:34" s="17" customFormat="1" x14ac:dyDescent="0.35">
      <c r="A57" s="6" t="s">
        <v>148</v>
      </c>
      <c r="B57" s="4" t="s">
        <v>149</v>
      </c>
      <c r="C57" s="30"/>
      <c r="D57" s="9"/>
      <c r="E57" s="31"/>
      <c r="F57" s="31"/>
      <c r="G57" s="31"/>
      <c r="H57" s="31"/>
      <c r="I57" s="34"/>
      <c r="J57" s="34"/>
      <c r="K57" s="31"/>
      <c r="L57" s="34"/>
      <c r="M57" s="34"/>
      <c r="N57" s="31"/>
      <c r="O57" s="31"/>
      <c r="P57" s="34"/>
      <c r="Q57" s="34"/>
      <c r="R57" s="31"/>
      <c r="S57" s="34"/>
      <c r="T57" s="34"/>
      <c r="U57" s="34"/>
      <c r="V57" s="34"/>
      <c r="W57" s="31"/>
      <c r="X57" s="31"/>
      <c r="Y57" s="31"/>
      <c r="Z57" s="31"/>
      <c r="AA57" s="31"/>
      <c r="AB57" s="31"/>
      <c r="AC57" s="31"/>
      <c r="AD57" s="31"/>
      <c r="AE57" s="32"/>
      <c r="AF57" s="32"/>
      <c r="AG57" s="18"/>
      <c r="AH57" s="18"/>
    </row>
    <row r="58" spans="1:34" s="17" customFormat="1" x14ac:dyDescent="0.35">
      <c r="A58" s="6" t="s">
        <v>150</v>
      </c>
      <c r="B58" s="4" t="s">
        <v>151</v>
      </c>
      <c r="C58" s="30"/>
      <c r="D58" s="9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2"/>
      <c r="AF58" s="32"/>
      <c r="AG58" s="18"/>
      <c r="AH58" s="18"/>
    </row>
    <row r="59" spans="1:34" s="17" customFormat="1" x14ac:dyDescent="0.35">
      <c r="A59" s="40" t="s">
        <v>152</v>
      </c>
      <c r="B59" s="4" t="s">
        <v>153</v>
      </c>
      <c r="C59" s="30"/>
      <c r="D59" s="9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4"/>
      <c r="AB59" s="34"/>
      <c r="AC59" s="34"/>
      <c r="AD59" s="34"/>
      <c r="AE59" s="32"/>
      <c r="AF59" s="32"/>
      <c r="AG59" s="18"/>
      <c r="AH59" s="18"/>
    </row>
    <row r="60" spans="1:34" s="17" customFormat="1" x14ac:dyDescent="0.35">
      <c r="A60" s="40" t="s">
        <v>154</v>
      </c>
      <c r="B60" s="4" t="s">
        <v>155</v>
      </c>
      <c r="C60" s="30"/>
      <c r="D60" s="9"/>
      <c r="E60" s="31"/>
      <c r="F60" s="31"/>
      <c r="G60" s="31"/>
      <c r="H60" s="31"/>
      <c r="I60" s="34"/>
      <c r="J60" s="34"/>
      <c r="K60" s="31"/>
      <c r="L60" s="34"/>
      <c r="M60" s="34"/>
      <c r="N60" s="31"/>
      <c r="O60" s="31"/>
      <c r="P60" s="34"/>
      <c r="Q60" s="34"/>
      <c r="R60" s="31"/>
      <c r="S60" s="34"/>
      <c r="T60" s="34"/>
      <c r="U60" s="34"/>
      <c r="V60" s="34"/>
      <c r="W60" s="31"/>
      <c r="X60" s="31"/>
      <c r="Y60" s="31"/>
      <c r="Z60" s="31"/>
      <c r="AA60" s="31"/>
      <c r="AB60" s="31"/>
      <c r="AC60" s="31"/>
      <c r="AD60" s="31"/>
      <c r="AE60" s="32"/>
      <c r="AF60" s="32"/>
      <c r="AG60" s="18"/>
      <c r="AH60" s="18"/>
    </row>
    <row r="61" spans="1:34" s="17" customFormat="1" x14ac:dyDescent="0.35">
      <c r="A61" s="6" t="s">
        <v>156</v>
      </c>
      <c r="B61" s="4" t="s">
        <v>157</v>
      </c>
      <c r="C61" s="30"/>
      <c r="D61" s="9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2"/>
      <c r="AF61" s="32"/>
      <c r="AG61" s="18"/>
      <c r="AH61" s="18"/>
    </row>
    <row r="62" spans="1:34" s="17" customFormat="1" x14ac:dyDescent="0.35">
      <c r="A62" s="40" t="s">
        <v>158</v>
      </c>
      <c r="B62" s="4" t="s">
        <v>159</v>
      </c>
      <c r="C62" s="30"/>
      <c r="D62" s="9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4"/>
      <c r="AB62" s="34"/>
      <c r="AC62" s="34"/>
      <c r="AD62" s="34"/>
      <c r="AE62" s="32"/>
      <c r="AF62" s="32"/>
      <c r="AG62" s="18"/>
      <c r="AH62" s="18"/>
    </row>
    <row r="63" spans="1:34" s="17" customFormat="1" x14ac:dyDescent="0.35">
      <c r="A63" s="40" t="s">
        <v>160</v>
      </c>
      <c r="B63" s="4" t="s">
        <v>161</v>
      </c>
      <c r="C63" s="30"/>
      <c r="D63" s="9"/>
      <c r="E63" s="31"/>
      <c r="F63" s="31"/>
      <c r="G63" s="31"/>
      <c r="H63" s="31"/>
      <c r="I63" s="34"/>
      <c r="J63" s="34"/>
      <c r="K63" s="31"/>
      <c r="L63" s="34"/>
      <c r="M63" s="34"/>
      <c r="N63" s="31"/>
      <c r="O63" s="31"/>
      <c r="P63" s="34"/>
      <c r="Q63" s="34"/>
      <c r="R63" s="31"/>
      <c r="S63" s="34"/>
      <c r="T63" s="34"/>
      <c r="U63" s="34"/>
      <c r="V63" s="34"/>
      <c r="W63" s="31"/>
      <c r="X63" s="31"/>
      <c r="Y63" s="31"/>
      <c r="Z63" s="31"/>
      <c r="AA63" s="31"/>
      <c r="AB63" s="31"/>
      <c r="AC63" s="31"/>
      <c r="AD63" s="31"/>
      <c r="AE63" s="32"/>
      <c r="AF63" s="32"/>
      <c r="AG63" s="18"/>
      <c r="AH63" s="18"/>
    </row>
    <row r="64" spans="1:34" s="17" customFormat="1" x14ac:dyDescent="0.35">
      <c r="A64" s="29" t="s">
        <v>162</v>
      </c>
      <c r="B64" s="4" t="s">
        <v>163</v>
      </c>
      <c r="C64" s="30"/>
      <c r="D64" s="9"/>
      <c r="E64" s="31"/>
      <c r="F64" s="31"/>
      <c r="G64" s="31"/>
      <c r="H64" s="31"/>
      <c r="I64" s="34"/>
      <c r="J64" s="34"/>
      <c r="K64" s="31"/>
      <c r="L64" s="34"/>
      <c r="M64" s="34"/>
      <c r="N64" s="31"/>
      <c r="O64" s="31"/>
      <c r="P64" s="34"/>
      <c r="Q64" s="34"/>
      <c r="R64" s="31"/>
      <c r="S64" s="34"/>
      <c r="T64" s="34"/>
      <c r="U64" s="34"/>
      <c r="V64" s="34"/>
      <c r="W64" s="31"/>
      <c r="X64" s="31"/>
      <c r="Y64" s="31"/>
      <c r="Z64" s="31"/>
      <c r="AA64" s="31"/>
      <c r="AB64" s="31"/>
      <c r="AC64" s="31"/>
      <c r="AD64" s="31"/>
      <c r="AE64" s="32"/>
      <c r="AF64" s="32"/>
      <c r="AG64" s="18"/>
      <c r="AH64" s="18"/>
    </row>
    <row r="65" spans="1:34" s="17" customFormat="1" x14ac:dyDescent="0.35">
      <c r="A65" s="35" t="s">
        <v>164</v>
      </c>
      <c r="B65" s="4" t="s">
        <v>165</v>
      </c>
      <c r="C65" s="30"/>
      <c r="D65" s="9"/>
      <c r="E65" s="31"/>
      <c r="F65" s="31"/>
      <c r="G65" s="31"/>
      <c r="H65" s="31"/>
      <c r="I65" s="34"/>
      <c r="J65" s="34"/>
      <c r="K65" s="31"/>
      <c r="L65" s="34"/>
      <c r="M65" s="34"/>
      <c r="N65" s="31"/>
      <c r="O65" s="31"/>
      <c r="P65" s="34"/>
      <c r="Q65" s="34"/>
      <c r="R65" s="31"/>
      <c r="S65" s="34"/>
      <c r="T65" s="34"/>
      <c r="U65" s="34"/>
      <c r="V65" s="34"/>
      <c r="W65" s="31"/>
      <c r="X65" s="31"/>
      <c r="Y65" s="31"/>
      <c r="Z65" s="31"/>
      <c r="AA65" s="32"/>
      <c r="AB65" s="32"/>
      <c r="AC65" s="32"/>
      <c r="AD65" s="32"/>
      <c r="AE65" s="32"/>
      <c r="AF65" s="32"/>
      <c r="AG65" s="18"/>
      <c r="AH65" s="18"/>
    </row>
    <row r="66" spans="1:34" s="17" customFormat="1" x14ac:dyDescent="0.35">
      <c r="A66" s="35" t="s">
        <v>166</v>
      </c>
      <c r="B66" s="4" t="s">
        <v>167</v>
      </c>
      <c r="C66" s="30"/>
      <c r="D66" s="9"/>
      <c r="E66" s="31"/>
      <c r="F66" s="31"/>
      <c r="G66" s="31"/>
      <c r="H66" s="31"/>
      <c r="I66" s="34"/>
      <c r="J66" s="34"/>
      <c r="K66" s="31"/>
      <c r="L66" s="34"/>
      <c r="M66" s="34"/>
      <c r="N66" s="31"/>
      <c r="O66" s="31"/>
      <c r="P66" s="34"/>
      <c r="Q66" s="34"/>
      <c r="R66" s="31"/>
      <c r="S66" s="34"/>
      <c r="T66" s="34"/>
      <c r="U66" s="34"/>
      <c r="V66" s="34"/>
      <c r="W66" s="31"/>
      <c r="X66" s="31"/>
      <c r="Y66" s="31"/>
      <c r="Z66" s="31"/>
      <c r="AA66" s="31"/>
      <c r="AB66" s="31"/>
      <c r="AC66" s="31"/>
      <c r="AD66" s="31"/>
      <c r="AE66" s="32"/>
      <c r="AF66" s="32"/>
      <c r="AG66" s="18"/>
      <c r="AH66" s="18"/>
    </row>
    <row r="67" spans="1:34" s="17" customFormat="1" x14ac:dyDescent="0.35">
      <c r="A67" s="7" t="s">
        <v>168</v>
      </c>
      <c r="B67" s="4" t="s">
        <v>169</v>
      </c>
      <c r="C67" s="9"/>
      <c r="D67" s="9"/>
      <c r="E67" s="31"/>
      <c r="F67" s="31"/>
      <c r="G67" s="31"/>
      <c r="H67" s="31"/>
      <c r="I67" s="34"/>
      <c r="J67" s="34"/>
      <c r="K67" s="31"/>
      <c r="L67" s="34"/>
      <c r="M67" s="34"/>
      <c r="N67" s="31"/>
      <c r="O67" s="31"/>
      <c r="P67" s="34"/>
      <c r="Q67" s="34"/>
      <c r="R67" s="31"/>
      <c r="S67" s="34"/>
      <c r="T67" s="34"/>
      <c r="U67" s="34"/>
      <c r="V67" s="34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18"/>
      <c r="AH67" s="18"/>
    </row>
    <row r="68" spans="1:34" s="17" customFormat="1" x14ac:dyDescent="0.35">
      <c r="A68" s="38" t="s">
        <v>170</v>
      </c>
      <c r="B68" s="4" t="s">
        <v>171</v>
      </c>
      <c r="C68" s="9"/>
      <c r="D68" s="9"/>
      <c r="E68" s="31"/>
      <c r="F68" s="31"/>
      <c r="G68" s="31"/>
      <c r="H68" s="31"/>
      <c r="I68" s="34"/>
      <c r="J68" s="34"/>
      <c r="K68" s="31"/>
      <c r="L68" s="34"/>
      <c r="M68" s="34"/>
      <c r="N68" s="31"/>
      <c r="O68" s="31"/>
      <c r="P68" s="34"/>
      <c r="Q68" s="34"/>
      <c r="R68" s="31"/>
      <c r="S68" s="34"/>
      <c r="T68" s="34"/>
      <c r="U68" s="34"/>
      <c r="V68" s="34"/>
      <c r="W68" s="31"/>
      <c r="X68" s="31"/>
      <c r="Y68" s="31"/>
      <c r="Z68" s="31"/>
      <c r="AA68" s="34"/>
      <c r="AB68" s="34"/>
      <c r="AC68" s="34"/>
      <c r="AD68" s="34"/>
      <c r="AE68" s="31"/>
      <c r="AF68" s="34"/>
      <c r="AG68" s="18"/>
      <c r="AH68" s="18"/>
    </row>
    <row r="69" spans="1:34" s="17" customFormat="1" x14ac:dyDescent="0.35">
      <c r="A69" s="38" t="s">
        <v>172</v>
      </c>
      <c r="B69" s="4" t="s">
        <v>173</v>
      </c>
      <c r="C69" s="9"/>
      <c r="D69" s="9"/>
      <c r="E69" s="31"/>
      <c r="F69" s="31"/>
      <c r="G69" s="31"/>
      <c r="H69" s="31"/>
      <c r="I69" s="34"/>
      <c r="J69" s="34"/>
      <c r="K69" s="31"/>
      <c r="L69" s="34"/>
      <c r="M69" s="34"/>
      <c r="N69" s="31"/>
      <c r="O69" s="31"/>
      <c r="P69" s="34"/>
      <c r="Q69" s="34"/>
      <c r="R69" s="31"/>
      <c r="S69" s="34"/>
      <c r="T69" s="34"/>
      <c r="U69" s="34"/>
      <c r="V69" s="34"/>
      <c r="W69" s="31"/>
      <c r="X69" s="31"/>
      <c r="Y69" s="31"/>
      <c r="Z69" s="31"/>
      <c r="AA69" s="31"/>
      <c r="AB69" s="31"/>
      <c r="AC69" s="31"/>
      <c r="AD69" s="31"/>
      <c r="AE69" s="34"/>
      <c r="AF69" s="31"/>
      <c r="AG69" s="18"/>
      <c r="AH69" s="18"/>
    </row>
    <row r="70" spans="1:34" s="17" customFormat="1" x14ac:dyDescent="0.35">
      <c r="A70" s="7" t="s">
        <v>174</v>
      </c>
      <c r="B70" s="4" t="s">
        <v>175</v>
      </c>
      <c r="C70" s="30"/>
      <c r="D70" s="9"/>
      <c r="E70" s="31"/>
      <c r="F70" s="31"/>
      <c r="G70" s="31"/>
      <c r="H70" s="31"/>
      <c r="I70" s="34"/>
      <c r="J70" s="34"/>
      <c r="K70" s="31"/>
      <c r="L70" s="34"/>
      <c r="M70" s="34"/>
      <c r="N70" s="31"/>
      <c r="O70" s="31"/>
      <c r="P70" s="34"/>
      <c r="Q70" s="34"/>
      <c r="R70" s="31"/>
      <c r="S70" s="34"/>
      <c r="T70" s="34"/>
      <c r="U70" s="34"/>
      <c r="V70" s="34"/>
      <c r="W70" s="31"/>
      <c r="X70" s="31"/>
      <c r="Y70" s="31"/>
      <c r="Z70" s="31"/>
      <c r="AA70" s="31"/>
      <c r="AB70" s="31"/>
      <c r="AC70" s="31"/>
      <c r="AD70" s="31"/>
      <c r="AE70" s="32"/>
      <c r="AF70" s="32"/>
      <c r="AG70" s="18"/>
      <c r="AH70" s="18"/>
    </row>
    <row r="71" spans="1:34" s="17" customFormat="1" x14ac:dyDescent="0.35">
      <c r="A71" s="6" t="s">
        <v>176</v>
      </c>
      <c r="B71" s="4" t="s">
        <v>177</v>
      </c>
      <c r="C71" s="30"/>
      <c r="D71" s="9"/>
      <c r="E71" s="31"/>
      <c r="F71" s="31"/>
      <c r="G71" s="31"/>
      <c r="H71" s="31"/>
      <c r="I71" s="34"/>
      <c r="J71" s="34"/>
      <c r="K71" s="31"/>
      <c r="L71" s="34"/>
      <c r="M71" s="34"/>
      <c r="N71" s="31"/>
      <c r="O71" s="31"/>
      <c r="P71" s="34"/>
      <c r="Q71" s="34"/>
      <c r="R71" s="31"/>
      <c r="S71" s="34"/>
      <c r="T71" s="34"/>
      <c r="U71" s="34"/>
      <c r="V71" s="34"/>
      <c r="W71" s="31"/>
      <c r="X71" s="31"/>
      <c r="Y71" s="31"/>
      <c r="Z71" s="31"/>
      <c r="AA71" s="34"/>
      <c r="AB71" s="34"/>
      <c r="AC71" s="34"/>
      <c r="AD71" s="34"/>
      <c r="AE71" s="32"/>
      <c r="AF71" s="32"/>
      <c r="AG71" s="18"/>
      <c r="AH71" s="18"/>
    </row>
    <row r="72" spans="1:34" s="17" customFormat="1" x14ac:dyDescent="0.35">
      <c r="A72" s="6" t="s">
        <v>178</v>
      </c>
      <c r="B72" s="4" t="s">
        <v>179</v>
      </c>
      <c r="C72" s="30"/>
      <c r="D72" s="9"/>
      <c r="E72" s="31"/>
      <c r="F72" s="31"/>
      <c r="G72" s="31"/>
      <c r="H72" s="31"/>
      <c r="I72" s="34"/>
      <c r="J72" s="34"/>
      <c r="K72" s="31"/>
      <c r="L72" s="34"/>
      <c r="M72" s="34"/>
      <c r="N72" s="31"/>
      <c r="O72" s="31"/>
      <c r="P72" s="34"/>
      <c r="Q72" s="34"/>
      <c r="R72" s="31"/>
      <c r="S72" s="34"/>
      <c r="T72" s="34"/>
      <c r="U72" s="34"/>
      <c r="V72" s="34"/>
      <c r="W72" s="31"/>
      <c r="X72" s="31"/>
      <c r="Y72" s="31"/>
      <c r="Z72" s="31"/>
      <c r="AA72" s="31"/>
      <c r="AB72" s="31"/>
      <c r="AC72" s="31"/>
      <c r="AD72" s="31"/>
      <c r="AE72" s="32"/>
      <c r="AF72" s="32"/>
      <c r="AG72" s="18"/>
      <c r="AH72" s="18"/>
    </row>
    <row r="73" spans="1:34" s="17" customFormat="1" x14ac:dyDescent="0.35">
      <c r="A73" s="7" t="s">
        <v>180</v>
      </c>
      <c r="B73" s="4" t="s">
        <v>181</v>
      </c>
      <c r="C73" s="30"/>
      <c r="D73" s="9"/>
      <c r="E73" s="31"/>
      <c r="F73" s="31"/>
      <c r="G73" s="31"/>
      <c r="H73" s="31"/>
      <c r="I73" s="34"/>
      <c r="J73" s="34"/>
      <c r="K73" s="31"/>
      <c r="L73" s="34"/>
      <c r="M73" s="34"/>
      <c r="N73" s="31"/>
      <c r="O73" s="31"/>
      <c r="P73" s="34"/>
      <c r="Q73" s="34"/>
      <c r="R73" s="31"/>
      <c r="S73" s="34"/>
      <c r="T73" s="34"/>
      <c r="U73" s="34"/>
      <c r="V73" s="34"/>
      <c r="W73" s="31"/>
      <c r="X73" s="31"/>
      <c r="Y73" s="31"/>
      <c r="Z73" s="31"/>
      <c r="AA73" s="31"/>
      <c r="AB73" s="31"/>
      <c r="AC73" s="31"/>
      <c r="AD73" s="31"/>
      <c r="AE73" s="32"/>
      <c r="AF73" s="32"/>
      <c r="AG73" s="18"/>
      <c r="AH73" s="18"/>
    </row>
    <row r="74" spans="1:34" s="17" customFormat="1" x14ac:dyDescent="0.35">
      <c r="A74" s="7" t="s">
        <v>182</v>
      </c>
      <c r="B74" s="4" t="s">
        <v>183</v>
      </c>
      <c r="C74" s="30"/>
      <c r="D74" s="9"/>
      <c r="E74" s="31"/>
      <c r="F74" s="31"/>
      <c r="G74" s="31"/>
      <c r="H74" s="31"/>
      <c r="I74" s="34"/>
      <c r="J74" s="34"/>
      <c r="K74" s="31"/>
      <c r="L74" s="34"/>
      <c r="M74" s="34"/>
      <c r="N74" s="31"/>
      <c r="O74" s="31"/>
      <c r="P74" s="34"/>
      <c r="Q74" s="34"/>
      <c r="R74" s="31"/>
      <c r="S74" s="34"/>
      <c r="T74" s="34"/>
      <c r="U74" s="34"/>
      <c r="V74" s="34"/>
      <c r="W74" s="31"/>
      <c r="X74" s="31"/>
      <c r="Y74" s="31"/>
      <c r="Z74" s="31"/>
      <c r="AA74" s="31"/>
      <c r="AB74" s="31"/>
      <c r="AC74" s="31"/>
      <c r="AD74" s="31"/>
      <c r="AE74" s="32"/>
      <c r="AF74" s="32"/>
      <c r="AG74" s="18"/>
      <c r="AH74" s="18"/>
    </row>
    <row r="75" spans="1:34" s="17" customFormat="1" x14ac:dyDescent="0.35">
      <c r="A75" s="6" t="s">
        <v>184</v>
      </c>
      <c r="B75" s="4" t="s">
        <v>185</v>
      </c>
      <c r="C75" s="30"/>
      <c r="D75" s="9"/>
      <c r="E75" s="31"/>
      <c r="F75" s="31"/>
      <c r="G75" s="31"/>
      <c r="H75" s="31"/>
      <c r="I75" s="34"/>
      <c r="J75" s="34"/>
      <c r="K75" s="31"/>
      <c r="L75" s="34"/>
      <c r="M75" s="34"/>
      <c r="N75" s="31"/>
      <c r="O75" s="31"/>
      <c r="P75" s="34"/>
      <c r="Q75" s="34"/>
      <c r="R75" s="31"/>
      <c r="S75" s="34"/>
      <c r="T75" s="34"/>
      <c r="U75" s="34"/>
      <c r="V75" s="34"/>
      <c r="W75" s="31"/>
      <c r="X75" s="31"/>
      <c r="Y75" s="31"/>
      <c r="Z75" s="31"/>
      <c r="AA75" s="31"/>
      <c r="AB75" s="31"/>
      <c r="AC75" s="31"/>
      <c r="AD75" s="31"/>
      <c r="AE75" s="32"/>
      <c r="AF75" s="32"/>
      <c r="AG75" s="18"/>
      <c r="AH75" s="18"/>
    </row>
    <row r="76" spans="1:34" s="17" customFormat="1" x14ac:dyDescent="0.35">
      <c r="A76" s="6" t="s">
        <v>186</v>
      </c>
      <c r="B76" s="4" t="s">
        <v>187</v>
      </c>
      <c r="C76" s="30"/>
      <c r="D76" s="9"/>
      <c r="E76" s="31"/>
      <c r="F76" s="31"/>
      <c r="G76" s="31"/>
      <c r="H76" s="31"/>
      <c r="I76" s="34"/>
      <c r="J76" s="34"/>
      <c r="K76" s="31"/>
      <c r="L76" s="34"/>
      <c r="M76" s="34"/>
      <c r="N76" s="31"/>
      <c r="O76" s="31"/>
      <c r="P76" s="34"/>
      <c r="Q76" s="34"/>
      <c r="R76" s="31"/>
      <c r="S76" s="34"/>
      <c r="T76" s="34"/>
      <c r="U76" s="34"/>
      <c r="V76" s="34"/>
      <c r="W76" s="31"/>
      <c r="X76" s="31"/>
      <c r="Y76" s="31"/>
      <c r="Z76" s="31"/>
      <c r="AA76" s="31"/>
      <c r="AB76" s="31"/>
      <c r="AC76" s="31"/>
      <c r="AD76" s="31"/>
      <c r="AE76" s="32"/>
      <c r="AF76" s="32"/>
      <c r="AG76" s="18"/>
      <c r="AH76" s="18"/>
    </row>
    <row r="77" spans="1:34" s="17" customFormat="1" x14ac:dyDescent="0.35">
      <c r="A77" s="29" t="s">
        <v>188</v>
      </c>
      <c r="B77" s="4" t="s">
        <v>189</v>
      </c>
      <c r="C77" s="9"/>
      <c r="D77" s="9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1"/>
      <c r="AF77" s="31"/>
      <c r="AG77" s="18"/>
      <c r="AH77" s="18"/>
    </row>
    <row r="78" spans="1:34" s="17" customFormat="1" x14ac:dyDescent="0.35">
      <c r="A78" s="7" t="s">
        <v>190</v>
      </c>
      <c r="B78" s="4" t="s">
        <v>191</v>
      </c>
      <c r="C78" s="9"/>
      <c r="D78" s="9"/>
      <c r="E78" s="31"/>
      <c r="F78" s="31"/>
      <c r="G78" s="31"/>
      <c r="H78" s="31"/>
      <c r="I78" s="34"/>
      <c r="J78" s="34"/>
      <c r="K78" s="31"/>
      <c r="L78" s="34"/>
      <c r="M78" s="34"/>
      <c r="N78" s="31"/>
      <c r="O78" s="31"/>
      <c r="P78" s="34"/>
      <c r="Q78" s="34"/>
      <c r="R78" s="31"/>
      <c r="S78" s="34"/>
      <c r="T78" s="34"/>
      <c r="U78" s="34"/>
      <c r="V78" s="34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18"/>
      <c r="AH78" s="18"/>
    </row>
    <row r="79" spans="1:34" s="17" customFormat="1" x14ac:dyDescent="0.35">
      <c r="A79" s="29" t="s">
        <v>192</v>
      </c>
      <c r="B79" s="4" t="s">
        <v>193</v>
      </c>
      <c r="C79" s="9"/>
      <c r="D79" s="9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4"/>
      <c r="AB79" s="34"/>
      <c r="AC79" s="34"/>
      <c r="AD79" s="34"/>
      <c r="AE79" s="31"/>
      <c r="AF79" s="34"/>
      <c r="AG79" s="18"/>
      <c r="AH79" s="18"/>
    </row>
    <row r="80" spans="1:34" s="17" customFormat="1" x14ac:dyDescent="0.35">
      <c r="A80" s="29" t="s">
        <v>194</v>
      </c>
      <c r="B80" s="4" t="s">
        <v>195</v>
      </c>
      <c r="C80" s="9"/>
      <c r="D80" s="9"/>
      <c r="E80" s="31"/>
      <c r="F80" s="31"/>
      <c r="G80" s="31"/>
      <c r="H80" s="31"/>
      <c r="I80" s="34"/>
      <c r="J80" s="34"/>
      <c r="K80" s="31"/>
      <c r="L80" s="34"/>
      <c r="M80" s="34"/>
      <c r="N80" s="31"/>
      <c r="O80" s="31"/>
      <c r="P80" s="34"/>
      <c r="Q80" s="34"/>
      <c r="R80" s="31"/>
      <c r="S80" s="34"/>
      <c r="T80" s="34"/>
      <c r="U80" s="34"/>
      <c r="V80" s="34"/>
      <c r="W80" s="31"/>
      <c r="X80" s="31"/>
      <c r="Y80" s="31"/>
      <c r="Z80" s="31"/>
      <c r="AA80" s="31"/>
      <c r="AB80" s="31"/>
      <c r="AC80" s="31"/>
      <c r="AD80" s="31"/>
      <c r="AE80" s="34"/>
      <c r="AF80" s="31"/>
      <c r="AG80" s="18"/>
      <c r="AH80" s="18"/>
    </row>
    <row r="81" spans="1:34" s="17" customFormat="1" x14ac:dyDescent="0.35">
      <c r="A81" s="29" t="s">
        <v>196</v>
      </c>
      <c r="B81" s="4" t="s">
        <v>197</v>
      </c>
      <c r="C81" s="9"/>
      <c r="D81" s="9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4"/>
      <c r="AB81" s="34"/>
      <c r="AC81" s="34"/>
      <c r="AD81" s="34"/>
      <c r="AE81" s="31"/>
      <c r="AF81" s="34"/>
      <c r="AG81" s="18"/>
      <c r="AH81" s="18"/>
    </row>
    <row r="82" spans="1:34" s="17" customFormat="1" x14ac:dyDescent="0.35">
      <c r="A82" s="29" t="s">
        <v>198</v>
      </c>
      <c r="B82" s="4" t="s">
        <v>199</v>
      </c>
      <c r="C82" s="9"/>
      <c r="D82" s="9"/>
      <c r="E82" s="31"/>
      <c r="F82" s="31"/>
      <c r="G82" s="31"/>
      <c r="H82" s="31"/>
      <c r="I82" s="34"/>
      <c r="J82" s="34"/>
      <c r="K82" s="31"/>
      <c r="L82" s="34"/>
      <c r="M82" s="34"/>
      <c r="N82" s="31"/>
      <c r="O82" s="31"/>
      <c r="P82" s="34"/>
      <c r="Q82" s="34"/>
      <c r="R82" s="31"/>
      <c r="S82" s="34"/>
      <c r="T82" s="34"/>
      <c r="U82" s="34"/>
      <c r="V82" s="34"/>
      <c r="W82" s="31"/>
      <c r="X82" s="31"/>
      <c r="Y82" s="31"/>
      <c r="Z82" s="31"/>
      <c r="AA82" s="31"/>
      <c r="AB82" s="31"/>
      <c r="AC82" s="31"/>
      <c r="AD82" s="31"/>
      <c r="AE82" s="34"/>
      <c r="AF82" s="31"/>
      <c r="AG82" s="18"/>
      <c r="AH82" s="18"/>
    </row>
    <row r="83" spans="1:34" s="17" customFormat="1" ht="12.75" customHeight="1" x14ac:dyDescent="0.35">
      <c r="A83" s="27" t="s">
        <v>200</v>
      </c>
      <c r="B83" s="4"/>
      <c r="C83" s="28" t="s">
        <v>72</v>
      </c>
      <c r="D83" s="28" t="s">
        <v>72</v>
      </c>
      <c r="E83" s="28" t="s">
        <v>72</v>
      </c>
      <c r="F83" s="28" t="s">
        <v>72</v>
      </c>
      <c r="G83" s="28" t="s">
        <v>72</v>
      </c>
      <c r="H83" s="28"/>
      <c r="I83" s="28" t="s">
        <v>72</v>
      </c>
      <c r="J83" s="28" t="s">
        <v>72</v>
      </c>
      <c r="K83" s="28"/>
      <c r="L83" s="28" t="s">
        <v>72</v>
      </c>
      <c r="M83" s="28" t="s">
        <v>72</v>
      </c>
      <c r="N83" s="28" t="s">
        <v>72</v>
      </c>
      <c r="O83" s="28"/>
      <c r="P83" s="28" t="s">
        <v>72</v>
      </c>
      <c r="Q83" s="28" t="s">
        <v>72</v>
      </c>
      <c r="R83" s="28" t="s">
        <v>72</v>
      </c>
      <c r="S83" s="28"/>
      <c r="T83" s="28" t="s">
        <v>72</v>
      </c>
      <c r="U83" s="28" t="s">
        <v>72</v>
      </c>
      <c r="V83" s="28" t="s">
        <v>72</v>
      </c>
      <c r="W83" s="28" t="s">
        <v>72</v>
      </c>
      <c r="X83" s="28" t="s">
        <v>72</v>
      </c>
      <c r="Y83" s="28" t="s">
        <v>72</v>
      </c>
      <c r="Z83" s="28" t="s">
        <v>72</v>
      </c>
      <c r="AA83" s="28" t="s">
        <v>72</v>
      </c>
      <c r="AB83" s="28" t="s">
        <v>72</v>
      </c>
      <c r="AC83" s="28" t="s">
        <v>72</v>
      </c>
      <c r="AD83" s="28" t="s">
        <v>72</v>
      </c>
      <c r="AE83" s="28" t="s">
        <v>72</v>
      </c>
      <c r="AF83" s="28" t="s">
        <v>72</v>
      </c>
      <c r="AG83" s="18"/>
      <c r="AH83" s="18"/>
    </row>
    <row r="84" spans="1:34" s="17" customFormat="1" x14ac:dyDescent="0.35">
      <c r="A84" s="29" t="s">
        <v>201</v>
      </c>
      <c r="B84" s="4" t="s">
        <v>202</v>
      </c>
      <c r="C84" s="9"/>
      <c r="D84" s="30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18"/>
      <c r="AH84" s="18"/>
    </row>
    <row r="85" spans="1:34" s="17" customFormat="1" x14ac:dyDescent="0.35">
      <c r="A85" s="7" t="s">
        <v>203</v>
      </c>
      <c r="B85" s="4" t="s">
        <v>204</v>
      </c>
      <c r="C85" s="9"/>
      <c r="D85" s="30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18"/>
      <c r="AH85" s="18"/>
    </row>
    <row r="86" spans="1:34" s="17" customFormat="1" x14ac:dyDescent="0.35">
      <c r="A86" s="7" t="s">
        <v>205</v>
      </c>
      <c r="B86" s="4" t="s">
        <v>206</v>
      </c>
      <c r="C86" s="9"/>
      <c r="D86" s="30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18"/>
      <c r="AH86" s="18"/>
    </row>
    <row r="87" spans="1:34" s="17" customFormat="1" x14ac:dyDescent="0.35">
      <c r="A87" s="7" t="s">
        <v>207</v>
      </c>
      <c r="B87" s="4" t="s">
        <v>208</v>
      </c>
      <c r="C87" s="9"/>
      <c r="D87" s="9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18"/>
      <c r="AH87" s="18"/>
    </row>
    <row r="88" spans="1:34" s="17" customFormat="1" x14ac:dyDescent="0.35">
      <c r="A88" s="7" t="s">
        <v>209</v>
      </c>
      <c r="B88" s="4" t="s">
        <v>210</v>
      </c>
      <c r="C88" s="31"/>
      <c r="D88" s="9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18"/>
      <c r="AH88" s="18"/>
    </row>
    <row r="89" spans="1:34" s="17" customFormat="1" x14ac:dyDescent="0.35">
      <c r="A89" s="7" t="s">
        <v>211</v>
      </c>
      <c r="B89" s="4" t="s">
        <v>212</v>
      </c>
      <c r="C89" s="31"/>
      <c r="D89" s="9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18"/>
      <c r="AH89" s="18"/>
    </row>
    <row r="90" spans="1:34" s="17" customFormat="1" x14ac:dyDescent="0.35">
      <c r="A90" s="7" t="s">
        <v>213</v>
      </c>
      <c r="B90" s="4" t="s">
        <v>214</v>
      </c>
      <c r="C90" s="31"/>
      <c r="D90" s="9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18"/>
      <c r="AH90" s="18"/>
    </row>
    <row r="91" spans="1:34" s="17" customFormat="1" x14ac:dyDescent="0.35">
      <c r="A91" s="7" t="s">
        <v>215</v>
      </c>
      <c r="B91" s="4" t="s">
        <v>216</v>
      </c>
      <c r="C91" s="9"/>
      <c r="D91" s="30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18"/>
      <c r="AH91" s="18"/>
    </row>
    <row r="92" spans="1:34" s="17" customFormat="1" x14ac:dyDescent="0.35">
      <c r="A92" s="29" t="s">
        <v>217</v>
      </c>
      <c r="B92" s="4" t="s">
        <v>218</v>
      </c>
      <c r="C92" s="9"/>
      <c r="D92" s="9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18"/>
      <c r="AH92" s="18"/>
    </row>
    <row r="93" spans="1:34" s="17" customFormat="1" ht="12.75" customHeight="1" x14ac:dyDescent="0.35">
      <c r="A93" s="27" t="s">
        <v>219</v>
      </c>
      <c r="B93" s="4"/>
      <c r="C93" s="28" t="s">
        <v>72</v>
      </c>
      <c r="D93" s="28" t="s">
        <v>72</v>
      </c>
      <c r="E93" s="28" t="s">
        <v>72</v>
      </c>
      <c r="F93" s="28" t="s">
        <v>72</v>
      </c>
      <c r="G93" s="28" t="s">
        <v>72</v>
      </c>
      <c r="H93" s="28"/>
      <c r="I93" s="28" t="s">
        <v>72</v>
      </c>
      <c r="J93" s="28" t="s">
        <v>72</v>
      </c>
      <c r="K93" s="28"/>
      <c r="L93" s="28" t="s">
        <v>72</v>
      </c>
      <c r="M93" s="28" t="s">
        <v>72</v>
      </c>
      <c r="N93" s="28" t="s">
        <v>72</v>
      </c>
      <c r="O93" s="28"/>
      <c r="P93" s="28" t="s">
        <v>72</v>
      </c>
      <c r="Q93" s="28" t="s">
        <v>72</v>
      </c>
      <c r="R93" s="28" t="s">
        <v>72</v>
      </c>
      <c r="S93" s="28"/>
      <c r="T93" s="28" t="s">
        <v>72</v>
      </c>
      <c r="U93" s="28" t="s">
        <v>72</v>
      </c>
      <c r="V93" s="28" t="s">
        <v>72</v>
      </c>
      <c r="W93" s="28" t="s">
        <v>72</v>
      </c>
      <c r="X93" s="28" t="s">
        <v>72</v>
      </c>
      <c r="Y93" s="28" t="s">
        <v>72</v>
      </c>
      <c r="Z93" s="28" t="s">
        <v>72</v>
      </c>
      <c r="AA93" s="28" t="s">
        <v>72</v>
      </c>
      <c r="AB93" s="28" t="s">
        <v>72</v>
      </c>
      <c r="AC93" s="28" t="s">
        <v>72</v>
      </c>
      <c r="AD93" s="28" t="s">
        <v>72</v>
      </c>
      <c r="AE93" s="28" t="s">
        <v>72</v>
      </c>
      <c r="AF93" s="28" t="s">
        <v>72</v>
      </c>
      <c r="AG93" s="18"/>
      <c r="AH93" s="18"/>
    </row>
    <row r="94" spans="1:34" s="17" customFormat="1" x14ac:dyDescent="0.35">
      <c r="A94" s="29" t="s">
        <v>220</v>
      </c>
      <c r="B94" s="4" t="s">
        <v>221</v>
      </c>
      <c r="C94" s="9"/>
      <c r="D94" s="30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18"/>
      <c r="AH94" s="18"/>
    </row>
    <row r="95" spans="1:34" s="17" customFormat="1" x14ac:dyDescent="0.35">
      <c r="A95" s="29" t="s">
        <v>222</v>
      </c>
      <c r="B95" s="4" t="s">
        <v>223</v>
      </c>
      <c r="C95" s="9"/>
      <c r="D95" s="30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18"/>
      <c r="AH95" s="18"/>
    </row>
    <row r="96" spans="1:34" s="17" customFormat="1" x14ac:dyDescent="0.35">
      <c r="A96" s="29" t="s">
        <v>224</v>
      </c>
      <c r="B96" s="4" t="s">
        <v>225</v>
      </c>
      <c r="C96" s="9"/>
      <c r="D96" s="30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18"/>
      <c r="AH96" s="18"/>
    </row>
    <row r="97" spans="1:34" s="17" customFormat="1" x14ac:dyDescent="0.35">
      <c r="A97" s="29" t="s">
        <v>226</v>
      </c>
      <c r="B97" s="4" t="s">
        <v>227</v>
      </c>
      <c r="C97" s="9"/>
      <c r="D97" s="30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18"/>
      <c r="AH97" s="18"/>
    </row>
    <row r="98" spans="1:34" s="17" customFormat="1" x14ac:dyDescent="0.35">
      <c r="A98" s="41" t="s">
        <v>228</v>
      </c>
      <c r="B98" s="4" t="s">
        <v>229</v>
      </c>
      <c r="C98" s="9"/>
      <c r="D98" s="30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18"/>
      <c r="AH98" s="18"/>
    </row>
    <row r="99" spans="1:34" s="17" customFormat="1" ht="12.75" customHeight="1" x14ac:dyDescent="0.35">
      <c r="A99" s="27" t="s">
        <v>230</v>
      </c>
      <c r="B99" s="4"/>
      <c r="C99" s="28" t="s">
        <v>72</v>
      </c>
      <c r="D99" s="28" t="s">
        <v>72</v>
      </c>
      <c r="E99" s="28" t="s">
        <v>72</v>
      </c>
      <c r="F99" s="28" t="s">
        <v>72</v>
      </c>
      <c r="G99" s="28" t="s">
        <v>72</v>
      </c>
      <c r="H99" s="28"/>
      <c r="I99" s="28" t="s">
        <v>72</v>
      </c>
      <c r="J99" s="28" t="s">
        <v>72</v>
      </c>
      <c r="K99" s="28"/>
      <c r="L99" s="28" t="s">
        <v>72</v>
      </c>
      <c r="M99" s="28" t="s">
        <v>72</v>
      </c>
      <c r="N99" s="28" t="s">
        <v>72</v>
      </c>
      <c r="O99" s="28"/>
      <c r="P99" s="28" t="s">
        <v>72</v>
      </c>
      <c r="Q99" s="28" t="s">
        <v>72</v>
      </c>
      <c r="R99" s="28" t="s">
        <v>72</v>
      </c>
      <c r="S99" s="28"/>
      <c r="T99" s="28" t="s">
        <v>72</v>
      </c>
      <c r="U99" s="28" t="s">
        <v>72</v>
      </c>
      <c r="V99" s="28" t="s">
        <v>72</v>
      </c>
      <c r="W99" s="28" t="s">
        <v>72</v>
      </c>
      <c r="X99" s="28" t="s">
        <v>72</v>
      </c>
      <c r="Y99" s="28" t="s">
        <v>72</v>
      </c>
      <c r="Z99" s="28" t="s">
        <v>72</v>
      </c>
      <c r="AA99" s="28" t="s">
        <v>72</v>
      </c>
      <c r="AB99" s="28" t="s">
        <v>72</v>
      </c>
      <c r="AC99" s="28" t="s">
        <v>72</v>
      </c>
      <c r="AD99" s="28" t="s">
        <v>72</v>
      </c>
      <c r="AE99" s="28" t="s">
        <v>72</v>
      </c>
      <c r="AF99" s="28" t="s">
        <v>72</v>
      </c>
      <c r="AG99" s="18"/>
      <c r="AH99" s="18"/>
    </row>
    <row r="100" spans="1:34" s="17" customFormat="1" x14ac:dyDescent="0.35">
      <c r="A100" s="36" t="s">
        <v>231</v>
      </c>
      <c r="B100" s="4" t="s">
        <v>232</v>
      </c>
      <c r="C100" s="9"/>
      <c r="D100" s="30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18"/>
      <c r="AH100" s="18"/>
    </row>
    <row r="101" spans="1:34" s="17" customFormat="1" x14ac:dyDescent="0.35">
      <c r="A101" s="29" t="s">
        <v>233</v>
      </c>
      <c r="B101" s="4" t="s">
        <v>234</v>
      </c>
      <c r="C101" s="9"/>
      <c r="D101" s="30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18"/>
      <c r="AH101" s="18"/>
    </row>
    <row r="102" spans="1:34" s="17" customFormat="1" x14ac:dyDescent="0.35">
      <c r="A102" s="36" t="s">
        <v>235</v>
      </c>
      <c r="B102" s="4" t="s">
        <v>236</v>
      </c>
      <c r="C102" s="9"/>
      <c r="D102" s="30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18"/>
      <c r="AH102" s="18"/>
    </row>
    <row r="103" spans="1:34" s="17" customFormat="1" x14ac:dyDescent="0.35">
      <c r="A103" s="37" t="s">
        <v>237</v>
      </c>
      <c r="B103" s="4"/>
      <c r="C103" s="28" t="s">
        <v>72</v>
      </c>
      <c r="D103" s="28" t="s">
        <v>72</v>
      </c>
      <c r="E103" s="28" t="s">
        <v>72</v>
      </c>
      <c r="F103" s="28" t="s">
        <v>72</v>
      </c>
      <c r="G103" s="28" t="s">
        <v>72</v>
      </c>
      <c r="H103" s="28"/>
      <c r="I103" s="28" t="s">
        <v>72</v>
      </c>
      <c r="J103" s="28" t="s">
        <v>72</v>
      </c>
      <c r="K103" s="28"/>
      <c r="L103" s="28" t="s">
        <v>72</v>
      </c>
      <c r="M103" s="28" t="s">
        <v>72</v>
      </c>
      <c r="N103" s="28" t="s">
        <v>72</v>
      </c>
      <c r="O103" s="28"/>
      <c r="P103" s="28" t="s">
        <v>72</v>
      </c>
      <c r="Q103" s="28" t="s">
        <v>72</v>
      </c>
      <c r="R103" s="28" t="s">
        <v>72</v>
      </c>
      <c r="S103" s="28"/>
      <c r="T103" s="28" t="s">
        <v>72</v>
      </c>
      <c r="U103" s="28" t="s">
        <v>72</v>
      </c>
      <c r="V103" s="28" t="s">
        <v>72</v>
      </c>
      <c r="W103" s="28" t="s">
        <v>72</v>
      </c>
      <c r="X103" s="28" t="s">
        <v>72</v>
      </c>
      <c r="Y103" s="28" t="s">
        <v>72</v>
      </c>
      <c r="Z103" s="28" t="s">
        <v>72</v>
      </c>
      <c r="AA103" s="28" t="s">
        <v>72</v>
      </c>
      <c r="AB103" s="28" t="s">
        <v>72</v>
      </c>
      <c r="AC103" s="28" t="s">
        <v>72</v>
      </c>
      <c r="AD103" s="28" t="s">
        <v>72</v>
      </c>
      <c r="AE103" s="28" t="s">
        <v>72</v>
      </c>
      <c r="AF103" s="28" t="s">
        <v>72</v>
      </c>
      <c r="AG103" s="18"/>
      <c r="AH103" s="18"/>
    </row>
    <row r="104" spans="1:34" s="17" customFormat="1" x14ac:dyDescent="0.35">
      <c r="A104" s="36" t="s">
        <v>238</v>
      </c>
      <c r="B104" s="4" t="s">
        <v>239</v>
      </c>
      <c r="C104" s="30"/>
      <c r="D104" s="30"/>
      <c r="E104" s="31"/>
      <c r="F104" s="31"/>
      <c r="G104" s="42"/>
      <c r="H104" s="42"/>
      <c r="I104" s="42"/>
      <c r="J104" s="42"/>
      <c r="K104" s="42"/>
      <c r="L104" s="42"/>
      <c r="M104" s="42"/>
      <c r="N104" s="9"/>
      <c r="O104" s="9"/>
      <c r="P104" s="31"/>
      <c r="Q104" s="9"/>
      <c r="R104" s="9"/>
      <c r="S104" s="9"/>
      <c r="T104" s="9"/>
      <c r="U104" s="9"/>
      <c r="V104" s="9"/>
      <c r="W104" s="9"/>
      <c r="X104" s="31"/>
      <c r="Y104" s="31"/>
      <c r="Z104" s="31"/>
      <c r="AA104" s="32"/>
      <c r="AB104" s="32"/>
      <c r="AC104" s="32"/>
      <c r="AD104" s="32"/>
      <c r="AE104" s="32"/>
      <c r="AF104" s="32"/>
      <c r="AG104" s="18"/>
      <c r="AH104" s="18"/>
    </row>
    <row r="105" spans="1:34" s="17" customFormat="1" x14ac:dyDescent="0.35">
      <c r="A105" s="29" t="s">
        <v>240</v>
      </c>
      <c r="B105" s="4" t="s">
        <v>241</v>
      </c>
      <c r="C105" s="30"/>
      <c r="D105" s="30"/>
      <c r="E105" s="31"/>
      <c r="F105" s="31"/>
      <c r="G105" s="30"/>
      <c r="H105" s="30"/>
      <c r="I105" s="42"/>
      <c r="J105" s="30"/>
      <c r="K105" s="30"/>
      <c r="L105" s="42"/>
      <c r="M105" s="30"/>
      <c r="N105" s="32"/>
      <c r="O105" s="30"/>
      <c r="P105" s="31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18"/>
      <c r="AH105" s="18"/>
    </row>
    <row r="106" spans="1:34" s="17" customFormat="1" x14ac:dyDescent="0.35">
      <c r="A106" s="41" t="s">
        <v>242</v>
      </c>
      <c r="B106" s="4" t="s">
        <v>243</v>
      </c>
      <c r="C106" s="30"/>
      <c r="D106" s="30"/>
      <c r="E106" s="9"/>
      <c r="F106" s="9"/>
      <c r="G106" s="9"/>
      <c r="H106" s="9"/>
      <c r="I106" s="9"/>
      <c r="J106" s="9"/>
      <c r="K106" s="9"/>
      <c r="L106" s="9"/>
      <c r="M106" s="9"/>
      <c r="N106" s="31"/>
      <c r="O106" s="31"/>
      <c r="P106" s="9"/>
      <c r="Q106" s="31"/>
      <c r="R106" s="31"/>
      <c r="S106" s="31"/>
      <c r="T106" s="31"/>
      <c r="U106" s="31"/>
      <c r="V106" s="31"/>
      <c r="W106" s="31"/>
      <c r="X106" s="9"/>
      <c r="Y106" s="9"/>
      <c r="Z106" s="9"/>
      <c r="AA106" s="32"/>
      <c r="AB106" s="32"/>
      <c r="AC106" s="32"/>
      <c r="AD106" s="32"/>
      <c r="AE106" s="32"/>
      <c r="AF106" s="32"/>
      <c r="AG106" s="18"/>
      <c r="AH106" s="18"/>
    </row>
    <row r="107" spans="1:34" s="17" customFormat="1" x14ac:dyDescent="0.35">
      <c r="A107" s="27" t="s">
        <v>244</v>
      </c>
      <c r="B107" s="4"/>
      <c r="C107" s="28" t="s">
        <v>72</v>
      </c>
      <c r="D107" s="28" t="s">
        <v>72</v>
      </c>
      <c r="E107" s="28" t="s">
        <v>72</v>
      </c>
      <c r="F107" s="28" t="s">
        <v>72</v>
      </c>
      <c r="G107" s="28" t="s">
        <v>72</v>
      </c>
      <c r="H107" s="28"/>
      <c r="I107" s="28" t="s">
        <v>72</v>
      </c>
      <c r="J107" s="28" t="s">
        <v>72</v>
      </c>
      <c r="K107" s="28"/>
      <c r="L107" s="28" t="s">
        <v>72</v>
      </c>
      <c r="M107" s="28" t="s">
        <v>72</v>
      </c>
      <c r="N107" s="28" t="s">
        <v>72</v>
      </c>
      <c r="O107" s="28"/>
      <c r="P107" s="28" t="s">
        <v>72</v>
      </c>
      <c r="Q107" s="28" t="s">
        <v>72</v>
      </c>
      <c r="R107" s="28" t="s">
        <v>72</v>
      </c>
      <c r="S107" s="28"/>
      <c r="T107" s="28" t="s">
        <v>72</v>
      </c>
      <c r="U107" s="28" t="s">
        <v>72</v>
      </c>
      <c r="V107" s="28" t="s">
        <v>72</v>
      </c>
      <c r="W107" s="28" t="s">
        <v>72</v>
      </c>
      <c r="X107" s="28" t="s">
        <v>72</v>
      </c>
      <c r="Y107" s="28" t="s">
        <v>72</v>
      </c>
      <c r="Z107" s="28" t="s">
        <v>72</v>
      </c>
      <c r="AA107" s="28" t="s">
        <v>72</v>
      </c>
      <c r="AB107" s="28" t="s">
        <v>72</v>
      </c>
      <c r="AC107" s="28" t="s">
        <v>72</v>
      </c>
      <c r="AD107" s="28" t="s">
        <v>72</v>
      </c>
      <c r="AE107" s="28" t="s">
        <v>72</v>
      </c>
      <c r="AF107" s="28" t="s">
        <v>72</v>
      </c>
      <c r="AG107" s="18"/>
      <c r="AH107" s="18"/>
    </row>
    <row r="108" spans="1:34" s="17" customFormat="1" x14ac:dyDescent="0.35">
      <c r="A108" s="29" t="s">
        <v>245</v>
      </c>
      <c r="B108" s="4" t="s">
        <v>246</v>
      </c>
      <c r="C108" s="9"/>
      <c r="D108" s="30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18"/>
      <c r="AH108" s="18"/>
    </row>
    <row r="109" spans="1:34" s="17" customFormat="1" x14ac:dyDescent="0.35">
      <c r="A109" s="29" t="s">
        <v>247</v>
      </c>
      <c r="B109" s="4" t="s">
        <v>248</v>
      </c>
      <c r="C109" s="9"/>
      <c r="D109" s="30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18"/>
      <c r="AH109" s="18"/>
    </row>
    <row r="110" spans="1:34" s="17" customFormat="1" x14ac:dyDescent="0.35">
      <c r="A110" s="29" t="s">
        <v>249</v>
      </c>
      <c r="B110" s="4" t="s">
        <v>250</v>
      </c>
      <c r="C110" s="9"/>
      <c r="D110" s="30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18"/>
      <c r="AH110" s="18"/>
    </row>
    <row r="111" spans="1:34" s="17" customFormat="1" x14ac:dyDescent="0.35">
      <c r="A111" s="29" t="s">
        <v>251</v>
      </c>
      <c r="B111" s="4" t="s">
        <v>252</v>
      </c>
      <c r="C111" s="9"/>
      <c r="D111" s="30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18"/>
      <c r="AH111" s="18"/>
    </row>
    <row r="112" spans="1:34" s="17" customFormat="1" x14ac:dyDescent="0.35">
      <c r="A112" s="29" t="s">
        <v>253</v>
      </c>
      <c r="B112" s="4" t="s">
        <v>254</v>
      </c>
      <c r="C112" s="30"/>
      <c r="D112" s="9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18"/>
      <c r="AH112" s="18"/>
    </row>
    <row r="113" spans="1:34" s="17" customFormat="1" x14ac:dyDescent="0.35">
      <c r="A113" s="29" t="s">
        <v>255</v>
      </c>
      <c r="B113" s="4" t="s">
        <v>256</v>
      </c>
      <c r="C113" s="30"/>
      <c r="D113" s="9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18"/>
      <c r="AH113" s="18"/>
    </row>
    <row r="114" spans="1:34" s="17" customFormat="1" x14ac:dyDescent="0.35">
      <c r="A114" s="29" t="s">
        <v>257</v>
      </c>
      <c r="B114" s="4" t="s">
        <v>258</v>
      </c>
      <c r="C114" s="9"/>
      <c r="D114" s="9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18"/>
      <c r="AH114" s="18"/>
    </row>
    <row r="115" spans="1:34" s="17" customFormat="1" x14ac:dyDescent="0.35">
      <c r="A115" s="29" t="s">
        <v>259</v>
      </c>
      <c r="B115" s="4" t="s">
        <v>260</v>
      </c>
      <c r="C115" s="9"/>
      <c r="D115" s="30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18"/>
      <c r="AH115" s="18"/>
    </row>
    <row r="116" spans="1:34" s="17" customFormat="1" x14ac:dyDescent="0.35">
      <c r="A116" s="37" t="s">
        <v>261</v>
      </c>
      <c r="B116" s="4"/>
      <c r="C116" s="28" t="s">
        <v>72</v>
      </c>
      <c r="D116" s="28" t="s">
        <v>72</v>
      </c>
      <c r="E116" s="28" t="s">
        <v>72</v>
      </c>
      <c r="F116" s="28" t="s">
        <v>72</v>
      </c>
      <c r="G116" s="28" t="s">
        <v>72</v>
      </c>
      <c r="H116" s="28"/>
      <c r="I116" s="28" t="s">
        <v>72</v>
      </c>
      <c r="J116" s="28" t="s">
        <v>72</v>
      </c>
      <c r="K116" s="28"/>
      <c r="L116" s="28" t="s">
        <v>72</v>
      </c>
      <c r="M116" s="28" t="s">
        <v>72</v>
      </c>
      <c r="N116" s="28" t="s">
        <v>72</v>
      </c>
      <c r="O116" s="28"/>
      <c r="P116" s="28" t="s">
        <v>72</v>
      </c>
      <c r="Q116" s="28" t="s">
        <v>72</v>
      </c>
      <c r="R116" s="28" t="s">
        <v>72</v>
      </c>
      <c r="S116" s="28"/>
      <c r="T116" s="28" t="s">
        <v>72</v>
      </c>
      <c r="U116" s="28" t="s">
        <v>72</v>
      </c>
      <c r="V116" s="28" t="s">
        <v>72</v>
      </c>
      <c r="W116" s="28" t="s">
        <v>72</v>
      </c>
      <c r="X116" s="28" t="s">
        <v>72</v>
      </c>
      <c r="Y116" s="28" t="s">
        <v>72</v>
      </c>
      <c r="Z116" s="28" t="s">
        <v>72</v>
      </c>
      <c r="AA116" s="28" t="s">
        <v>72</v>
      </c>
      <c r="AB116" s="28" t="s">
        <v>72</v>
      </c>
      <c r="AC116" s="28" t="s">
        <v>72</v>
      </c>
      <c r="AD116" s="28" t="s">
        <v>72</v>
      </c>
      <c r="AE116" s="28" t="s">
        <v>72</v>
      </c>
      <c r="AF116" s="28" t="s">
        <v>72</v>
      </c>
      <c r="AG116" s="18"/>
      <c r="AH116" s="18"/>
    </row>
    <row r="117" spans="1:34" s="17" customFormat="1" x14ac:dyDescent="0.35">
      <c r="A117" s="36" t="s">
        <v>262</v>
      </c>
      <c r="B117" s="4" t="s">
        <v>263</v>
      </c>
      <c r="C117" s="9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18"/>
      <c r="AH117" s="18"/>
    </row>
    <row r="118" spans="1:34" s="17" customFormat="1" x14ac:dyDescent="0.35">
      <c r="A118" s="29" t="s">
        <v>264</v>
      </c>
      <c r="B118" s="4" t="s">
        <v>265</v>
      </c>
      <c r="C118" s="9"/>
      <c r="D118" s="30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18"/>
      <c r="AH118" s="18"/>
    </row>
    <row r="119" spans="1:34" s="17" customFormat="1" x14ac:dyDescent="0.35">
      <c r="A119" s="29" t="s">
        <v>266</v>
      </c>
      <c r="B119" s="4" t="s">
        <v>267</v>
      </c>
      <c r="C119" s="9"/>
      <c r="D119" s="30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18"/>
      <c r="AH119" s="18"/>
    </row>
    <row r="120" spans="1:34" s="17" customFormat="1" x14ac:dyDescent="0.35">
      <c r="A120" s="29" t="s">
        <v>268</v>
      </c>
      <c r="B120" s="4" t="s">
        <v>269</v>
      </c>
      <c r="C120" s="9"/>
      <c r="D120" s="30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18"/>
      <c r="AH120" s="18"/>
    </row>
    <row r="121" spans="1:34" s="17" customFormat="1" x14ac:dyDescent="0.35">
      <c r="A121" s="29" t="s">
        <v>270</v>
      </c>
      <c r="B121" s="4" t="s">
        <v>271</v>
      </c>
      <c r="C121" s="9"/>
      <c r="D121" s="30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18"/>
      <c r="AH121" s="18"/>
    </row>
    <row r="122" spans="1:34" s="17" customFormat="1" x14ac:dyDescent="0.35">
      <c r="A122" s="29" t="s">
        <v>272</v>
      </c>
      <c r="B122" s="4" t="s">
        <v>273</v>
      </c>
      <c r="C122" s="9"/>
      <c r="D122" s="30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18"/>
      <c r="AH122" s="18"/>
    </row>
    <row r="123" spans="1:34" s="17" customFormat="1" x14ac:dyDescent="0.35">
      <c r="A123" s="29" t="s">
        <v>274</v>
      </c>
      <c r="B123" s="4" t="s">
        <v>275</v>
      </c>
      <c r="C123" s="9"/>
      <c r="D123" s="30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18"/>
      <c r="AH123" s="18"/>
    </row>
    <row r="124" spans="1:34" s="17" customFormat="1" x14ac:dyDescent="0.35">
      <c r="A124" s="41" t="s">
        <v>276</v>
      </c>
      <c r="B124" s="4" t="s">
        <v>277</v>
      </c>
      <c r="C124" s="9"/>
      <c r="D124" s="30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18"/>
      <c r="AH124" s="18"/>
    </row>
    <row r="125" spans="1:34" s="17" customFormat="1" x14ac:dyDescent="0.35">
      <c r="A125" s="41" t="s">
        <v>278</v>
      </c>
      <c r="B125" s="4" t="s">
        <v>279</v>
      </c>
      <c r="C125" s="9"/>
      <c r="D125" s="30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18"/>
      <c r="AH125" s="18"/>
    </row>
    <row r="126" spans="1:34" s="17" customFormat="1" x14ac:dyDescent="0.35">
      <c r="A126" s="41" t="s">
        <v>280</v>
      </c>
      <c r="B126" s="4" t="s">
        <v>281</v>
      </c>
      <c r="C126" s="9"/>
      <c r="D126" s="30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18"/>
      <c r="AH126" s="18"/>
    </row>
    <row r="127" spans="1:34" s="17" customFormat="1" ht="12.75" customHeight="1" x14ac:dyDescent="0.35">
      <c r="B127" s="17" t="s">
        <v>282</v>
      </c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</row>
    <row r="128" spans="1:34" s="17" customFormat="1" ht="12.75" customHeight="1" x14ac:dyDescent="0.35">
      <c r="B128" s="17" t="s">
        <v>282</v>
      </c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</row>
    <row r="129" spans="1:34" s="17" customFormat="1" ht="12.65" customHeight="1" x14ac:dyDescent="0.35">
      <c r="A129" s="43" t="s">
        <v>283</v>
      </c>
      <c r="B129" s="17" t="s">
        <v>282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</row>
    <row r="130" spans="1:34" s="17" customFormat="1" ht="12.75" customHeight="1" x14ac:dyDescent="0.35">
      <c r="A130" s="14" t="str">
        <f>A5&amp;" : plan year 1"</f>
        <v>Non-life income, expenditure and business model analysis : plan year 1</v>
      </c>
      <c r="B130" s="17" t="s">
        <v>282</v>
      </c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</row>
    <row r="131" spans="1:34" s="17" customFormat="1" ht="15" customHeight="1" x14ac:dyDescent="0.35">
      <c r="C131" s="88" t="s">
        <v>5</v>
      </c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90"/>
      <c r="AG131" s="18"/>
      <c r="AH131" s="18"/>
    </row>
    <row r="132" spans="1:34" s="17" customFormat="1" ht="15" customHeight="1" x14ac:dyDescent="0.35">
      <c r="C132" s="96"/>
      <c r="D132" s="88" t="s">
        <v>6</v>
      </c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90"/>
      <c r="AE132" s="105" t="s">
        <v>7</v>
      </c>
      <c r="AF132" s="105" t="s">
        <v>8</v>
      </c>
      <c r="AG132" s="18"/>
      <c r="AH132" s="18"/>
    </row>
    <row r="133" spans="1:34" s="17" customFormat="1" ht="15" customHeight="1" x14ac:dyDescent="0.35">
      <c r="C133" s="96"/>
      <c r="D133" s="96"/>
      <c r="E133" s="84" t="s">
        <v>9</v>
      </c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6"/>
      <c r="AA133" s="79" t="s">
        <v>10</v>
      </c>
      <c r="AB133" s="80"/>
      <c r="AC133" s="80"/>
      <c r="AD133" s="81"/>
      <c r="AE133" s="96"/>
      <c r="AF133" s="96"/>
      <c r="AG133" s="18"/>
      <c r="AH133" s="18"/>
    </row>
    <row r="134" spans="1:34" s="17" customFormat="1" ht="14.5" customHeight="1" x14ac:dyDescent="0.35">
      <c r="C134" s="96"/>
      <c r="D134" s="96"/>
      <c r="E134" s="94" t="s">
        <v>11</v>
      </c>
      <c r="F134" s="98" t="s">
        <v>12</v>
      </c>
      <c r="G134" s="98" t="s">
        <v>13</v>
      </c>
      <c r="H134" s="100" t="s">
        <v>14</v>
      </c>
      <c r="I134" s="101"/>
      <c r="J134" s="102"/>
      <c r="K134" s="100" t="s">
        <v>15</v>
      </c>
      <c r="L134" s="101"/>
      <c r="M134" s="102"/>
      <c r="N134" s="98" t="s">
        <v>16</v>
      </c>
      <c r="O134" s="100" t="s">
        <v>17</v>
      </c>
      <c r="P134" s="101"/>
      <c r="Q134" s="102"/>
      <c r="R134" s="91" t="s">
        <v>18</v>
      </c>
      <c r="S134" s="92"/>
      <c r="T134" s="92"/>
      <c r="U134" s="92"/>
      <c r="V134" s="93"/>
      <c r="W134" s="102" t="s">
        <v>19</v>
      </c>
      <c r="X134" s="98" t="s">
        <v>20</v>
      </c>
      <c r="Y134" s="98" t="s">
        <v>21</v>
      </c>
      <c r="Z134" s="98" t="s">
        <v>22</v>
      </c>
      <c r="AA134" s="98" t="s">
        <v>23</v>
      </c>
      <c r="AB134" s="98" t="s">
        <v>24</v>
      </c>
      <c r="AC134" s="98" t="s">
        <v>25</v>
      </c>
      <c r="AD134" s="106" t="s">
        <v>26</v>
      </c>
      <c r="AE134" s="96"/>
      <c r="AF134" s="96"/>
      <c r="AG134" s="18"/>
      <c r="AH134" s="18"/>
    </row>
    <row r="135" spans="1:34" s="17" customFormat="1" ht="70" customHeight="1" x14ac:dyDescent="0.35">
      <c r="C135" s="103"/>
      <c r="D135" s="97"/>
      <c r="E135" s="95"/>
      <c r="F135" s="99"/>
      <c r="G135" s="99"/>
      <c r="H135" s="1" t="s">
        <v>27</v>
      </c>
      <c r="I135" s="1" t="s">
        <v>28</v>
      </c>
      <c r="J135" s="1" t="s">
        <v>29</v>
      </c>
      <c r="K135" s="1" t="s">
        <v>30</v>
      </c>
      <c r="L135" s="1" t="s">
        <v>31</v>
      </c>
      <c r="M135" s="1" t="s">
        <v>32</v>
      </c>
      <c r="N135" s="99"/>
      <c r="O135" s="1" t="s">
        <v>33</v>
      </c>
      <c r="P135" s="1" t="s">
        <v>34</v>
      </c>
      <c r="Q135" s="1" t="s">
        <v>35</v>
      </c>
      <c r="R135" s="2" t="s">
        <v>36</v>
      </c>
      <c r="S135" s="2" t="s">
        <v>37</v>
      </c>
      <c r="T135" s="1" t="s">
        <v>38</v>
      </c>
      <c r="U135" s="1" t="s">
        <v>39</v>
      </c>
      <c r="V135" s="1" t="s">
        <v>40</v>
      </c>
      <c r="W135" s="104"/>
      <c r="X135" s="99"/>
      <c r="Y135" s="99"/>
      <c r="Z135" s="99"/>
      <c r="AA135" s="99"/>
      <c r="AB135" s="99"/>
      <c r="AC135" s="99"/>
      <c r="AD135" s="107"/>
      <c r="AE135" s="103"/>
      <c r="AF135" s="103"/>
      <c r="AG135" s="18"/>
      <c r="AH135" s="18"/>
    </row>
    <row r="136" spans="1:34" s="17" customFormat="1" x14ac:dyDescent="0.35">
      <c r="C136" s="22" t="s">
        <v>284</v>
      </c>
      <c r="D136" s="23" t="s">
        <v>285</v>
      </c>
      <c r="E136" s="23" t="s">
        <v>286</v>
      </c>
      <c r="F136" s="23" t="s">
        <v>287</v>
      </c>
      <c r="G136" s="23" t="s">
        <v>288</v>
      </c>
      <c r="H136" s="23" t="s">
        <v>289</v>
      </c>
      <c r="I136" s="23" t="s">
        <v>290</v>
      </c>
      <c r="J136" s="23" t="s">
        <v>291</v>
      </c>
      <c r="K136" s="23" t="s">
        <v>292</v>
      </c>
      <c r="L136" s="23" t="s">
        <v>293</v>
      </c>
      <c r="M136" s="23" t="s">
        <v>294</v>
      </c>
      <c r="N136" s="23" t="s">
        <v>295</v>
      </c>
      <c r="O136" s="23" t="s">
        <v>296</v>
      </c>
      <c r="P136" s="23" t="s">
        <v>297</v>
      </c>
      <c r="Q136" s="24" t="s">
        <v>298</v>
      </c>
      <c r="R136" s="25" t="s">
        <v>299</v>
      </c>
      <c r="S136" s="25" t="s">
        <v>300</v>
      </c>
      <c r="T136" s="23" t="s">
        <v>301</v>
      </c>
      <c r="U136" s="23" t="s">
        <v>302</v>
      </c>
      <c r="V136" s="23" t="s">
        <v>303</v>
      </c>
      <c r="W136" s="23" t="s">
        <v>304</v>
      </c>
      <c r="X136" s="23" t="s">
        <v>305</v>
      </c>
      <c r="Y136" s="23" t="s">
        <v>306</v>
      </c>
      <c r="Z136" s="26" t="s">
        <v>307</v>
      </c>
      <c r="AA136" s="25" t="s">
        <v>308</v>
      </c>
      <c r="AB136" s="23" t="s">
        <v>309</v>
      </c>
      <c r="AC136" s="26" t="s">
        <v>310</v>
      </c>
      <c r="AD136" s="4" t="s">
        <v>311</v>
      </c>
      <c r="AE136" s="22" t="s">
        <v>312</v>
      </c>
      <c r="AF136" s="22" t="s">
        <v>313</v>
      </c>
      <c r="AG136" s="18"/>
      <c r="AH136" s="18"/>
    </row>
    <row r="137" spans="1:34" s="17" customFormat="1" x14ac:dyDescent="0.35">
      <c r="A137" s="27" t="s">
        <v>71</v>
      </c>
      <c r="B137" s="4"/>
      <c r="C137" s="28" t="s">
        <v>72</v>
      </c>
      <c r="D137" s="28" t="s">
        <v>72</v>
      </c>
      <c r="E137" s="28" t="s">
        <v>72</v>
      </c>
      <c r="F137" s="28" t="s">
        <v>72</v>
      </c>
      <c r="G137" s="28" t="s">
        <v>72</v>
      </c>
      <c r="H137" s="28"/>
      <c r="I137" s="28" t="s">
        <v>72</v>
      </c>
      <c r="J137" s="28" t="s">
        <v>72</v>
      </c>
      <c r="K137" s="28"/>
      <c r="L137" s="28" t="s">
        <v>72</v>
      </c>
      <c r="M137" s="28" t="s">
        <v>72</v>
      </c>
      <c r="N137" s="28" t="s">
        <v>72</v>
      </c>
      <c r="O137" s="28"/>
      <c r="P137" s="28" t="s">
        <v>72</v>
      </c>
      <c r="Q137" s="28" t="s">
        <v>72</v>
      </c>
      <c r="R137" s="28" t="s">
        <v>72</v>
      </c>
      <c r="S137" s="28"/>
      <c r="T137" s="28" t="s">
        <v>72</v>
      </c>
      <c r="U137" s="28" t="s">
        <v>72</v>
      </c>
      <c r="V137" s="28" t="s">
        <v>72</v>
      </c>
      <c r="W137" s="28" t="s">
        <v>72</v>
      </c>
      <c r="X137" s="28" t="s">
        <v>72</v>
      </c>
      <c r="Y137" s="28" t="s">
        <v>72</v>
      </c>
      <c r="Z137" s="28" t="s">
        <v>72</v>
      </c>
      <c r="AA137" s="28" t="s">
        <v>72</v>
      </c>
      <c r="AB137" s="28" t="s">
        <v>72</v>
      </c>
      <c r="AC137" s="28" t="s">
        <v>72</v>
      </c>
      <c r="AD137" s="28" t="s">
        <v>72</v>
      </c>
      <c r="AE137" s="28" t="s">
        <v>72</v>
      </c>
      <c r="AF137" s="28" t="s">
        <v>72</v>
      </c>
      <c r="AG137" s="18"/>
      <c r="AH137" s="18"/>
    </row>
    <row r="138" spans="1:34" s="17" customFormat="1" ht="12.75" customHeight="1" x14ac:dyDescent="0.35">
      <c r="A138" s="27" t="s">
        <v>73</v>
      </c>
      <c r="B138" s="4"/>
      <c r="C138" s="28" t="s">
        <v>72</v>
      </c>
      <c r="D138" s="28" t="s">
        <v>72</v>
      </c>
      <c r="E138" s="28" t="s">
        <v>72</v>
      </c>
      <c r="F138" s="28" t="s">
        <v>72</v>
      </c>
      <c r="G138" s="28" t="s">
        <v>72</v>
      </c>
      <c r="H138" s="28"/>
      <c r="I138" s="28" t="s">
        <v>72</v>
      </c>
      <c r="J138" s="28" t="s">
        <v>72</v>
      </c>
      <c r="K138" s="28"/>
      <c r="L138" s="28" t="s">
        <v>72</v>
      </c>
      <c r="M138" s="28" t="s">
        <v>72</v>
      </c>
      <c r="N138" s="28" t="s">
        <v>72</v>
      </c>
      <c r="O138" s="28"/>
      <c r="P138" s="28" t="s">
        <v>72</v>
      </c>
      <c r="Q138" s="28" t="s">
        <v>72</v>
      </c>
      <c r="R138" s="28" t="s">
        <v>72</v>
      </c>
      <c r="S138" s="28"/>
      <c r="T138" s="28" t="s">
        <v>72</v>
      </c>
      <c r="U138" s="28" t="s">
        <v>72</v>
      </c>
      <c r="V138" s="28" t="s">
        <v>72</v>
      </c>
      <c r="W138" s="28" t="s">
        <v>72</v>
      </c>
      <c r="X138" s="28" t="s">
        <v>72</v>
      </c>
      <c r="Y138" s="28" t="s">
        <v>72</v>
      </c>
      <c r="Z138" s="28" t="s">
        <v>72</v>
      </c>
      <c r="AA138" s="28" t="s">
        <v>72</v>
      </c>
      <c r="AB138" s="28" t="s">
        <v>72</v>
      </c>
      <c r="AC138" s="28" t="s">
        <v>72</v>
      </c>
      <c r="AD138" s="28" t="s">
        <v>72</v>
      </c>
      <c r="AE138" s="28" t="s">
        <v>72</v>
      </c>
      <c r="AF138" s="28" t="s">
        <v>72</v>
      </c>
      <c r="AG138" s="18"/>
      <c r="AH138" s="18"/>
    </row>
    <row r="139" spans="1:34" s="17" customFormat="1" x14ac:dyDescent="0.35">
      <c r="A139" s="29" t="str">
        <f>INDEX(A$16:A$127,MATCH(B139,B$16:B$127,0))</f>
        <v>Gross written premiums</v>
      </c>
      <c r="B139" s="4" t="s">
        <v>75</v>
      </c>
      <c r="C139" s="30"/>
      <c r="D139" s="9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3"/>
      <c r="AF139" s="33"/>
      <c r="AG139" s="18"/>
      <c r="AH139" s="18"/>
    </row>
    <row r="140" spans="1:34" s="17" customFormat="1" x14ac:dyDescent="0.35">
      <c r="A140" s="7" t="str">
        <f>INDEX(A$16:A$127,MATCH(B140,B$16:B$127,0))</f>
        <v xml:space="preserve">  Gross written premiums - insurance (direct)</v>
      </c>
      <c r="B140" s="4" t="s">
        <v>77</v>
      </c>
      <c r="C140" s="30"/>
      <c r="D140" s="9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2"/>
      <c r="AB140" s="32"/>
      <c r="AC140" s="32"/>
      <c r="AD140" s="32"/>
      <c r="AE140" s="33"/>
      <c r="AF140" s="32"/>
      <c r="AG140" s="18"/>
      <c r="AH140" s="18"/>
    </row>
    <row r="141" spans="1:34" s="17" customFormat="1" x14ac:dyDescent="0.35">
      <c r="A141" s="6" t="str">
        <f>INDEX(A$16:A$127,MATCH(B141,B$16:B$127,0))</f>
        <v xml:space="preserve">  Gross written premiums - insurance (direct) - new business</v>
      </c>
      <c r="B141" s="4" t="s">
        <v>79</v>
      </c>
      <c r="C141" s="30"/>
      <c r="D141" s="9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2"/>
      <c r="AB141" s="32"/>
      <c r="AC141" s="32"/>
      <c r="AD141" s="32"/>
      <c r="AE141" s="33"/>
      <c r="AF141" s="32"/>
      <c r="AG141" s="18"/>
      <c r="AH141" s="18"/>
    </row>
    <row r="142" spans="1:34" s="17" customFormat="1" x14ac:dyDescent="0.35">
      <c r="A142" s="29" t="s">
        <v>80</v>
      </c>
      <c r="B142" s="4" t="s">
        <v>81</v>
      </c>
      <c r="C142" s="30"/>
      <c r="D142" s="9"/>
      <c r="E142" s="31"/>
      <c r="F142" s="31"/>
      <c r="G142" s="31"/>
      <c r="H142" s="31"/>
      <c r="I142" s="34"/>
      <c r="J142" s="34"/>
      <c r="K142" s="31"/>
      <c r="L142" s="34"/>
      <c r="M142" s="34"/>
      <c r="N142" s="31"/>
      <c r="O142" s="31"/>
      <c r="P142" s="34"/>
      <c r="Q142" s="34"/>
      <c r="R142" s="31"/>
      <c r="S142" s="34"/>
      <c r="T142" s="34"/>
      <c r="U142" s="34"/>
      <c r="V142" s="34"/>
      <c r="W142" s="31"/>
      <c r="X142" s="31"/>
      <c r="Y142" s="31"/>
      <c r="Z142" s="31"/>
      <c r="AA142" s="31"/>
      <c r="AB142" s="31"/>
      <c r="AC142" s="31"/>
      <c r="AD142" s="31"/>
      <c r="AE142" s="32"/>
      <c r="AF142" s="31"/>
      <c r="AG142" s="18"/>
      <c r="AH142" s="18"/>
    </row>
    <row r="143" spans="1:34" s="17" customFormat="1" x14ac:dyDescent="0.35">
      <c r="A143" s="29" t="str">
        <f>INDEX(A$16:A$127,MATCH(B143,B$16:B$127,0))</f>
        <v>Net written premiums</v>
      </c>
      <c r="B143" s="4" t="s">
        <v>89</v>
      </c>
      <c r="C143" s="30"/>
      <c r="D143" s="9"/>
      <c r="E143" s="31"/>
      <c r="F143" s="31"/>
      <c r="G143" s="31"/>
      <c r="H143" s="31"/>
      <c r="I143" s="34"/>
      <c r="J143" s="34"/>
      <c r="K143" s="31"/>
      <c r="L143" s="34"/>
      <c r="M143" s="34"/>
      <c r="N143" s="31"/>
      <c r="O143" s="31"/>
      <c r="P143" s="34"/>
      <c r="Q143" s="34"/>
      <c r="R143" s="31"/>
      <c r="S143" s="34"/>
      <c r="T143" s="34"/>
      <c r="U143" s="34"/>
      <c r="V143" s="34"/>
      <c r="W143" s="31"/>
      <c r="X143" s="31"/>
      <c r="Y143" s="31"/>
      <c r="Z143" s="31"/>
      <c r="AA143" s="31"/>
      <c r="AB143" s="31"/>
      <c r="AC143" s="31"/>
      <c r="AD143" s="31"/>
      <c r="AE143" s="33"/>
      <c r="AF143" s="33"/>
      <c r="AG143" s="18"/>
      <c r="AH143" s="18"/>
    </row>
    <row r="144" spans="1:34" s="17" customFormat="1" ht="12.75" customHeight="1" x14ac:dyDescent="0.35">
      <c r="A144" s="27" t="s">
        <v>90</v>
      </c>
      <c r="B144" s="4"/>
      <c r="C144" s="28" t="s">
        <v>72</v>
      </c>
      <c r="D144" s="28" t="s">
        <v>72</v>
      </c>
      <c r="E144" s="28" t="s">
        <v>72</v>
      </c>
      <c r="F144" s="28" t="s">
        <v>72</v>
      </c>
      <c r="G144" s="28" t="s">
        <v>72</v>
      </c>
      <c r="H144" s="28"/>
      <c r="I144" s="28" t="s">
        <v>72</v>
      </c>
      <c r="J144" s="28" t="s">
        <v>72</v>
      </c>
      <c r="K144" s="28"/>
      <c r="L144" s="28" t="s">
        <v>72</v>
      </c>
      <c r="M144" s="28" t="s">
        <v>72</v>
      </c>
      <c r="N144" s="28" t="s">
        <v>72</v>
      </c>
      <c r="O144" s="28"/>
      <c r="P144" s="28" t="s">
        <v>72</v>
      </c>
      <c r="Q144" s="28" t="s">
        <v>72</v>
      </c>
      <c r="R144" s="28" t="s">
        <v>72</v>
      </c>
      <c r="S144" s="28"/>
      <c r="T144" s="28" t="s">
        <v>72</v>
      </c>
      <c r="U144" s="28" t="s">
        <v>72</v>
      </c>
      <c r="V144" s="28" t="s">
        <v>72</v>
      </c>
      <c r="W144" s="28" t="s">
        <v>72</v>
      </c>
      <c r="X144" s="28" t="s">
        <v>72</v>
      </c>
      <c r="Y144" s="28" t="s">
        <v>72</v>
      </c>
      <c r="Z144" s="28" t="s">
        <v>72</v>
      </c>
      <c r="AA144" s="28" t="s">
        <v>72</v>
      </c>
      <c r="AB144" s="28" t="s">
        <v>72</v>
      </c>
      <c r="AC144" s="28" t="s">
        <v>72</v>
      </c>
      <c r="AD144" s="28" t="s">
        <v>72</v>
      </c>
      <c r="AE144" s="28" t="s">
        <v>72</v>
      </c>
      <c r="AF144" s="28" t="s">
        <v>72</v>
      </c>
      <c r="AG144" s="18"/>
      <c r="AH144" s="18"/>
    </row>
    <row r="145" spans="1:34" s="17" customFormat="1" x14ac:dyDescent="0.35">
      <c r="A145" s="29" t="str">
        <f>INDEX(A$16:A$127,MATCH(B145,B$16:B$127,0))</f>
        <v>Gross earned premiums</v>
      </c>
      <c r="B145" s="4" t="s">
        <v>92</v>
      </c>
      <c r="C145" s="30"/>
      <c r="D145" s="9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2"/>
      <c r="AF145" s="32"/>
      <c r="AG145" s="18"/>
      <c r="AH145" s="18"/>
    </row>
    <row r="146" spans="1:34" s="17" customFormat="1" x14ac:dyDescent="0.35">
      <c r="A146" s="7" t="s">
        <v>93</v>
      </c>
      <c r="B146" s="4" t="s">
        <v>94</v>
      </c>
      <c r="C146" s="30"/>
      <c r="D146" s="9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4"/>
      <c r="AB146" s="34"/>
      <c r="AC146" s="34"/>
      <c r="AD146" s="34"/>
      <c r="AE146" s="32"/>
      <c r="AF146" s="32"/>
      <c r="AG146" s="18"/>
      <c r="AH146" s="18"/>
    </row>
    <row r="147" spans="1:34" s="17" customFormat="1" x14ac:dyDescent="0.35">
      <c r="A147" s="7" t="s">
        <v>95</v>
      </c>
      <c r="B147" s="4" t="s">
        <v>96</v>
      </c>
      <c r="C147" s="30"/>
      <c r="D147" s="9"/>
      <c r="E147" s="31"/>
      <c r="F147" s="31"/>
      <c r="G147" s="31"/>
      <c r="H147" s="31"/>
      <c r="I147" s="34"/>
      <c r="J147" s="34"/>
      <c r="K147" s="31"/>
      <c r="L147" s="34"/>
      <c r="M147" s="34"/>
      <c r="N147" s="31"/>
      <c r="O147" s="31"/>
      <c r="P147" s="34"/>
      <c r="Q147" s="34"/>
      <c r="R147" s="31"/>
      <c r="S147" s="34"/>
      <c r="T147" s="34"/>
      <c r="U147" s="34"/>
      <c r="V147" s="34"/>
      <c r="W147" s="31"/>
      <c r="X147" s="31"/>
      <c r="Y147" s="31"/>
      <c r="Z147" s="31"/>
      <c r="AA147" s="31"/>
      <c r="AB147" s="31"/>
      <c r="AC147" s="31"/>
      <c r="AD147" s="31"/>
      <c r="AE147" s="32"/>
      <c r="AF147" s="32"/>
      <c r="AG147" s="18"/>
      <c r="AH147" s="18"/>
    </row>
    <row r="148" spans="1:34" s="17" customFormat="1" x14ac:dyDescent="0.35">
      <c r="A148" s="29" t="s">
        <v>97</v>
      </c>
      <c r="B148" s="4" t="s">
        <v>98</v>
      </c>
      <c r="C148" s="30"/>
      <c r="D148" s="9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3"/>
      <c r="AF148" s="30"/>
      <c r="AG148" s="18"/>
      <c r="AH148" s="18"/>
    </row>
    <row r="149" spans="1:34" s="17" customFormat="1" x14ac:dyDescent="0.35">
      <c r="A149" s="7" t="s">
        <v>99</v>
      </c>
      <c r="B149" s="4" t="s">
        <v>100</v>
      </c>
      <c r="C149" s="30"/>
      <c r="D149" s="9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3"/>
      <c r="AF149" s="30"/>
      <c r="AG149" s="18"/>
      <c r="AH149" s="18"/>
    </row>
    <row r="150" spans="1:34" s="17" customFormat="1" x14ac:dyDescent="0.35">
      <c r="A150" s="29" t="s">
        <v>101</v>
      </c>
      <c r="B150" s="4" t="s">
        <v>102</v>
      </c>
      <c r="C150" s="30"/>
      <c r="D150" s="9"/>
      <c r="E150" s="31"/>
      <c r="F150" s="31"/>
      <c r="G150" s="31"/>
      <c r="H150" s="31"/>
      <c r="I150" s="34"/>
      <c r="J150" s="34"/>
      <c r="K150" s="31"/>
      <c r="L150" s="34"/>
      <c r="M150" s="34"/>
      <c r="N150" s="31"/>
      <c r="O150" s="31"/>
      <c r="P150" s="34"/>
      <c r="Q150" s="34"/>
      <c r="R150" s="31"/>
      <c r="S150" s="34"/>
      <c r="T150" s="34"/>
      <c r="U150" s="34"/>
      <c r="V150" s="34"/>
      <c r="W150" s="31"/>
      <c r="X150" s="31"/>
      <c r="Y150" s="31"/>
      <c r="Z150" s="31"/>
      <c r="AA150" s="31"/>
      <c r="AB150" s="31"/>
      <c r="AC150" s="31"/>
      <c r="AD150" s="31"/>
      <c r="AE150" s="34"/>
      <c r="AF150" s="34"/>
      <c r="AG150" s="18"/>
      <c r="AH150" s="18"/>
    </row>
    <row r="151" spans="1:34" s="17" customFormat="1" x14ac:dyDescent="0.35">
      <c r="A151" s="7" t="s">
        <v>103</v>
      </c>
      <c r="B151" s="4" t="s">
        <v>104</v>
      </c>
      <c r="C151" s="9"/>
      <c r="D151" s="9"/>
      <c r="E151" s="31"/>
      <c r="F151" s="31"/>
      <c r="G151" s="31"/>
      <c r="H151" s="31"/>
      <c r="I151" s="34"/>
      <c r="J151" s="34"/>
      <c r="K151" s="31"/>
      <c r="L151" s="34"/>
      <c r="M151" s="34"/>
      <c r="N151" s="31"/>
      <c r="O151" s="31"/>
      <c r="P151" s="34"/>
      <c r="Q151" s="34"/>
      <c r="R151" s="31"/>
      <c r="S151" s="34"/>
      <c r="T151" s="34"/>
      <c r="U151" s="34"/>
      <c r="V151" s="34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18"/>
      <c r="AH151" s="18"/>
    </row>
    <row r="152" spans="1:34" s="17" customFormat="1" ht="12.75" customHeight="1" x14ac:dyDescent="0.35">
      <c r="A152" s="27" t="s">
        <v>105</v>
      </c>
      <c r="B152" s="4"/>
      <c r="C152" s="28" t="s">
        <v>72</v>
      </c>
      <c r="D152" s="28" t="s">
        <v>72</v>
      </c>
      <c r="E152" s="28" t="s">
        <v>72</v>
      </c>
      <c r="F152" s="28" t="s">
        <v>72</v>
      </c>
      <c r="G152" s="28" t="s">
        <v>72</v>
      </c>
      <c r="H152" s="28"/>
      <c r="I152" s="28" t="s">
        <v>72</v>
      </c>
      <c r="J152" s="28" t="s">
        <v>72</v>
      </c>
      <c r="K152" s="28"/>
      <c r="L152" s="28" t="s">
        <v>72</v>
      </c>
      <c r="M152" s="28" t="s">
        <v>72</v>
      </c>
      <c r="N152" s="28" t="s">
        <v>72</v>
      </c>
      <c r="O152" s="28"/>
      <c r="P152" s="28" t="s">
        <v>72</v>
      </c>
      <c r="Q152" s="28" t="s">
        <v>72</v>
      </c>
      <c r="R152" s="28" t="s">
        <v>72</v>
      </c>
      <c r="S152" s="28"/>
      <c r="T152" s="28" t="s">
        <v>72</v>
      </c>
      <c r="U152" s="28" t="s">
        <v>72</v>
      </c>
      <c r="V152" s="28" t="s">
        <v>72</v>
      </c>
      <c r="W152" s="28" t="s">
        <v>72</v>
      </c>
      <c r="X152" s="28" t="s">
        <v>72</v>
      </c>
      <c r="Y152" s="28" t="s">
        <v>72</v>
      </c>
      <c r="Z152" s="28" t="s">
        <v>72</v>
      </c>
      <c r="AA152" s="28" t="s">
        <v>72</v>
      </c>
      <c r="AB152" s="28" t="s">
        <v>72</v>
      </c>
      <c r="AC152" s="28" t="s">
        <v>72</v>
      </c>
      <c r="AD152" s="28" t="s">
        <v>72</v>
      </c>
      <c r="AE152" s="28" t="s">
        <v>72</v>
      </c>
      <c r="AF152" s="28" t="s">
        <v>72</v>
      </c>
      <c r="AG152" s="18"/>
      <c r="AH152" s="18"/>
    </row>
    <row r="153" spans="1:34" s="17" customFormat="1" x14ac:dyDescent="0.35">
      <c r="A153" s="29" t="str">
        <f>INDEX(A$16:A$127,MATCH(B153,B$16:B$127,0))</f>
        <v>Investment income and investment gains / (losses)</v>
      </c>
      <c r="B153" s="4" t="s">
        <v>111</v>
      </c>
      <c r="C153" s="9"/>
      <c r="D153" s="30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18"/>
      <c r="AH153" s="18"/>
    </row>
    <row r="154" spans="1:34" s="17" customFormat="1" x14ac:dyDescent="0.35">
      <c r="A154" s="29" t="str">
        <f>INDEX(A$16:A$127,MATCH(B154,B$16:B$127,0))</f>
        <v>Other income</v>
      </c>
      <c r="B154" s="4" t="s">
        <v>113</v>
      </c>
      <c r="C154" s="9"/>
      <c r="D154" s="30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18"/>
      <c r="AH154" s="18"/>
    </row>
    <row r="155" spans="1:34" s="17" customFormat="1" x14ac:dyDescent="0.35">
      <c r="A155" s="36" t="str">
        <f>INDEX(A$16:A$127,MATCH(B155,B$16:B$127,0))</f>
        <v>Total income</v>
      </c>
      <c r="B155" s="4" t="s">
        <v>115</v>
      </c>
      <c r="C155" s="9"/>
      <c r="D155" s="30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18"/>
      <c r="AH155" s="18"/>
    </row>
    <row r="156" spans="1:34" s="17" customFormat="1" x14ac:dyDescent="0.35">
      <c r="A156" s="37" t="s">
        <v>116</v>
      </c>
      <c r="B156" s="4"/>
      <c r="C156" s="28" t="s">
        <v>72</v>
      </c>
      <c r="D156" s="28" t="s">
        <v>72</v>
      </c>
      <c r="E156" s="28" t="s">
        <v>72</v>
      </c>
      <c r="F156" s="28" t="s">
        <v>72</v>
      </c>
      <c r="G156" s="28" t="s">
        <v>72</v>
      </c>
      <c r="H156" s="28"/>
      <c r="I156" s="28" t="s">
        <v>72</v>
      </c>
      <c r="J156" s="28" t="s">
        <v>72</v>
      </c>
      <c r="K156" s="28"/>
      <c r="L156" s="28" t="s">
        <v>72</v>
      </c>
      <c r="M156" s="28" t="s">
        <v>72</v>
      </c>
      <c r="N156" s="28" t="s">
        <v>72</v>
      </c>
      <c r="O156" s="28"/>
      <c r="P156" s="28" t="s">
        <v>72</v>
      </c>
      <c r="Q156" s="28" t="s">
        <v>72</v>
      </c>
      <c r="R156" s="28" t="s">
        <v>72</v>
      </c>
      <c r="S156" s="28"/>
      <c r="T156" s="28" t="s">
        <v>72</v>
      </c>
      <c r="U156" s="28" t="s">
        <v>72</v>
      </c>
      <c r="V156" s="28" t="s">
        <v>72</v>
      </c>
      <c r="W156" s="28" t="s">
        <v>72</v>
      </c>
      <c r="X156" s="28" t="s">
        <v>72</v>
      </c>
      <c r="Y156" s="28" t="s">
        <v>72</v>
      </c>
      <c r="Z156" s="28" t="s">
        <v>72</v>
      </c>
      <c r="AA156" s="28" t="s">
        <v>72</v>
      </c>
      <c r="AB156" s="28" t="s">
        <v>72</v>
      </c>
      <c r="AC156" s="28" t="s">
        <v>72</v>
      </c>
      <c r="AD156" s="28" t="s">
        <v>72</v>
      </c>
      <c r="AE156" s="28" t="s">
        <v>72</v>
      </c>
      <c r="AF156" s="28" t="s">
        <v>72</v>
      </c>
      <c r="AG156" s="18"/>
      <c r="AH156" s="18"/>
    </row>
    <row r="157" spans="1:34" s="17" customFormat="1" ht="12.75" customHeight="1" x14ac:dyDescent="0.35">
      <c r="A157" s="27" t="s">
        <v>117</v>
      </c>
      <c r="B157" s="4"/>
      <c r="C157" s="28" t="s">
        <v>72</v>
      </c>
      <c r="D157" s="28" t="s">
        <v>72</v>
      </c>
      <c r="E157" s="28" t="s">
        <v>72</v>
      </c>
      <c r="F157" s="28" t="s">
        <v>72</v>
      </c>
      <c r="G157" s="28" t="s">
        <v>72</v>
      </c>
      <c r="H157" s="28"/>
      <c r="I157" s="28" t="s">
        <v>72</v>
      </c>
      <c r="J157" s="28" t="s">
        <v>72</v>
      </c>
      <c r="K157" s="28"/>
      <c r="L157" s="28" t="s">
        <v>72</v>
      </c>
      <c r="M157" s="28" t="s">
        <v>72</v>
      </c>
      <c r="N157" s="28" t="s">
        <v>72</v>
      </c>
      <c r="O157" s="28"/>
      <c r="P157" s="28" t="s">
        <v>72</v>
      </c>
      <c r="Q157" s="28" t="s">
        <v>72</v>
      </c>
      <c r="R157" s="28" t="s">
        <v>72</v>
      </c>
      <c r="S157" s="28"/>
      <c r="T157" s="28" t="s">
        <v>72</v>
      </c>
      <c r="U157" s="28" t="s">
        <v>72</v>
      </c>
      <c r="V157" s="28" t="s">
        <v>72</v>
      </c>
      <c r="W157" s="28" t="s">
        <v>72</v>
      </c>
      <c r="X157" s="28" t="s">
        <v>72</v>
      </c>
      <c r="Y157" s="28" t="s">
        <v>72</v>
      </c>
      <c r="Z157" s="28" t="s">
        <v>72</v>
      </c>
      <c r="AA157" s="28" t="s">
        <v>72</v>
      </c>
      <c r="AB157" s="28" t="s">
        <v>72</v>
      </c>
      <c r="AC157" s="28" t="s">
        <v>72</v>
      </c>
      <c r="AD157" s="28" t="s">
        <v>72</v>
      </c>
      <c r="AE157" s="28" t="s">
        <v>72</v>
      </c>
      <c r="AF157" s="28" t="s">
        <v>72</v>
      </c>
      <c r="AG157" s="18"/>
      <c r="AH157" s="18"/>
    </row>
    <row r="158" spans="1:34" s="17" customFormat="1" x14ac:dyDescent="0.35">
      <c r="A158" s="29" t="str">
        <f>INDEX(A$16:A$127,MATCH(B158,B$16:B$127,0))</f>
        <v>Gross (undiscounted) claims incurred</v>
      </c>
      <c r="B158" s="4" t="s">
        <v>119</v>
      </c>
      <c r="C158" s="30"/>
      <c r="D158" s="9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2"/>
      <c r="AF158" s="32"/>
      <c r="AG158" s="18"/>
      <c r="AH158" s="18"/>
    </row>
    <row r="159" spans="1:34" s="17" customFormat="1" x14ac:dyDescent="0.35">
      <c r="A159" s="35" t="s">
        <v>120</v>
      </c>
      <c r="B159" s="4" t="s">
        <v>121</v>
      </c>
      <c r="C159" s="30"/>
      <c r="D159" s="9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2"/>
      <c r="AB159" s="32"/>
      <c r="AC159" s="32"/>
      <c r="AD159" s="32"/>
      <c r="AE159" s="32"/>
      <c r="AF159" s="32"/>
      <c r="AG159" s="18"/>
      <c r="AH159" s="18"/>
    </row>
    <row r="160" spans="1:34" s="17" customFormat="1" x14ac:dyDescent="0.35">
      <c r="A160" s="35" t="s">
        <v>122</v>
      </c>
      <c r="B160" s="4" t="s">
        <v>123</v>
      </c>
      <c r="C160" s="30"/>
      <c r="D160" s="9"/>
      <c r="E160" s="31"/>
      <c r="F160" s="31"/>
      <c r="G160" s="31"/>
      <c r="H160" s="31"/>
      <c r="I160" s="34"/>
      <c r="J160" s="34"/>
      <c r="K160" s="31"/>
      <c r="L160" s="34"/>
      <c r="M160" s="34"/>
      <c r="N160" s="31"/>
      <c r="O160" s="31"/>
      <c r="P160" s="34"/>
      <c r="Q160" s="34"/>
      <c r="R160" s="31"/>
      <c r="S160" s="34"/>
      <c r="T160" s="34"/>
      <c r="U160" s="34"/>
      <c r="V160" s="34"/>
      <c r="W160" s="31"/>
      <c r="X160" s="31"/>
      <c r="Y160" s="31"/>
      <c r="Z160" s="31"/>
      <c r="AA160" s="31"/>
      <c r="AB160" s="31"/>
      <c r="AC160" s="31"/>
      <c r="AD160" s="31"/>
      <c r="AE160" s="32"/>
      <c r="AF160" s="32"/>
      <c r="AG160" s="18"/>
      <c r="AH160" s="18"/>
    </row>
    <row r="161" spans="1:34" s="17" customFormat="1" x14ac:dyDescent="0.35">
      <c r="A161" s="39" t="s">
        <v>132</v>
      </c>
      <c r="B161" s="4" t="s">
        <v>133</v>
      </c>
      <c r="C161" s="30"/>
      <c r="D161" s="9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4"/>
      <c r="AF161" s="34"/>
      <c r="AG161" s="18"/>
      <c r="AH161" s="18"/>
    </row>
    <row r="162" spans="1:34" s="17" customFormat="1" x14ac:dyDescent="0.35">
      <c r="A162" s="40" t="s">
        <v>134</v>
      </c>
      <c r="B162" s="4" t="s">
        <v>135</v>
      </c>
      <c r="C162" s="30"/>
      <c r="D162" s="9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4"/>
      <c r="AF162" s="34"/>
      <c r="AG162" s="18"/>
      <c r="AH162" s="18"/>
    </row>
    <row r="163" spans="1:34" s="17" customFormat="1" x14ac:dyDescent="0.35">
      <c r="A163" s="7" t="str">
        <f>INDEX(A$16:A$127,MATCH(B163,B$16:B$127,0))</f>
        <v xml:space="preserve">Gross (undiscounted) claims incurred - claim events that occurred prior to the period	</v>
      </c>
      <c r="B163" s="4" t="s">
        <v>145</v>
      </c>
      <c r="C163" s="30"/>
      <c r="D163" s="9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2"/>
      <c r="AF163" s="32"/>
      <c r="AG163" s="18"/>
      <c r="AH163" s="18"/>
    </row>
    <row r="164" spans="1:34" s="17" customFormat="1" x14ac:dyDescent="0.35">
      <c r="A164" s="6" t="s">
        <v>146</v>
      </c>
      <c r="B164" s="4" t="s">
        <v>147</v>
      </c>
      <c r="C164" s="30"/>
      <c r="D164" s="9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4"/>
      <c r="AB164" s="34"/>
      <c r="AC164" s="34"/>
      <c r="AD164" s="34"/>
      <c r="AE164" s="32"/>
      <c r="AF164" s="32"/>
      <c r="AG164" s="18"/>
      <c r="AH164" s="18"/>
    </row>
    <row r="165" spans="1:34" s="17" customFormat="1" x14ac:dyDescent="0.35">
      <c r="A165" s="6" t="s">
        <v>148</v>
      </c>
      <c r="B165" s="4" t="s">
        <v>149</v>
      </c>
      <c r="C165" s="30"/>
      <c r="D165" s="9"/>
      <c r="E165" s="31"/>
      <c r="F165" s="31"/>
      <c r="G165" s="31"/>
      <c r="H165" s="31"/>
      <c r="I165" s="34"/>
      <c r="J165" s="34"/>
      <c r="K165" s="31"/>
      <c r="L165" s="34"/>
      <c r="M165" s="34"/>
      <c r="N165" s="31"/>
      <c r="O165" s="31"/>
      <c r="P165" s="34"/>
      <c r="Q165" s="34"/>
      <c r="R165" s="31"/>
      <c r="S165" s="34"/>
      <c r="T165" s="34"/>
      <c r="U165" s="34"/>
      <c r="V165" s="34"/>
      <c r="W165" s="31"/>
      <c r="X165" s="31"/>
      <c r="Y165" s="31"/>
      <c r="Z165" s="31"/>
      <c r="AA165" s="31"/>
      <c r="AB165" s="31"/>
      <c r="AC165" s="31"/>
      <c r="AD165" s="31"/>
      <c r="AE165" s="32"/>
      <c r="AF165" s="32"/>
      <c r="AG165" s="18"/>
      <c r="AH165" s="18"/>
    </row>
    <row r="166" spans="1:34" s="17" customFormat="1" x14ac:dyDescent="0.35">
      <c r="A166" s="29" t="s">
        <v>162</v>
      </c>
      <c r="B166" s="4" t="s">
        <v>163</v>
      </c>
      <c r="C166" s="30"/>
      <c r="D166" s="9"/>
      <c r="E166" s="31"/>
      <c r="F166" s="31"/>
      <c r="G166" s="31"/>
      <c r="H166" s="31"/>
      <c r="I166" s="34"/>
      <c r="J166" s="34"/>
      <c r="K166" s="31"/>
      <c r="L166" s="34"/>
      <c r="M166" s="34"/>
      <c r="N166" s="31"/>
      <c r="O166" s="31"/>
      <c r="P166" s="34"/>
      <c r="Q166" s="34"/>
      <c r="R166" s="31"/>
      <c r="S166" s="34"/>
      <c r="T166" s="34"/>
      <c r="U166" s="34"/>
      <c r="V166" s="34"/>
      <c r="W166" s="31"/>
      <c r="X166" s="31"/>
      <c r="Y166" s="31"/>
      <c r="Z166" s="31"/>
      <c r="AA166" s="31"/>
      <c r="AB166" s="31"/>
      <c r="AC166" s="31"/>
      <c r="AD166" s="31"/>
      <c r="AE166" s="32"/>
      <c r="AF166" s="32"/>
      <c r="AG166" s="18"/>
      <c r="AH166" s="18"/>
    </row>
    <row r="167" spans="1:34" s="17" customFormat="1" x14ac:dyDescent="0.35">
      <c r="A167" s="7" t="s">
        <v>182</v>
      </c>
      <c r="B167" s="4" t="s">
        <v>183</v>
      </c>
      <c r="C167" s="30"/>
      <c r="D167" s="9"/>
      <c r="E167" s="31"/>
      <c r="F167" s="31"/>
      <c r="G167" s="31"/>
      <c r="H167" s="31"/>
      <c r="I167" s="34"/>
      <c r="J167" s="34"/>
      <c r="K167" s="31"/>
      <c r="L167" s="34"/>
      <c r="M167" s="34"/>
      <c r="N167" s="31"/>
      <c r="O167" s="31"/>
      <c r="P167" s="34"/>
      <c r="Q167" s="34"/>
      <c r="R167" s="31"/>
      <c r="S167" s="34"/>
      <c r="T167" s="34"/>
      <c r="U167" s="34"/>
      <c r="V167" s="34"/>
      <c r="W167" s="31"/>
      <c r="X167" s="31"/>
      <c r="Y167" s="31"/>
      <c r="Z167" s="31"/>
      <c r="AA167" s="31"/>
      <c r="AB167" s="31"/>
      <c r="AC167" s="31"/>
      <c r="AD167" s="31"/>
      <c r="AE167" s="32"/>
      <c r="AF167" s="32"/>
      <c r="AG167" s="18"/>
      <c r="AH167" s="18"/>
    </row>
    <row r="168" spans="1:34" s="17" customFormat="1" x14ac:dyDescent="0.35">
      <c r="A168" s="29" t="str">
        <f>INDEX(A$16:A$127,MATCH(B168,B$16:B$127,0))</f>
        <v>Net (discounted) claims incurred</v>
      </c>
      <c r="B168" s="4" t="s">
        <v>189</v>
      </c>
      <c r="C168" s="9"/>
      <c r="D168" s="9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1"/>
      <c r="AF168" s="31"/>
      <c r="AG168" s="18"/>
      <c r="AH168" s="18"/>
    </row>
    <row r="169" spans="1:34" s="17" customFormat="1" x14ac:dyDescent="0.35">
      <c r="A169" s="7" t="str">
        <f>INDEX(A$16:A$127,MATCH(B169,B$16:B$127,0))</f>
        <v>Net (discounted) claims incurred - business transfers-out</v>
      </c>
      <c r="B169" s="4" t="s">
        <v>191</v>
      </c>
      <c r="C169" s="9"/>
      <c r="D169" s="9"/>
      <c r="E169" s="31"/>
      <c r="F169" s="31"/>
      <c r="G169" s="31"/>
      <c r="H169" s="31"/>
      <c r="I169" s="34"/>
      <c r="J169" s="34"/>
      <c r="K169" s="31"/>
      <c r="L169" s="34"/>
      <c r="M169" s="34"/>
      <c r="N169" s="31"/>
      <c r="O169" s="31"/>
      <c r="P169" s="34"/>
      <c r="Q169" s="34"/>
      <c r="R169" s="31"/>
      <c r="S169" s="34"/>
      <c r="T169" s="34"/>
      <c r="U169" s="34"/>
      <c r="V169" s="34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18"/>
      <c r="AH169" s="18"/>
    </row>
    <row r="170" spans="1:34" s="17" customFormat="1" ht="12.75" customHeight="1" x14ac:dyDescent="0.35">
      <c r="A170" s="27" t="s">
        <v>200</v>
      </c>
      <c r="B170" s="4"/>
      <c r="C170" s="28" t="s">
        <v>72</v>
      </c>
      <c r="D170" s="28" t="s">
        <v>72</v>
      </c>
      <c r="E170" s="28" t="s">
        <v>72</v>
      </c>
      <c r="F170" s="28" t="s">
        <v>72</v>
      </c>
      <c r="G170" s="28" t="s">
        <v>72</v>
      </c>
      <c r="H170" s="28"/>
      <c r="I170" s="28" t="s">
        <v>72</v>
      </c>
      <c r="J170" s="28" t="s">
        <v>72</v>
      </c>
      <c r="K170" s="28"/>
      <c r="L170" s="28" t="s">
        <v>72</v>
      </c>
      <c r="M170" s="28" t="s">
        <v>72</v>
      </c>
      <c r="N170" s="28" t="s">
        <v>72</v>
      </c>
      <c r="O170" s="28"/>
      <c r="P170" s="28" t="s">
        <v>72</v>
      </c>
      <c r="Q170" s="28" t="s">
        <v>72</v>
      </c>
      <c r="R170" s="28" t="s">
        <v>72</v>
      </c>
      <c r="S170" s="28"/>
      <c r="T170" s="28" t="s">
        <v>72</v>
      </c>
      <c r="U170" s="28" t="s">
        <v>72</v>
      </c>
      <c r="V170" s="28" t="s">
        <v>72</v>
      </c>
      <c r="W170" s="28" t="s">
        <v>72</v>
      </c>
      <c r="X170" s="28" t="s">
        <v>72</v>
      </c>
      <c r="Y170" s="28" t="s">
        <v>72</v>
      </c>
      <c r="Z170" s="28" t="s">
        <v>72</v>
      </c>
      <c r="AA170" s="28" t="s">
        <v>72</v>
      </c>
      <c r="AB170" s="28" t="s">
        <v>72</v>
      </c>
      <c r="AC170" s="28" t="s">
        <v>72</v>
      </c>
      <c r="AD170" s="28" t="s">
        <v>72</v>
      </c>
      <c r="AE170" s="28" t="s">
        <v>72</v>
      </c>
      <c r="AF170" s="28" t="s">
        <v>72</v>
      </c>
      <c r="AG170" s="18"/>
      <c r="AH170" s="18"/>
    </row>
    <row r="171" spans="1:34" s="17" customFormat="1" x14ac:dyDescent="0.35">
      <c r="A171" s="29" t="str">
        <f>INDEX(A$16:A$127,MATCH(B171,B$16:B$127,0))</f>
        <v>Technical expenses incurred net of reinsurance ceded</v>
      </c>
      <c r="B171" s="4" t="s">
        <v>202</v>
      </c>
      <c r="C171" s="9"/>
      <c r="D171" s="30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18"/>
      <c r="AH171" s="18"/>
    </row>
    <row r="172" spans="1:34" s="17" customFormat="1" x14ac:dyDescent="0.35">
      <c r="A172" s="7" t="str">
        <f>INDEX(A$16:A$127,MATCH(B172,B$16:B$127,0))</f>
        <v>Acquisition costs - commission</v>
      </c>
      <c r="B172" s="4" t="s">
        <v>210</v>
      </c>
      <c r="C172" s="9"/>
      <c r="D172" s="9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3"/>
      <c r="AF172" s="33"/>
      <c r="AG172" s="18"/>
      <c r="AH172" s="18"/>
    </row>
    <row r="173" spans="1:34" s="17" customFormat="1" ht="12.75" customHeight="1" x14ac:dyDescent="0.35">
      <c r="A173" s="27" t="s">
        <v>219</v>
      </c>
      <c r="B173" s="4"/>
      <c r="C173" s="28" t="s">
        <v>72</v>
      </c>
      <c r="D173" s="28" t="s">
        <v>72</v>
      </c>
      <c r="E173" s="28" t="s">
        <v>72</v>
      </c>
      <c r="F173" s="28" t="s">
        <v>72</v>
      </c>
      <c r="G173" s="28" t="s">
        <v>72</v>
      </c>
      <c r="H173" s="28"/>
      <c r="I173" s="28" t="s">
        <v>72</v>
      </c>
      <c r="J173" s="28" t="s">
        <v>72</v>
      </c>
      <c r="K173" s="28"/>
      <c r="L173" s="28" t="s">
        <v>72</v>
      </c>
      <c r="M173" s="28" t="s">
        <v>72</v>
      </c>
      <c r="N173" s="28" t="s">
        <v>72</v>
      </c>
      <c r="O173" s="28"/>
      <c r="P173" s="28" t="s">
        <v>72</v>
      </c>
      <c r="Q173" s="28" t="s">
        <v>72</v>
      </c>
      <c r="R173" s="28" t="s">
        <v>72</v>
      </c>
      <c r="S173" s="28"/>
      <c r="T173" s="28" t="s">
        <v>72</v>
      </c>
      <c r="U173" s="28" t="s">
        <v>72</v>
      </c>
      <c r="V173" s="28" t="s">
        <v>72</v>
      </c>
      <c r="W173" s="28" t="s">
        <v>72</v>
      </c>
      <c r="X173" s="28" t="s">
        <v>72</v>
      </c>
      <c r="Y173" s="28" t="s">
        <v>72</v>
      </c>
      <c r="Z173" s="28" t="s">
        <v>72</v>
      </c>
      <c r="AA173" s="28" t="s">
        <v>72</v>
      </c>
      <c r="AB173" s="28" t="s">
        <v>72</v>
      </c>
      <c r="AC173" s="28" t="s">
        <v>72</v>
      </c>
      <c r="AD173" s="28" t="s">
        <v>72</v>
      </c>
      <c r="AE173" s="28" t="s">
        <v>72</v>
      </c>
      <c r="AF173" s="28" t="s">
        <v>72</v>
      </c>
      <c r="AG173" s="18"/>
      <c r="AH173" s="18"/>
    </row>
    <row r="174" spans="1:34" s="17" customFormat="1" x14ac:dyDescent="0.35">
      <c r="A174" s="29" t="str">
        <f>INDEX(A$16:A$127,MATCH(B174,B$16:B$127,0))</f>
        <v>Interest paid or payable</v>
      </c>
      <c r="B174" s="4" t="s">
        <v>223</v>
      </c>
      <c r="C174" s="9"/>
      <c r="D174" s="30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18"/>
      <c r="AH174" s="18"/>
    </row>
    <row r="175" spans="1:34" s="17" customFormat="1" x14ac:dyDescent="0.35">
      <c r="A175" s="41" t="str">
        <f>INDEX(A$16:A$127,MATCH(B175,B$16:B$127,0))</f>
        <v>Total expenditure</v>
      </c>
      <c r="B175" s="4" t="s">
        <v>229</v>
      </c>
      <c r="C175" s="9"/>
      <c r="D175" s="30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18"/>
      <c r="AH175" s="18"/>
    </row>
    <row r="176" spans="1:34" s="17" customFormat="1" x14ac:dyDescent="0.35">
      <c r="A176" s="27" t="s">
        <v>230</v>
      </c>
      <c r="B176" s="4"/>
      <c r="C176" s="28" t="s">
        <v>72</v>
      </c>
      <c r="D176" s="28" t="s">
        <v>72</v>
      </c>
      <c r="E176" s="28" t="s">
        <v>72</v>
      </c>
      <c r="F176" s="28" t="s">
        <v>72</v>
      </c>
      <c r="G176" s="28" t="s">
        <v>72</v>
      </c>
      <c r="H176" s="28"/>
      <c r="I176" s="28" t="s">
        <v>72</v>
      </c>
      <c r="J176" s="28" t="s">
        <v>72</v>
      </c>
      <c r="K176" s="28"/>
      <c r="L176" s="28" t="s">
        <v>72</v>
      </c>
      <c r="M176" s="28" t="s">
        <v>72</v>
      </c>
      <c r="N176" s="28" t="s">
        <v>72</v>
      </c>
      <c r="O176" s="28"/>
      <c r="P176" s="28" t="s">
        <v>72</v>
      </c>
      <c r="Q176" s="28" t="s">
        <v>72</v>
      </c>
      <c r="R176" s="28" t="s">
        <v>72</v>
      </c>
      <c r="S176" s="28"/>
      <c r="T176" s="28" t="s">
        <v>72</v>
      </c>
      <c r="U176" s="28" t="s">
        <v>72</v>
      </c>
      <c r="V176" s="28" t="s">
        <v>72</v>
      </c>
      <c r="W176" s="28" t="s">
        <v>72</v>
      </c>
      <c r="X176" s="28" t="s">
        <v>72</v>
      </c>
      <c r="Y176" s="28" t="s">
        <v>72</v>
      </c>
      <c r="Z176" s="28" t="s">
        <v>72</v>
      </c>
      <c r="AA176" s="28" t="s">
        <v>72</v>
      </c>
      <c r="AB176" s="28" t="s">
        <v>72</v>
      </c>
      <c r="AC176" s="28" t="s">
        <v>72</v>
      </c>
      <c r="AD176" s="28" t="s">
        <v>72</v>
      </c>
      <c r="AE176" s="28" t="s">
        <v>72</v>
      </c>
      <c r="AF176" s="28" t="s">
        <v>72</v>
      </c>
      <c r="AG176" s="18"/>
      <c r="AH176" s="18"/>
    </row>
    <row r="177" spans="1:34" s="17" customFormat="1" x14ac:dyDescent="0.35">
      <c r="A177" s="36" t="str">
        <f>INDEX(A$16:A$127,MATCH(B177,B$16:B$127,0))</f>
        <v>Total comprehensive income in the period</v>
      </c>
      <c r="B177" s="4" t="s">
        <v>234</v>
      </c>
      <c r="C177" s="9"/>
      <c r="D177" s="30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18"/>
      <c r="AH177" s="18"/>
    </row>
    <row r="178" spans="1:34" s="17" customFormat="1" x14ac:dyDescent="0.35">
      <c r="A178" s="36" t="str">
        <f>INDEX(A$16:A$127,MATCH(B178,B$16:B$127,0))</f>
        <v>Dividends paid or payable in the period</v>
      </c>
      <c r="B178" s="4" t="s">
        <v>236</v>
      </c>
      <c r="C178" s="9"/>
      <c r="D178" s="30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18"/>
      <c r="AH178" s="18"/>
    </row>
    <row r="179" spans="1:34" s="17" customFormat="1" x14ac:dyDescent="0.35">
      <c r="A179" s="37" t="s">
        <v>237</v>
      </c>
      <c r="B179" s="4"/>
      <c r="C179" s="28" t="s">
        <v>72</v>
      </c>
      <c r="D179" s="28" t="s">
        <v>72</v>
      </c>
      <c r="E179" s="28" t="s">
        <v>72</v>
      </c>
      <c r="F179" s="28" t="s">
        <v>72</v>
      </c>
      <c r="G179" s="28" t="s">
        <v>72</v>
      </c>
      <c r="H179" s="28"/>
      <c r="I179" s="28" t="s">
        <v>72</v>
      </c>
      <c r="J179" s="28" t="s">
        <v>72</v>
      </c>
      <c r="K179" s="28"/>
      <c r="L179" s="28" t="s">
        <v>72</v>
      </c>
      <c r="M179" s="28" t="s">
        <v>72</v>
      </c>
      <c r="N179" s="28" t="s">
        <v>72</v>
      </c>
      <c r="O179" s="28"/>
      <c r="P179" s="28" t="s">
        <v>72</v>
      </c>
      <c r="Q179" s="28" t="s">
        <v>72</v>
      </c>
      <c r="R179" s="28" t="s">
        <v>72</v>
      </c>
      <c r="S179" s="28"/>
      <c r="T179" s="28" t="s">
        <v>72</v>
      </c>
      <c r="U179" s="28" t="s">
        <v>72</v>
      </c>
      <c r="V179" s="28" t="s">
        <v>72</v>
      </c>
      <c r="W179" s="28" t="s">
        <v>72</v>
      </c>
      <c r="X179" s="28" t="s">
        <v>72</v>
      </c>
      <c r="Y179" s="28" t="s">
        <v>72</v>
      </c>
      <c r="Z179" s="28" t="s">
        <v>72</v>
      </c>
      <c r="AA179" s="28" t="s">
        <v>72</v>
      </c>
      <c r="AB179" s="28" t="s">
        <v>72</v>
      </c>
      <c r="AC179" s="28" t="s">
        <v>72</v>
      </c>
      <c r="AD179" s="28" t="s">
        <v>72</v>
      </c>
      <c r="AE179" s="28" t="s">
        <v>72</v>
      </c>
      <c r="AF179" s="28" t="s">
        <v>72</v>
      </c>
      <c r="AG179" s="18"/>
      <c r="AH179" s="18"/>
    </row>
    <row r="180" spans="1:34" s="17" customFormat="1" x14ac:dyDescent="0.35">
      <c r="A180" s="44" t="str">
        <f>INDEX(A$16:A$127,MATCH(B180,B$16:B$127,0))</f>
        <v>Number of risks written in the period - insurance (direct)</v>
      </c>
      <c r="B180" s="4" t="s">
        <v>239</v>
      </c>
      <c r="C180" s="30"/>
      <c r="D180" s="30"/>
      <c r="E180" s="31"/>
      <c r="F180" s="31"/>
      <c r="G180" s="42"/>
      <c r="H180" s="42"/>
      <c r="I180" s="42"/>
      <c r="J180" s="42"/>
      <c r="K180" s="42"/>
      <c r="L180" s="42"/>
      <c r="M180" s="42"/>
      <c r="N180" s="9"/>
      <c r="O180" s="9"/>
      <c r="P180" s="31"/>
      <c r="Q180" s="9"/>
      <c r="R180" s="9"/>
      <c r="S180" s="9"/>
      <c r="T180" s="9"/>
      <c r="U180" s="9"/>
      <c r="V180" s="9"/>
      <c r="W180" s="9"/>
      <c r="X180" s="31"/>
      <c r="Y180" s="31"/>
      <c r="Z180" s="31"/>
      <c r="AA180" s="32"/>
      <c r="AB180" s="32"/>
      <c r="AC180" s="32"/>
      <c r="AD180" s="32"/>
      <c r="AE180" s="32"/>
      <c r="AF180" s="32"/>
      <c r="AG180" s="18"/>
      <c r="AH180" s="18"/>
    </row>
    <row r="181" spans="1:34" s="17" customFormat="1" x14ac:dyDescent="0.35">
      <c r="A181" s="29" t="str">
        <f>INDEX(A$16:A$127,MATCH(B181,B$16:B$127,0))</f>
        <v>Number of risks written in the period - insurance (direct) - new business</v>
      </c>
      <c r="B181" s="4" t="s">
        <v>241</v>
      </c>
      <c r="C181" s="30"/>
      <c r="D181" s="30"/>
      <c r="E181" s="31"/>
      <c r="F181" s="31"/>
      <c r="G181" s="30"/>
      <c r="H181" s="30"/>
      <c r="I181" s="42"/>
      <c r="J181" s="30"/>
      <c r="K181" s="30"/>
      <c r="L181" s="42"/>
      <c r="M181" s="30"/>
      <c r="N181" s="32"/>
      <c r="O181" s="30"/>
      <c r="P181" s="31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18"/>
      <c r="AH181" s="18"/>
    </row>
    <row r="182" spans="1:34" s="17" customFormat="1" x14ac:dyDescent="0.35">
      <c r="A182" s="41" t="str">
        <f>INDEX(A$16:A$127,MATCH(B182,B$16:B$127,0))</f>
        <v>Sum insured in-force at end of the period - insurance (direct)</v>
      </c>
      <c r="B182" s="4" t="s">
        <v>243</v>
      </c>
      <c r="C182" s="30"/>
      <c r="D182" s="30"/>
      <c r="E182" s="9"/>
      <c r="F182" s="9"/>
      <c r="G182" s="9"/>
      <c r="H182" s="9"/>
      <c r="I182" s="9"/>
      <c r="J182" s="9"/>
      <c r="K182" s="9"/>
      <c r="L182" s="9"/>
      <c r="M182" s="9"/>
      <c r="N182" s="31"/>
      <c r="O182" s="31"/>
      <c r="P182" s="9"/>
      <c r="Q182" s="31"/>
      <c r="R182" s="31"/>
      <c r="S182" s="31"/>
      <c r="T182" s="31"/>
      <c r="U182" s="31"/>
      <c r="V182" s="31"/>
      <c r="W182" s="31"/>
      <c r="X182" s="9"/>
      <c r="Y182" s="9"/>
      <c r="Z182" s="9"/>
      <c r="AA182" s="32"/>
      <c r="AB182" s="32"/>
      <c r="AC182" s="32"/>
      <c r="AD182" s="32"/>
      <c r="AE182" s="32"/>
      <c r="AF182" s="32"/>
      <c r="AG182" s="18"/>
      <c r="AH182" s="18"/>
    </row>
    <row r="183" spans="1:34" s="17" customFormat="1" x14ac:dyDescent="0.35">
      <c r="A183" s="27" t="s">
        <v>244</v>
      </c>
      <c r="B183" s="4"/>
      <c r="C183" s="28" t="s">
        <v>72</v>
      </c>
      <c r="D183" s="28" t="s">
        <v>72</v>
      </c>
      <c r="E183" s="28" t="s">
        <v>72</v>
      </c>
      <c r="F183" s="28" t="s">
        <v>72</v>
      </c>
      <c r="G183" s="28" t="s">
        <v>72</v>
      </c>
      <c r="H183" s="28"/>
      <c r="I183" s="28" t="s">
        <v>72</v>
      </c>
      <c r="J183" s="28" t="s">
        <v>72</v>
      </c>
      <c r="K183" s="28"/>
      <c r="L183" s="28" t="s">
        <v>72</v>
      </c>
      <c r="M183" s="28" t="s">
        <v>72</v>
      </c>
      <c r="N183" s="28" t="s">
        <v>72</v>
      </c>
      <c r="O183" s="28"/>
      <c r="P183" s="28" t="s">
        <v>72</v>
      </c>
      <c r="Q183" s="28" t="s">
        <v>72</v>
      </c>
      <c r="R183" s="28" t="s">
        <v>72</v>
      </c>
      <c r="S183" s="28"/>
      <c r="T183" s="28" t="s">
        <v>72</v>
      </c>
      <c r="U183" s="28" t="s">
        <v>72</v>
      </c>
      <c r="V183" s="28" t="s">
        <v>72</v>
      </c>
      <c r="W183" s="28" t="s">
        <v>72</v>
      </c>
      <c r="X183" s="28" t="s">
        <v>72</v>
      </c>
      <c r="Y183" s="28" t="s">
        <v>72</v>
      </c>
      <c r="Z183" s="28" t="s">
        <v>72</v>
      </c>
      <c r="AA183" s="28" t="s">
        <v>72</v>
      </c>
      <c r="AB183" s="28" t="s">
        <v>72</v>
      </c>
      <c r="AC183" s="28" t="s">
        <v>72</v>
      </c>
      <c r="AD183" s="28" t="s">
        <v>72</v>
      </c>
      <c r="AE183" s="28" t="s">
        <v>72</v>
      </c>
      <c r="AF183" s="28" t="s">
        <v>72</v>
      </c>
      <c r="AG183" s="18"/>
      <c r="AH183" s="18"/>
    </row>
    <row r="184" spans="1:34" s="17" customFormat="1" x14ac:dyDescent="0.35">
      <c r="A184" s="29" t="str">
        <f t="shared" ref="A184:A191" si="0">INDEX(A$16:A$127,MATCH(B184,B$16:B$127,0))</f>
        <v>Assets - investments</v>
      </c>
      <c r="B184" s="4" t="s">
        <v>246</v>
      </c>
      <c r="C184" s="9"/>
      <c r="D184" s="30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18"/>
      <c r="AH184" s="18"/>
    </row>
    <row r="185" spans="1:34" s="17" customFormat="1" x14ac:dyDescent="0.35">
      <c r="A185" s="29" t="str">
        <f t="shared" si="0"/>
        <v>Assets - reinsurance recoverables</v>
      </c>
      <c r="B185" s="4" t="s">
        <v>248</v>
      </c>
      <c r="C185" s="9"/>
      <c r="D185" s="30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18"/>
      <c r="AH185" s="18"/>
    </row>
    <row r="186" spans="1:34" s="17" customFormat="1" x14ac:dyDescent="0.35">
      <c r="A186" s="29" t="str">
        <f t="shared" si="0"/>
        <v>Assets - total</v>
      </c>
      <c r="B186" s="4" t="s">
        <v>250</v>
      </c>
      <c r="C186" s="9"/>
      <c r="D186" s="30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18"/>
      <c r="AH186" s="18"/>
    </row>
    <row r="187" spans="1:34" s="17" customFormat="1" x14ac:dyDescent="0.35">
      <c r="A187" s="29" t="str">
        <f t="shared" si="0"/>
        <v>Best estimate – gross of reinsurance</v>
      </c>
      <c r="B187" s="4" t="s">
        <v>252</v>
      </c>
      <c r="C187" s="9"/>
      <c r="D187" s="30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18"/>
      <c r="AH187" s="18"/>
    </row>
    <row r="188" spans="1:34" s="17" customFormat="1" x14ac:dyDescent="0.35">
      <c r="A188" s="29" t="str">
        <f t="shared" si="0"/>
        <v>Best estimate claim provision - gross of reinsurance</v>
      </c>
      <c r="B188" s="4" t="s">
        <v>254</v>
      </c>
      <c r="C188" s="30"/>
      <c r="D188" s="9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18"/>
      <c r="AH188" s="18"/>
    </row>
    <row r="189" spans="1:34" s="17" customFormat="1" x14ac:dyDescent="0.35">
      <c r="A189" s="29" t="str">
        <f t="shared" si="0"/>
        <v>Best estimate premium provision - gross of reinsurance</v>
      </c>
      <c r="B189" s="4" t="s">
        <v>256</v>
      </c>
      <c r="C189" s="30"/>
      <c r="D189" s="9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18"/>
      <c r="AH189" s="18"/>
    </row>
    <row r="190" spans="1:34" s="17" customFormat="1" x14ac:dyDescent="0.35">
      <c r="A190" s="29" t="str">
        <f t="shared" si="0"/>
        <v>Risk margin</v>
      </c>
      <c r="B190" s="4" t="s">
        <v>258</v>
      </c>
      <c r="C190" s="9"/>
      <c r="D190" s="9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18"/>
      <c r="AH190" s="18"/>
    </row>
    <row r="191" spans="1:34" s="17" customFormat="1" x14ac:dyDescent="0.35">
      <c r="A191" s="29" t="str">
        <f t="shared" si="0"/>
        <v>Total liabilities</v>
      </c>
      <c r="B191" s="4" t="s">
        <v>260</v>
      </c>
      <c r="C191" s="9"/>
      <c r="D191" s="30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18"/>
      <c r="AH191" s="18"/>
    </row>
    <row r="192" spans="1:34" s="17" customFormat="1" x14ac:dyDescent="0.35">
      <c r="A192" s="37" t="s">
        <v>261</v>
      </c>
      <c r="B192" s="4"/>
      <c r="C192" s="28" t="s">
        <v>72</v>
      </c>
      <c r="D192" s="28" t="s">
        <v>72</v>
      </c>
      <c r="E192" s="28" t="s">
        <v>72</v>
      </c>
      <c r="F192" s="28" t="s">
        <v>72</v>
      </c>
      <c r="G192" s="28" t="s">
        <v>72</v>
      </c>
      <c r="H192" s="28"/>
      <c r="I192" s="28" t="s">
        <v>72</v>
      </c>
      <c r="J192" s="28" t="s">
        <v>72</v>
      </c>
      <c r="K192" s="28"/>
      <c r="L192" s="28" t="s">
        <v>72</v>
      </c>
      <c r="M192" s="28" t="s">
        <v>72</v>
      </c>
      <c r="N192" s="28" t="s">
        <v>72</v>
      </c>
      <c r="O192" s="28"/>
      <c r="P192" s="28" t="s">
        <v>72</v>
      </c>
      <c r="Q192" s="28" t="s">
        <v>72</v>
      </c>
      <c r="R192" s="28" t="s">
        <v>72</v>
      </c>
      <c r="S192" s="28"/>
      <c r="T192" s="28" t="s">
        <v>72</v>
      </c>
      <c r="U192" s="28" t="s">
        <v>72</v>
      </c>
      <c r="V192" s="28" t="s">
        <v>72</v>
      </c>
      <c r="W192" s="28" t="s">
        <v>72</v>
      </c>
      <c r="X192" s="28" t="s">
        <v>72</v>
      </c>
      <c r="Y192" s="28" t="s">
        <v>72</v>
      </c>
      <c r="Z192" s="28" t="s">
        <v>72</v>
      </c>
      <c r="AA192" s="28" t="s">
        <v>72</v>
      </c>
      <c r="AB192" s="28" t="s">
        <v>72</v>
      </c>
      <c r="AC192" s="28" t="s">
        <v>72</v>
      </c>
      <c r="AD192" s="28" t="s">
        <v>72</v>
      </c>
      <c r="AE192" s="28" t="s">
        <v>72</v>
      </c>
      <c r="AF192" s="28" t="s">
        <v>72</v>
      </c>
      <c r="AG192" s="18"/>
      <c r="AH192" s="18"/>
    </row>
    <row r="193" spans="1:34" s="17" customFormat="1" x14ac:dyDescent="0.35">
      <c r="A193" s="36" t="str">
        <f t="shared" ref="A193:A200" si="1">INDEX(A$16:A$127,MATCH(B193,B$16:B$127,0))</f>
        <v>Basic own funds at end of the period</v>
      </c>
      <c r="B193" s="4" t="s">
        <v>263</v>
      </c>
      <c r="C193" s="9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18"/>
      <c r="AH193" s="18"/>
    </row>
    <row r="194" spans="1:34" s="17" customFormat="1" x14ac:dyDescent="0.35">
      <c r="A194" s="29" t="str">
        <f t="shared" si="1"/>
        <v>Tier 1</v>
      </c>
      <c r="B194" s="4" t="s">
        <v>265</v>
      </c>
      <c r="C194" s="9"/>
      <c r="D194" s="30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18"/>
      <c r="AH194" s="18"/>
    </row>
    <row r="195" spans="1:34" s="17" customFormat="1" x14ac:dyDescent="0.35">
      <c r="A195" s="29" t="str">
        <f t="shared" si="1"/>
        <v>Tier 2</v>
      </c>
      <c r="B195" s="4" t="s">
        <v>269</v>
      </c>
      <c r="C195" s="9"/>
      <c r="D195" s="30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18"/>
      <c r="AH195" s="18"/>
    </row>
    <row r="196" spans="1:34" s="17" customFormat="1" x14ac:dyDescent="0.35">
      <c r="A196" s="29" t="str">
        <f t="shared" si="1"/>
        <v>Tier 3</v>
      </c>
      <c r="B196" s="4" t="s">
        <v>273</v>
      </c>
      <c r="C196" s="9"/>
      <c r="D196" s="30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18"/>
      <c r="AH196" s="18"/>
    </row>
    <row r="197" spans="1:34" s="17" customFormat="1" x14ac:dyDescent="0.35">
      <c r="A197" s="29" t="str">
        <f t="shared" si="1"/>
        <v>Other</v>
      </c>
      <c r="B197" s="4" t="s">
        <v>275</v>
      </c>
      <c r="C197" s="9"/>
      <c r="D197" s="30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18"/>
      <c r="AH197" s="18"/>
    </row>
    <row r="198" spans="1:34" s="17" customFormat="1" x14ac:dyDescent="0.35">
      <c r="A198" s="41" t="str">
        <f t="shared" si="1"/>
        <v>Ancillary own funds at end of the period</v>
      </c>
      <c r="B198" s="4" t="s">
        <v>277</v>
      </c>
      <c r="C198" s="9"/>
      <c r="D198" s="30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18"/>
      <c r="AH198" s="18"/>
    </row>
    <row r="199" spans="1:34" s="17" customFormat="1" x14ac:dyDescent="0.35">
      <c r="A199" s="41" t="str">
        <f t="shared" si="1"/>
        <v>Eligible own funds at end of the period</v>
      </c>
      <c r="B199" s="4" t="s">
        <v>279</v>
      </c>
      <c r="C199" s="9"/>
      <c r="D199" s="30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18"/>
      <c r="AH199" s="18"/>
    </row>
    <row r="200" spans="1:34" s="17" customFormat="1" x14ac:dyDescent="0.35">
      <c r="A200" s="41" t="str">
        <f t="shared" si="1"/>
        <v>SCR at end of the period</v>
      </c>
      <c r="B200" s="4" t="s">
        <v>281</v>
      </c>
      <c r="C200" s="9"/>
      <c r="D200" s="30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18"/>
      <c r="AH200" s="18"/>
    </row>
    <row r="201" spans="1:34" s="17" customFormat="1" ht="12.75" customHeight="1" x14ac:dyDescent="0.35">
      <c r="B201" s="17" t="s">
        <v>282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</row>
    <row r="202" spans="1:34" s="17" customFormat="1" ht="12.75" customHeight="1" x14ac:dyDescent="0.35">
      <c r="B202" s="17" t="s">
        <v>282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</row>
    <row r="203" spans="1:34" s="17" customFormat="1" ht="12.75" customHeight="1" x14ac:dyDescent="0.35">
      <c r="A203" s="43" t="s">
        <v>314</v>
      </c>
      <c r="B203" s="17" t="s">
        <v>282</v>
      </c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</row>
    <row r="204" spans="1:34" s="17" customFormat="1" ht="12.75" customHeight="1" x14ac:dyDescent="0.35">
      <c r="A204" s="14" t="str">
        <f>A5&amp;" : plan year 2"</f>
        <v>Non-life income, expenditure and business model analysis : plan year 2</v>
      </c>
      <c r="B204" s="17" t="s">
        <v>282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</row>
    <row r="205" spans="1:34" s="17" customFormat="1" ht="15" customHeight="1" x14ac:dyDescent="0.35">
      <c r="C205" s="88" t="s">
        <v>5</v>
      </c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90"/>
      <c r="AG205" s="18"/>
      <c r="AH205" s="18"/>
    </row>
    <row r="206" spans="1:34" s="17" customFormat="1" ht="15" customHeight="1" x14ac:dyDescent="0.35">
      <c r="C206" s="96"/>
      <c r="D206" s="88" t="s">
        <v>6</v>
      </c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90"/>
      <c r="AE206" s="105" t="s">
        <v>7</v>
      </c>
      <c r="AF206" s="105" t="s">
        <v>8</v>
      </c>
      <c r="AG206" s="18"/>
      <c r="AH206" s="18"/>
    </row>
    <row r="207" spans="1:34" s="17" customFormat="1" ht="15" customHeight="1" x14ac:dyDescent="0.35">
      <c r="C207" s="96"/>
      <c r="D207" s="96"/>
      <c r="E207" s="84" t="s">
        <v>9</v>
      </c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6"/>
      <c r="AA207" s="79" t="s">
        <v>10</v>
      </c>
      <c r="AB207" s="80"/>
      <c r="AC207" s="80"/>
      <c r="AD207" s="81"/>
      <c r="AE207" s="96"/>
      <c r="AF207" s="96"/>
      <c r="AG207" s="18"/>
      <c r="AH207" s="18"/>
    </row>
    <row r="208" spans="1:34" s="17" customFormat="1" ht="14.5" customHeight="1" x14ac:dyDescent="0.35">
      <c r="C208" s="96"/>
      <c r="D208" s="96"/>
      <c r="E208" s="94" t="s">
        <v>11</v>
      </c>
      <c r="F208" s="98" t="s">
        <v>12</v>
      </c>
      <c r="G208" s="98" t="s">
        <v>13</v>
      </c>
      <c r="H208" s="100" t="s">
        <v>14</v>
      </c>
      <c r="I208" s="101"/>
      <c r="J208" s="102"/>
      <c r="K208" s="100" t="s">
        <v>15</v>
      </c>
      <c r="L208" s="101"/>
      <c r="M208" s="102"/>
      <c r="N208" s="98" t="s">
        <v>16</v>
      </c>
      <c r="O208" s="100" t="s">
        <v>17</v>
      </c>
      <c r="P208" s="101"/>
      <c r="Q208" s="102"/>
      <c r="R208" s="91" t="s">
        <v>18</v>
      </c>
      <c r="S208" s="92"/>
      <c r="T208" s="92"/>
      <c r="U208" s="92"/>
      <c r="V208" s="93"/>
      <c r="W208" s="102" t="s">
        <v>19</v>
      </c>
      <c r="X208" s="98" t="s">
        <v>20</v>
      </c>
      <c r="Y208" s="98" t="s">
        <v>21</v>
      </c>
      <c r="Z208" s="98" t="s">
        <v>22</v>
      </c>
      <c r="AA208" s="98" t="s">
        <v>23</v>
      </c>
      <c r="AB208" s="98" t="s">
        <v>24</v>
      </c>
      <c r="AC208" s="98" t="s">
        <v>25</v>
      </c>
      <c r="AD208" s="106" t="s">
        <v>26</v>
      </c>
      <c r="AE208" s="96"/>
      <c r="AF208" s="96"/>
      <c r="AG208" s="18"/>
      <c r="AH208" s="18"/>
    </row>
    <row r="209" spans="1:34" s="17" customFormat="1" ht="70" customHeight="1" x14ac:dyDescent="0.35">
      <c r="C209" s="103"/>
      <c r="D209" s="97"/>
      <c r="E209" s="95"/>
      <c r="F209" s="99"/>
      <c r="G209" s="99"/>
      <c r="H209" s="1" t="s">
        <v>27</v>
      </c>
      <c r="I209" s="1" t="s">
        <v>28</v>
      </c>
      <c r="J209" s="1" t="s">
        <v>29</v>
      </c>
      <c r="K209" s="1" t="s">
        <v>30</v>
      </c>
      <c r="L209" s="1" t="s">
        <v>31</v>
      </c>
      <c r="M209" s="1" t="s">
        <v>32</v>
      </c>
      <c r="N209" s="99"/>
      <c r="O209" s="1" t="s">
        <v>33</v>
      </c>
      <c r="P209" s="1" t="s">
        <v>34</v>
      </c>
      <c r="Q209" s="1" t="s">
        <v>35</v>
      </c>
      <c r="R209" s="2" t="s">
        <v>36</v>
      </c>
      <c r="S209" s="2" t="s">
        <v>37</v>
      </c>
      <c r="T209" s="1" t="s">
        <v>38</v>
      </c>
      <c r="U209" s="1" t="s">
        <v>39</v>
      </c>
      <c r="V209" s="1" t="s">
        <v>40</v>
      </c>
      <c r="W209" s="104"/>
      <c r="X209" s="99"/>
      <c r="Y209" s="99"/>
      <c r="Z209" s="99"/>
      <c r="AA209" s="99"/>
      <c r="AB209" s="99"/>
      <c r="AC209" s="99"/>
      <c r="AD209" s="107"/>
      <c r="AE209" s="103"/>
      <c r="AF209" s="103"/>
      <c r="AG209" s="18"/>
      <c r="AH209" s="18"/>
    </row>
    <row r="210" spans="1:34" s="17" customFormat="1" x14ac:dyDescent="0.35">
      <c r="C210" s="22" t="s">
        <v>315</v>
      </c>
      <c r="D210" s="23" t="s">
        <v>316</v>
      </c>
      <c r="E210" s="23" t="s">
        <v>317</v>
      </c>
      <c r="F210" s="23" t="s">
        <v>318</v>
      </c>
      <c r="G210" s="23" t="s">
        <v>319</v>
      </c>
      <c r="H210" s="23" t="s">
        <v>320</v>
      </c>
      <c r="I210" s="23" t="s">
        <v>321</v>
      </c>
      <c r="J210" s="23" t="s">
        <v>322</v>
      </c>
      <c r="K210" s="23" t="s">
        <v>323</v>
      </c>
      <c r="L210" s="23" t="s">
        <v>324</v>
      </c>
      <c r="M210" s="23" t="s">
        <v>325</v>
      </c>
      <c r="N210" s="23" t="s">
        <v>326</v>
      </c>
      <c r="O210" s="23" t="s">
        <v>327</v>
      </c>
      <c r="P210" s="23" t="s">
        <v>328</v>
      </c>
      <c r="Q210" s="24" t="s">
        <v>329</v>
      </c>
      <c r="R210" s="25" t="s">
        <v>330</v>
      </c>
      <c r="S210" s="25" t="s">
        <v>331</v>
      </c>
      <c r="T210" s="23" t="s">
        <v>332</v>
      </c>
      <c r="U210" s="23" t="s">
        <v>333</v>
      </c>
      <c r="V210" s="23" t="s">
        <v>334</v>
      </c>
      <c r="W210" s="23" t="s">
        <v>335</v>
      </c>
      <c r="X210" s="23" t="s">
        <v>336</v>
      </c>
      <c r="Y210" s="23" t="s">
        <v>337</v>
      </c>
      <c r="Z210" s="26" t="s">
        <v>338</v>
      </c>
      <c r="AA210" s="25" t="s">
        <v>339</v>
      </c>
      <c r="AB210" s="23" t="s">
        <v>340</v>
      </c>
      <c r="AC210" s="26" t="s">
        <v>341</v>
      </c>
      <c r="AD210" s="4" t="s">
        <v>342</v>
      </c>
      <c r="AE210" s="22" t="s">
        <v>343</v>
      </c>
      <c r="AF210" s="22" t="s">
        <v>344</v>
      </c>
      <c r="AG210" s="18"/>
      <c r="AH210" s="18"/>
    </row>
    <row r="211" spans="1:34" s="17" customFormat="1" ht="12.75" customHeight="1" x14ac:dyDescent="0.35">
      <c r="A211" s="27" t="s">
        <v>71</v>
      </c>
      <c r="B211" s="4"/>
      <c r="C211" s="28" t="s">
        <v>72</v>
      </c>
      <c r="D211" s="28" t="s">
        <v>72</v>
      </c>
      <c r="E211" s="28" t="s">
        <v>72</v>
      </c>
      <c r="F211" s="28" t="s">
        <v>72</v>
      </c>
      <c r="G211" s="28" t="s">
        <v>72</v>
      </c>
      <c r="H211" s="28"/>
      <c r="I211" s="28" t="s">
        <v>72</v>
      </c>
      <c r="J211" s="28" t="s">
        <v>72</v>
      </c>
      <c r="K211" s="28"/>
      <c r="L211" s="28" t="s">
        <v>72</v>
      </c>
      <c r="M211" s="28" t="s">
        <v>72</v>
      </c>
      <c r="N211" s="28" t="s">
        <v>72</v>
      </c>
      <c r="O211" s="28"/>
      <c r="P211" s="28" t="s">
        <v>72</v>
      </c>
      <c r="Q211" s="28" t="s">
        <v>72</v>
      </c>
      <c r="R211" s="28" t="s">
        <v>72</v>
      </c>
      <c r="S211" s="28"/>
      <c r="T211" s="28" t="s">
        <v>72</v>
      </c>
      <c r="U211" s="28" t="s">
        <v>72</v>
      </c>
      <c r="V211" s="28" t="s">
        <v>72</v>
      </c>
      <c r="W211" s="28" t="s">
        <v>72</v>
      </c>
      <c r="X211" s="28" t="s">
        <v>72</v>
      </c>
      <c r="Y211" s="28" t="s">
        <v>72</v>
      </c>
      <c r="Z211" s="28" t="s">
        <v>72</v>
      </c>
      <c r="AA211" s="28" t="s">
        <v>72</v>
      </c>
      <c r="AB211" s="28" t="s">
        <v>72</v>
      </c>
      <c r="AC211" s="28" t="s">
        <v>72</v>
      </c>
      <c r="AD211" s="28" t="s">
        <v>72</v>
      </c>
      <c r="AE211" s="28" t="s">
        <v>72</v>
      </c>
      <c r="AF211" s="28" t="s">
        <v>72</v>
      </c>
      <c r="AG211" s="18"/>
      <c r="AH211" s="18"/>
    </row>
    <row r="212" spans="1:34" s="17" customFormat="1" ht="12.75" customHeight="1" x14ac:dyDescent="0.35">
      <c r="A212" s="27" t="s">
        <v>73</v>
      </c>
      <c r="B212" s="4"/>
      <c r="C212" s="28" t="s">
        <v>72</v>
      </c>
      <c r="D212" s="28" t="s">
        <v>72</v>
      </c>
      <c r="E212" s="28" t="s">
        <v>72</v>
      </c>
      <c r="F212" s="28" t="s">
        <v>72</v>
      </c>
      <c r="G212" s="28" t="s">
        <v>72</v>
      </c>
      <c r="H212" s="28"/>
      <c r="I212" s="28" t="s">
        <v>72</v>
      </c>
      <c r="J212" s="28" t="s">
        <v>72</v>
      </c>
      <c r="K212" s="28"/>
      <c r="L212" s="28" t="s">
        <v>72</v>
      </c>
      <c r="M212" s="28" t="s">
        <v>72</v>
      </c>
      <c r="N212" s="28" t="s">
        <v>72</v>
      </c>
      <c r="O212" s="28"/>
      <c r="P212" s="28" t="s">
        <v>72</v>
      </c>
      <c r="Q212" s="28" t="s">
        <v>72</v>
      </c>
      <c r="R212" s="28" t="s">
        <v>72</v>
      </c>
      <c r="S212" s="28"/>
      <c r="T212" s="28" t="s">
        <v>72</v>
      </c>
      <c r="U212" s="28" t="s">
        <v>72</v>
      </c>
      <c r="V212" s="28" t="s">
        <v>72</v>
      </c>
      <c r="W212" s="28" t="s">
        <v>72</v>
      </c>
      <c r="X212" s="28" t="s">
        <v>72</v>
      </c>
      <c r="Y212" s="28" t="s">
        <v>72</v>
      </c>
      <c r="Z212" s="28" t="s">
        <v>72</v>
      </c>
      <c r="AA212" s="28" t="s">
        <v>72</v>
      </c>
      <c r="AB212" s="28" t="s">
        <v>72</v>
      </c>
      <c r="AC212" s="28" t="s">
        <v>72</v>
      </c>
      <c r="AD212" s="28" t="s">
        <v>72</v>
      </c>
      <c r="AE212" s="28" t="s">
        <v>72</v>
      </c>
      <c r="AF212" s="28" t="s">
        <v>72</v>
      </c>
      <c r="AG212" s="18"/>
      <c r="AH212" s="18"/>
    </row>
    <row r="213" spans="1:34" s="17" customFormat="1" x14ac:dyDescent="0.35">
      <c r="A213" s="29" t="str">
        <f>INDEX(A$16:A$127,MATCH(B213,B$16:B$127,0))</f>
        <v>Gross written premiums</v>
      </c>
      <c r="B213" s="4" t="s">
        <v>75</v>
      </c>
      <c r="C213" s="30"/>
      <c r="D213" s="9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3"/>
      <c r="AF213" s="33"/>
      <c r="AG213" s="18"/>
      <c r="AH213" s="18"/>
    </row>
    <row r="214" spans="1:34" s="17" customFormat="1" x14ac:dyDescent="0.35">
      <c r="A214" s="7" t="str">
        <f>INDEX(A$16:A$127,MATCH(B214,B$16:B$127,0))</f>
        <v xml:space="preserve">  Gross written premiums - insurance (direct)</v>
      </c>
      <c r="B214" s="4" t="s">
        <v>77</v>
      </c>
      <c r="C214" s="30"/>
      <c r="D214" s="9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2"/>
      <c r="AB214" s="32"/>
      <c r="AC214" s="32"/>
      <c r="AD214" s="32"/>
      <c r="AE214" s="33"/>
      <c r="AF214" s="32"/>
      <c r="AG214" s="18"/>
      <c r="AH214" s="18"/>
    </row>
    <row r="215" spans="1:34" s="17" customFormat="1" ht="12.75" customHeight="1" x14ac:dyDescent="0.35">
      <c r="A215" s="6" t="str">
        <f>INDEX(A$16:A$127,MATCH(B215,B$16:B$127,0))</f>
        <v xml:space="preserve">  Gross written premiums - insurance (direct) - new business</v>
      </c>
      <c r="B215" s="4" t="s">
        <v>79</v>
      </c>
      <c r="C215" s="30"/>
      <c r="D215" s="9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2"/>
      <c r="AB215" s="32"/>
      <c r="AC215" s="32"/>
      <c r="AD215" s="32"/>
      <c r="AE215" s="33"/>
      <c r="AF215" s="32"/>
      <c r="AG215" s="18"/>
      <c r="AH215" s="18"/>
    </row>
    <row r="216" spans="1:34" s="17" customFormat="1" x14ac:dyDescent="0.35">
      <c r="A216" s="29" t="s">
        <v>80</v>
      </c>
      <c r="B216" s="4" t="s">
        <v>81</v>
      </c>
      <c r="C216" s="30"/>
      <c r="D216" s="9"/>
      <c r="E216" s="31"/>
      <c r="F216" s="31"/>
      <c r="G216" s="31"/>
      <c r="H216" s="31"/>
      <c r="I216" s="34"/>
      <c r="J216" s="34"/>
      <c r="K216" s="31"/>
      <c r="L216" s="34"/>
      <c r="M216" s="34"/>
      <c r="N216" s="31"/>
      <c r="O216" s="31"/>
      <c r="P216" s="34"/>
      <c r="Q216" s="34"/>
      <c r="R216" s="31"/>
      <c r="S216" s="34"/>
      <c r="T216" s="34"/>
      <c r="U216" s="34"/>
      <c r="V216" s="34"/>
      <c r="W216" s="31"/>
      <c r="X216" s="31"/>
      <c r="Y216" s="31"/>
      <c r="Z216" s="31"/>
      <c r="AA216" s="31"/>
      <c r="AB216" s="31"/>
      <c r="AC216" s="31"/>
      <c r="AD216" s="31"/>
      <c r="AE216" s="32"/>
      <c r="AF216" s="31"/>
      <c r="AG216" s="18"/>
      <c r="AH216" s="18"/>
    </row>
    <row r="217" spans="1:34" s="17" customFormat="1" ht="12.75" customHeight="1" x14ac:dyDescent="0.35">
      <c r="A217" s="29" t="str">
        <f>INDEX(A$16:A$127,MATCH(B217,B$16:B$127,0))</f>
        <v>Net written premiums</v>
      </c>
      <c r="B217" s="4" t="s">
        <v>89</v>
      </c>
      <c r="C217" s="30"/>
      <c r="D217" s="9"/>
      <c r="E217" s="31"/>
      <c r="F217" s="31"/>
      <c r="G217" s="31"/>
      <c r="H217" s="31"/>
      <c r="I217" s="34"/>
      <c r="J217" s="34"/>
      <c r="K217" s="31"/>
      <c r="L217" s="34"/>
      <c r="M217" s="34"/>
      <c r="N217" s="31"/>
      <c r="O217" s="31"/>
      <c r="P217" s="34"/>
      <c r="Q217" s="34"/>
      <c r="R217" s="31"/>
      <c r="S217" s="34"/>
      <c r="T217" s="34"/>
      <c r="U217" s="34"/>
      <c r="V217" s="34"/>
      <c r="W217" s="31"/>
      <c r="X217" s="31"/>
      <c r="Y217" s="31"/>
      <c r="Z217" s="31"/>
      <c r="AA217" s="31"/>
      <c r="AB217" s="31"/>
      <c r="AC217" s="31"/>
      <c r="AD217" s="31"/>
      <c r="AE217" s="33"/>
      <c r="AF217" s="33"/>
      <c r="AG217" s="18"/>
      <c r="AH217" s="18"/>
    </row>
    <row r="218" spans="1:34" s="17" customFormat="1" ht="12.75" customHeight="1" x14ac:dyDescent="0.35">
      <c r="A218" s="27" t="s">
        <v>90</v>
      </c>
      <c r="B218" s="4"/>
      <c r="C218" s="28" t="s">
        <v>72</v>
      </c>
      <c r="D218" s="28" t="s">
        <v>72</v>
      </c>
      <c r="E218" s="28" t="s">
        <v>72</v>
      </c>
      <c r="F218" s="28" t="s">
        <v>72</v>
      </c>
      <c r="G218" s="28" t="s">
        <v>72</v>
      </c>
      <c r="H218" s="28"/>
      <c r="I218" s="28" t="s">
        <v>72</v>
      </c>
      <c r="J218" s="28" t="s">
        <v>72</v>
      </c>
      <c r="K218" s="28"/>
      <c r="L218" s="28" t="s">
        <v>72</v>
      </c>
      <c r="M218" s="28" t="s">
        <v>72</v>
      </c>
      <c r="N218" s="28" t="s">
        <v>72</v>
      </c>
      <c r="O218" s="28"/>
      <c r="P218" s="28" t="s">
        <v>72</v>
      </c>
      <c r="Q218" s="28" t="s">
        <v>72</v>
      </c>
      <c r="R218" s="28" t="s">
        <v>72</v>
      </c>
      <c r="S218" s="28"/>
      <c r="T218" s="28" t="s">
        <v>72</v>
      </c>
      <c r="U218" s="28" t="s">
        <v>72</v>
      </c>
      <c r="V218" s="28" t="s">
        <v>72</v>
      </c>
      <c r="W218" s="28" t="s">
        <v>72</v>
      </c>
      <c r="X218" s="28" t="s">
        <v>72</v>
      </c>
      <c r="Y218" s="28" t="s">
        <v>72</v>
      </c>
      <c r="Z218" s="28" t="s">
        <v>72</v>
      </c>
      <c r="AA218" s="28" t="s">
        <v>72</v>
      </c>
      <c r="AB218" s="28" t="s">
        <v>72</v>
      </c>
      <c r="AC218" s="28" t="s">
        <v>72</v>
      </c>
      <c r="AD218" s="28" t="s">
        <v>72</v>
      </c>
      <c r="AE218" s="28" t="s">
        <v>72</v>
      </c>
      <c r="AF218" s="28" t="s">
        <v>72</v>
      </c>
      <c r="AG218" s="18"/>
      <c r="AH218" s="18"/>
    </row>
    <row r="219" spans="1:34" s="17" customFormat="1" ht="12.75" customHeight="1" x14ac:dyDescent="0.35">
      <c r="A219" s="29" t="str">
        <f>INDEX(A$16:A$127,MATCH(B219,B$16:B$127,0))</f>
        <v>Gross earned premiums</v>
      </c>
      <c r="B219" s="4" t="s">
        <v>92</v>
      </c>
      <c r="C219" s="30"/>
      <c r="D219" s="9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2"/>
      <c r="AF219" s="32"/>
      <c r="AG219" s="18"/>
      <c r="AH219" s="18"/>
    </row>
    <row r="220" spans="1:34" s="17" customFormat="1" x14ac:dyDescent="0.35">
      <c r="A220" s="7" t="s">
        <v>93</v>
      </c>
      <c r="B220" s="4" t="s">
        <v>94</v>
      </c>
      <c r="C220" s="30"/>
      <c r="D220" s="9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4"/>
      <c r="AB220" s="34"/>
      <c r="AC220" s="34"/>
      <c r="AD220" s="34"/>
      <c r="AE220" s="32"/>
      <c r="AF220" s="32"/>
      <c r="AG220" s="18"/>
      <c r="AH220" s="18"/>
    </row>
    <row r="221" spans="1:34" s="17" customFormat="1" x14ac:dyDescent="0.35">
      <c r="A221" s="7" t="s">
        <v>95</v>
      </c>
      <c r="B221" s="4" t="s">
        <v>96</v>
      </c>
      <c r="C221" s="30"/>
      <c r="D221" s="9"/>
      <c r="E221" s="31"/>
      <c r="F221" s="31"/>
      <c r="G221" s="31"/>
      <c r="H221" s="31"/>
      <c r="I221" s="34"/>
      <c r="J221" s="34"/>
      <c r="K221" s="31"/>
      <c r="L221" s="34"/>
      <c r="M221" s="34"/>
      <c r="N221" s="31"/>
      <c r="O221" s="31"/>
      <c r="P221" s="34"/>
      <c r="Q221" s="34"/>
      <c r="R221" s="31"/>
      <c r="S221" s="34"/>
      <c r="T221" s="34"/>
      <c r="U221" s="34"/>
      <c r="V221" s="34"/>
      <c r="W221" s="31"/>
      <c r="X221" s="31"/>
      <c r="Y221" s="31"/>
      <c r="Z221" s="31"/>
      <c r="AA221" s="31"/>
      <c r="AB221" s="31"/>
      <c r="AC221" s="31"/>
      <c r="AD221" s="31"/>
      <c r="AE221" s="32"/>
      <c r="AF221" s="32"/>
      <c r="AG221" s="18"/>
      <c r="AH221" s="18"/>
    </row>
    <row r="222" spans="1:34" s="17" customFormat="1" x14ac:dyDescent="0.35">
      <c r="A222" s="29" t="s">
        <v>101</v>
      </c>
      <c r="B222" s="4" t="s">
        <v>102</v>
      </c>
      <c r="C222" s="30"/>
      <c r="D222" s="9"/>
      <c r="E222" s="31"/>
      <c r="F222" s="31"/>
      <c r="G222" s="31"/>
      <c r="H222" s="31"/>
      <c r="I222" s="34"/>
      <c r="J222" s="34"/>
      <c r="K222" s="31"/>
      <c r="L222" s="34"/>
      <c r="M222" s="34"/>
      <c r="N222" s="31"/>
      <c r="O222" s="31"/>
      <c r="P222" s="34"/>
      <c r="Q222" s="34"/>
      <c r="R222" s="31"/>
      <c r="S222" s="34"/>
      <c r="T222" s="34"/>
      <c r="U222" s="34"/>
      <c r="V222" s="34"/>
      <c r="W222" s="31"/>
      <c r="X222" s="31"/>
      <c r="Y222" s="31"/>
      <c r="Z222" s="31"/>
      <c r="AA222" s="31"/>
      <c r="AB222" s="31"/>
      <c r="AC222" s="31"/>
      <c r="AD222" s="31"/>
      <c r="AE222" s="34"/>
      <c r="AF222" s="34"/>
      <c r="AG222" s="18"/>
      <c r="AH222" s="18"/>
    </row>
    <row r="223" spans="1:34" s="17" customFormat="1" x14ac:dyDescent="0.35">
      <c r="A223" s="7" t="s">
        <v>103</v>
      </c>
      <c r="B223" s="4" t="s">
        <v>104</v>
      </c>
      <c r="C223" s="9"/>
      <c r="D223" s="9"/>
      <c r="E223" s="31"/>
      <c r="F223" s="31"/>
      <c r="G223" s="31"/>
      <c r="H223" s="31"/>
      <c r="I223" s="34"/>
      <c r="J223" s="34"/>
      <c r="K223" s="31"/>
      <c r="L223" s="34"/>
      <c r="M223" s="34"/>
      <c r="N223" s="31"/>
      <c r="O223" s="31"/>
      <c r="P223" s="34"/>
      <c r="Q223" s="34"/>
      <c r="R223" s="31"/>
      <c r="S223" s="34"/>
      <c r="T223" s="34"/>
      <c r="U223" s="34"/>
      <c r="V223" s="34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18"/>
      <c r="AH223" s="18"/>
    </row>
    <row r="224" spans="1:34" s="17" customFormat="1" ht="12.75" customHeight="1" x14ac:dyDescent="0.35">
      <c r="A224" s="27" t="s">
        <v>105</v>
      </c>
      <c r="B224" s="4"/>
      <c r="C224" s="28" t="s">
        <v>72</v>
      </c>
      <c r="D224" s="28" t="s">
        <v>72</v>
      </c>
      <c r="E224" s="28" t="s">
        <v>72</v>
      </c>
      <c r="F224" s="28" t="s">
        <v>72</v>
      </c>
      <c r="G224" s="28" t="s">
        <v>72</v>
      </c>
      <c r="H224" s="28"/>
      <c r="I224" s="28" t="s">
        <v>72</v>
      </c>
      <c r="J224" s="28" t="s">
        <v>72</v>
      </c>
      <c r="K224" s="28"/>
      <c r="L224" s="28" t="s">
        <v>72</v>
      </c>
      <c r="M224" s="28" t="s">
        <v>72</v>
      </c>
      <c r="N224" s="28" t="s">
        <v>72</v>
      </c>
      <c r="O224" s="28"/>
      <c r="P224" s="28" t="s">
        <v>72</v>
      </c>
      <c r="Q224" s="28" t="s">
        <v>72</v>
      </c>
      <c r="R224" s="28" t="s">
        <v>72</v>
      </c>
      <c r="S224" s="28"/>
      <c r="T224" s="28" t="s">
        <v>72</v>
      </c>
      <c r="U224" s="28" t="s">
        <v>72</v>
      </c>
      <c r="V224" s="28" t="s">
        <v>72</v>
      </c>
      <c r="W224" s="28" t="s">
        <v>72</v>
      </c>
      <c r="X224" s="28" t="s">
        <v>72</v>
      </c>
      <c r="Y224" s="28" t="s">
        <v>72</v>
      </c>
      <c r="Z224" s="28" t="s">
        <v>72</v>
      </c>
      <c r="AA224" s="28" t="s">
        <v>72</v>
      </c>
      <c r="AB224" s="28" t="s">
        <v>72</v>
      </c>
      <c r="AC224" s="28" t="s">
        <v>72</v>
      </c>
      <c r="AD224" s="28" t="s">
        <v>72</v>
      </c>
      <c r="AE224" s="28" t="s">
        <v>72</v>
      </c>
      <c r="AF224" s="28" t="s">
        <v>72</v>
      </c>
      <c r="AG224" s="18"/>
      <c r="AH224" s="18"/>
    </row>
    <row r="225" spans="1:34" s="17" customFormat="1" ht="12.75" customHeight="1" x14ac:dyDescent="0.35">
      <c r="A225" s="29" t="str">
        <f>INDEX(A$16:A$127,MATCH(B225,B$16:B$127,0))</f>
        <v>Investment income and investment gains / (losses)</v>
      </c>
      <c r="B225" s="4" t="s">
        <v>111</v>
      </c>
      <c r="C225" s="9"/>
      <c r="D225" s="30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18"/>
      <c r="AH225" s="18"/>
    </row>
    <row r="226" spans="1:34" s="17" customFormat="1" ht="12.75" customHeight="1" x14ac:dyDescent="0.35">
      <c r="A226" s="29" t="str">
        <f>INDEX(A$16:A$127,MATCH(B226,B$16:B$127,0))</f>
        <v>Other income</v>
      </c>
      <c r="B226" s="4" t="s">
        <v>113</v>
      </c>
      <c r="C226" s="9"/>
      <c r="D226" s="30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18"/>
      <c r="AH226" s="18"/>
    </row>
    <row r="227" spans="1:34" s="17" customFormat="1" ht="12.75" customHeight="1" x14ac:dyDescent="0.35">
      <c r="A227" s="36" t="str">
        <f>INDEX(A$16:A$127,MATCH(B227,B$16:B$127,0))</f>
        <v>Total income</v>
      </c>
      <c r="B227" s="4" t="s">
        <v>115</v>
      </c>
      <c r="C227" s="9"/>
      <c r="D227" s="30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18"/>
      <c r="AH227" s="18"/>
    </row>
    <row r="228" spans="1:34" s="17" customFormat="1" ht="12.75" customHeight="1" x14ac:dyDescent="0.35">
      <c r="A228" s="37" t="s">
        <v>116</v>
      </c>
      <c r="B228" s="4"/>
      <c r="C228" s="28" t="s">
        <v>72</v>
      </c>
      <c r="D228" s="28" t="s">
        <v>72</v>
      </c>
      <c r="E228" s="28" t="s">
        <v>72</v>
      </c>
      <c r="F228" s="28" t="s">
        <v>72</v>
      </c>
      <c r="G228" s="28" t="s">
        <v>72</v>
      </c>
      <c r="H228" s="28"/>
      <c r="I228" s="28" t="s">
        <v>72</v>
      </c>
      <c r="J228" s="28" t="s">
        <v>72</v>
      </c>
      <c r="K228" s="28"/>
      <c r="L228" s="28" t="s">
        <v>72</v>
      </c>
      <c r="M228" s="28" t="s">
        <v>72</v>
      </c>
      <c r="N228" s="28" t="s">
        <v>72</v>
      </c>
      <c r="O228" s="28"/>
      <c r="P228" s="28" t="s">
        <v>72</v>
      </c>
      <c r="Q228" s="28" t="s">
        <v>72</v>
      </c>
      <c r="R228" s="28" t="s">
        <v>72</v>
      </c>
      <c r="S228" s="28"/>
      <c r="T228" s="28" t="s">
        <v>72</v>
      </c>
      <c r="U228" s="28" t="s">
        <v>72</v>
      </c>
      <c r="V228" s="28" t="s">
        <v>72</v>
      </c>
      <c r="W228" s="28" t="s">
        <v>72</v>
      </c>
      <c r="X228" s="28" t="s">
        <v>72</v>
      </c>
      <c r="Y228" s="28" t="s">
        <v>72</v>
      </c>
      <c r="Z228" s="28" t="s">
        <v>72</v>
      </c>
      <c r="AA228" s="28" t="s">
        <v>72</v>
      </c>
      <c r="AB228" s="28" t="s">
        <v>72</v>
      </c>
      <c r="AC228" s="28" t="s">
        <v>72</v>
      </c>
      <c r="AD228" s="28" t="s">
        <v>72</v>
      </c>
      <c r="AE228" s="28" t="s">
        <v>72</v>
      </c>
      <c r="AF228" s="28" t="s">
        <v>72</v>
      </c>
      <c r="AG228" s="18"/>
      <c r="AH228" s="18"/>
    </row>
    <row r="229" spans="1:34" s="17" customFormat="1" ht="12.75" customHeight="1" x14ac:dyDescent="0.35">
      <c r="A229" s="27" t="s">
        <v>117</v>
      </c>
      <c r="B229" s="4"/>
      <c r="C229" s="28" t="s">
        <v>72</v>
      </c>
      <c r="D229" s="28" t="s">
        <v>72</v>
      </c>
      <c r="E229" s="28" t="s">
        <v>72</v>
      </c>
      <c r="F229" s="28" t="s">
        <v>72</v>
      </c>
      <c r="G229" s="28" t="s">
        <v>72</v>
      </c>
      <c r="H229" s="28"/>
      <c r="I229" s="28" t="s">
        <v>72</v>
      </c>
      <c r="J229" s="28" t="s">
        <v>72</v>
      </c>
      <c r="K229" s="28"/>
      <c r="L229" s="28" t="s">
        <v>72</v>
      </c>
      <c r="M229" s="28" t="s">
        <v>72</v>
      </c>
      <c r="N229" s="28" t="s">
        <v>72</v>
      </c>
      <c r="O229" s="28"/>
      <c r="P229" s="28" t="s">
        <v>72</v>
      </c>
      <c r="Q229" s="28" t="s">
        <v>72</v>
      </c>
      <c r="R229" s="28" t="s">
        <v>72</v>
      </c>
      <c r="S229" s="28"/>
      <c r="T229" s="28" t="s">
        <v>72</v>
      </c>
      <c r="U229" s="28" t="s">
        <v>72</v>
      </c>
      <c r="V229" s="28" t="s">
        <v>72</v>
      </c>
      <c r="W229" s="28" t="s">
        <v>72</v>
      </c>
      <c r="X229" s="28" t="s">
        <v>72</v>
      </c>
      <c r="Y229" s="28" t="s">
        <v>72</v>
      </c>
      <c r="Z229" s="28" t="s">
        <v>72</v>
      </c>
      <c r="AA229" s="28" t="s">
        <v>72</v>
      </c>
      <c r="AB229" s="28" t="s">
        <v>72</v>
      </c>
      <c r="AC229" s="28" t="s">
        <v>72</v>
      </c>
      <c r="AD229" s="28" t="s">
        <v>72</v>
      </c>
      <c r="AE229" s="28" t="s">
        <v>72</v>
      </c>
      <c r="AF229" s="28" t="s">
        <v>72</v>
      </c>
      <c r="AG229" s="18"/>
      <c r="AH229" s="18"/>
    </row>
    <row r="230" spans="1:34" s="17" customFormat="1" ht="12.75" customHeight="1" x14ac:dyDescent="0.35">
      <c r="A230" s="29" t="str">
        <f>INDEX(A$16:A$127,MATCH(B230,B$16:B$127,0))</f>
        <v>Gross (undiscounted) claims incurred</v>
      </c>
      <c r="B230" s="4" t="s">
        <v>119</v>
      </c>
      <c r="C230" s="30"/>
      <c r="D230" s="9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2"/>
      <c r="AF230" s="32"/>
      <c r="AG230" s="18"/>
      <c r="AH230" s="18"/>
    </row>
    <row r="231" spans="1:34" s="17" customFormat="1" x14ac:dyDescent="0.35">
      <c r="A231" s="35" t="s">
        <v>120</v>
      </c>
      <c r="B231" s="4" t="s">
        <v>121</v>
      </c>
      <c r="C231" s="30"/>
      <c r="D231" s="9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2"/>
      <c r="AB231" s="32"/>
      <c r="AC231" s="32"/>
      <c r="AD231" s="32"/>
      <c r="AE231" s="32"/>
      <c r="AF231" s="32"/>
      <c r="AG231" s="18"/>
      <c r="AH231" s="18"/>
    </row>
    <row r="232" spans="1:34" s="17" customFormat="1" x14ac:dyDescent="0.35">
      <c r="A232" s="35" t="s">
        <v>122</v>
      </c>
      <c r="B232" s="4" t="s">
        <v>123</v>
      </c>
      <c r="C232" s="30"/>
      <c r="D232" s="9"/>
      <c r="E232" s="31"/>
      <c r="F232" s="31"/>
      <c r="G232" s="31"/>
      <c r="H232" s="31"/>
      <c r="I232" s="34"/>
      <c r="J232" s="34"/>
      <c r="K232" s="31"/>
      <c r="L232" s="34"/>
      <c r="M232" s="34"/>
      <c r="N232" s="31"/>
      <c r="O232" s="31"/>
      <c r="P232" s="34"/>
      <c r="Q232" s="34"/>
      <c r="R232" s="31"/>
      <c r="S232" s="34"/>
      <c r="T232" s="34"/>
      <c r="U232" s="34"/>
      <c r="V232" s="34"/>
      <c r="W232" s="31"/>
      <c r="X232" s="31"/>
      <c r="Y232" s="31"/>
      <c r="Z232" s="31"/>
      <c r="AA232" s="31"/>
      <c r="AB232" s="31"/>
      <c r="AC232" s="31"/>
      <c r="AD232" s="31"/>
      <c r="AE232" s="32"/>
      <c r="AF232" s="32"/>
      <c r="AG232" s="18"/>
      <c r="AH232" s="18"/>
    </row>
    <row r="233" spans="1:34" s="17" customFormat="1" ht="12.75" customHeight="1" x14ac:dyDescent="0.35">
      <c r="A233" s="7" t="str">
        <f>INDEX(A$16:A$127,MATCH(B233,B$16:B$127,0))</f>
        <v xml:space="preserve">Gross (undiscounted) claims incurred - claim events that occurred prior to the period	</v>
      </c>
      <c r="B233" s="4" t="s">
        <v>145</v>
      </c>
      <c r="C233" s="30"/>
      <c r="D233" s="9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2"/>
      <c r="AF233" s="32"/>
      <c r="AG233" s="18"/>
      <c r="AH233" s="18"/>
    </row>
    <row r="234" spans="1:34" s="17" customFormat="1" x14ac:dyDescent="0.35">
      <c r="A234" s="6" t="s">
        <v>146</v>
      </c>
      <c r="B234" s="4" t="s">
        <v>147</v>
      </c>
      <c r="C234" s="30"/>
      <c r="D234" s="9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4"/>
      <c r="AB234" s="34"/>
      <c r="AC234" s="34"/>
      <c r="AD234" s="34"/>
      <c r="AE234" s="32"/>
      <c r="AF234" s="32"/>
      <c r="AG234" s="18"/>
      <c r="AH234" s="18"/>
    </row>
    <row r="235" spans="1:34" s="17" customFormat="1" x14ac:dyDescent="0.35">
      <c r="A235" s="6" t="s">
        <v>148</v>
      </c>
      <c r="B235" s="4" t="s">
        <v>149</v>
      </c>
      <c r="C235" s="30"/>
      <c r="D235" s="9"/>
      <c r="E235" s="31"/>
      <c r="F235" s="31"/>
      <c r="G235" s="31"/>
      <c r="H235" s="31"/>
      <c r="I235" s="34"/>
      <c r="J235" s="34"/>
      <c r="K235" s="31"/>
      <c r="L235" s="34"/>
      <c r="M235" s="34"/>
      <c r="N235" s="31"/>
      <c r="O235" s="31"/>
      <c r="P235" s="34"/>
      <c r="Q235" s="34"/>
      <c r="R235" s="31"/>
      <c r="S235" s="34"/>
      <c r="T235" s="34"/>
      <c r="U235" s="34"/>
      <c r="V235" s="34"/>
      <c r="W235" s="31"/>
      <c r="X235" s="31"/>
      <c r="Y235" s="31"/>
      <c r="Z235" s="31"/>
      <c r="AA235" s="31"/>
      <c r="AB235" s="31"/>
      <c r="AC235" s="31"/>
      <c r="AD235" s="31"/>
      <c r="AE235" s="32"/>
      <c r="AF235" s="32"/>
      <c r="AG235" s="18"/>
      <c r="AH235" s="18"/>
    </row>
    <row r="236" spans="1:34" s="17" customFormat="1" x14ac:dyDescent="0.35">
      <c r="A236" s="29" t="s">
        <v>162</v>
      </c>
      <c r="B236" s="4" t="s">
        <v>163</v>
      </c>
      <c r="C236" s="30"/>
      <c r="D236" s="9"/>
      <c r="E236" s="31"/>
      <c r="F236" s="31"/>
      <c r="G236" s="31"/>
      <c r="H236" s="31"/>
      <c r="I236" s="34"/>
      <c r="J236" s="34"/>
      <c r="K236" s="31"/>
      <c r="L236" s="34"/>
      <c r="M236" s="34"/>
      <c r="N236" s="31"/>
      <c r="O236" s="31"/>
      <c r="P236" s="34"/>
      <c r="Q236" s="34"/>
      <c r="R236" s="31"/>
      <c r="S236" s="34"/>
      <c r="T236" s="34"/>
      <c r="U236" s="34"/>
      <c r="V236" s="34"/>
      <c r="W236" s="31"/>
      <c r="X236" s="31"/>
      <c r="Y236" s="31"/>
      <c r="Z236" s="31"/>
      <c r="AA236" s="31"/>
      <c r="AB236" s="31"/>
      <c r="AC236" s="31"/>
      <c r="AD236" s="31"/>
      <c r="AE236" s="32"/>
      <c r="AF236" s="32"/>
      <c r="AG236" s="18"/>
      <c r="AH236" s="18"/>
    </row>
    <row r="237" spans="1:34" s="17" customFormat="1" x14ac:dyDescent="0.35">
      <c r="A237" s="7" t="s">
        <v>182</v>
      </c>
      <c r="B237" s="4" t="s">
        <v>183</v>
      </c>
      <c r="C237" s="30"/>
      <c r="D237" s="9"/>
      <c r="E237" s="31"/>
      <c r="F237" s="31"/>
      <c r="G237" s="31"/>
      <c r="H237" s="31"/>
      <c r="I237" s="34"/>
      <c r="J237" s="34"/>
      <c r="K237" s="31"/>
      <c r="L237" s="34"/>
      <c r="M237" s="34"/>
      <c r="N237" s="31"/>
      <c r="O237" s="31"/>
      <c r="P237" s="34"/>
      <c r="Q237" s="34"/>
      <c r="R237" s="31"/>
      <c r="S237" s="34"/>
      <c r="T237" s="34"/>
      <c r="U237" s="34"/>
      <c r="V237" s="34"/>
      <c r="W237" s="31"/>
      <c r="X237" s="31"/>
      <c r="Y237" s="31"/>
      <c r="Z237" s="31"/>
      <c r="AA237" s="31"/>
      <c r="AB237" s="31"/>
      <c r="AC237" s="31"/>
      <c r="AD237" s="31"/>
      <c r="AE237" s="32"/>
      <c r="AF237" s="32"/>
      <c r="AG237" s="18"/>
      <c r="AH237" s="18"/>
    </row>
    <row r="238" spans="1:34" s="17" customFormat="1" ht="12.75" customHeight="1" x14ac:dyDescent="0.35">
      <c r="A238" s="29" t="str">
        <f>INDEX(A$16:A$127,MATCH(B238,B$16:B$127,0))</f>
        <v>Net (discounted) claims incurred</v>
      </c>
      <c r="B238" s="4" t="s">
        <v>189</v>
      </c>
      <c r="C238" s="9"/>
      <c r="D238" s="9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1"/>
      <c r="AF238" s="31"/>
      <c r="AG238" s="18"/>
      <c r="AH238" s="18"/>
    </row>
    <row r="239" spans="1:34" s="17" customFormat="1" x14ac:dyDescent="0.35">
      <c r="A239" s="7" t="str">
        <f>INDEX(A$16:A$127,MATCH(B239,B$16:B$127,0))</f>
        <v>Net (discounted) claims incurred - business transfers-out</v>
      </c>
      <c r="B239" s="4" t="s">
        <v>191</v>
      </c>
      <c r="C239" s="9"/>
      <c r="D239" s="9"/>
      <c r="E239" s="31"/>
      <c r="F239" s="31"/>
      <c r="G239" s="31"/>
      <c r="H239" s="31"/>
      <c r="I239" s="34"/>
      <c r="J239" s="34"/>
      <c r="K239" s="31"/>
      <c r="L239" s="34"/>
      <c r="M239" s="34"/>
      <c r="N239" s="31"/>
      <c r="O239" s="31"/>
      <c r="P239" s="34"/>
      <c r="Q239" s="34"/>
      <c r="R239" s="31"/>
      <c r="S239" s="34"/>
      <c r="T239" s="34"/>
      <c r="U239" s="34"/>
      <c r="V239" s="34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18"/>
      <c r="AH239" s="18"/>
    </row>
    <row r="240" spans="1:34" s="17" customFormat="1" x14ac:dyDescent="0.35">
      <c r="A240" s="27" t="s">
        <v>200</v>
      </c>
      <c r="B240" s="4"/>
      <c r="C240" s="28" t="s">
        <v>72</v>
      </c>
      <c r="D240" s="28" t="s">
        <v>72</v>
      </c>
      <c r="E240" s="28" t="s">
        <v>72</v>
      </c>
      <c r="F240" s="28" t="s">
        <v>72</v>
      </c>
      <c r="G240" s="28" t="s">
        <v>72</v>
      </c>
      <c r="H240" s="28"/>
      <c r="I240" s="28" t="s">
        <v>72</v>
      </c>
      <c r="J240" s="28" t="s">
        <v>72</v>
      </c>
      <c r="K240" s="28"/>
      <c r="L240" s="28" t="s">
        <v>72</v>
      </c>
      <c r="M240" s="28" t="s">
        <v>72</v>
      </c>
      <c r="N240" s="28" t="s">
        <v>72</v>
      </c>
      <c r="O240" s="28"/>
      <c r="P240" s="28" t="s">
        <v>72</v>
      </c>
      <c r="Q240" s="28" t="s">
        <v>72</v>
      </c>
      <c r="R240" s="28" t="s">
        <v>72</v>
      </c>
      <c r="S240" s="28"/>
      <c r="T240" s="28" t="s">
        <v>72</v>
      </c>
      <c r="U240" s="28" t="s">
        <v>72</v>
      </c>
      <c r="V240" s="28" t="s">
        <v>72</v>
      </c>
      <c r="W240" s="28" t="s">
        <v>72</v>
      </c>
      <c r="X240" s="28" t="s">
        <v>72</v>
      </c>
      <c r="Y240" s="28" t="s">
        <v>72</v>
      </c>
      <c r="Z240" s="28" t="s">
        <v>72</v>
      </c>
      <c r="AA240" s="28" t="s">
        <v>72</v>
      </c>
      <c r="AB240" s="28" t="s">
        <v>72</v>
      </c>
      <c r="AC240" s="28" t="s">
        <v>72</v>
      </c>
      <c r="AD240" s="28" t="s">
        <v>72</v>
      </c>
      <c r="AE240" s="28" t="s">
        <v>72</v>
      </c>
      <c r="AF240" s="28" t="s">
        <v>72</v>
      </c>
      <c r="AG240" s="18"/>
      <c r="AH240" s="18"/>
    </row>
    <row r="241" spans="1:34" s="17" customFormat="1" x14ac:dyDescent="0.35">
      <c r="A241" s="29" t="str">
        <f>INDEX(A$16:A$127,MATCH(B241,B$16:B$127,0))</f>
        <v>Technical expenses incurred net of reinsurance ceded</v>
      </c>
      <c r="B241" s="4" t="s">
        <v>202</v>
      </c>
      <c r="C241" s="9"/>
      <c r="D241" s="30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18"/>
      <c r="AH241" s="18"/>
    </row>
    <row r="242" spans="1:34" s="17" customFormat="1" x14ac:dyDescent="0.35">
      <c r="A242" s="7" t="str">
        <f>INDEX(A$16:A$127,MATCH(B242,B$16:B$127,0))</f>
        <v>Acquisition costs - commission</v>
      </c>
      <c r="B242" s="4" t="s">
        <v>210</v>
      </c>
      <c r="C242" s="9"/>
      <c r="D242" s="9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3"/>
      <c r="AF242" s="33"/>
      <c r="AG242" s="18"/>
      <c r="AH242" s="18"/>
    </row>
    <row r="243" spans="1:34" s="17" customFormat="1" x14ac:dyDescent="0.35">
      <c r="A243" s="27" t="s">
        <v>219</v>
      </c>
      <c r="B243" s="4"/>
      <c r="C243" s="28" t="s">
        <v>72</v>
      </c>
      <c r="D243" s="28" t="s">
        <v>72</v>
      </c>
      <c r="E243" s="28" t="s">
        <v>72</v>
      </c>
      <c r="F243" s="28" t="s">
        <v>72</v>
      </c>
      <c r="G243" s="28" t="s">
        <v>72</v>
      </c>
      <c r="H243" s="28"/>
      <c r="I243" s="28" t="s">
        <v>72</v>
      </c>
      <c r="J243" s="28" t="s">
        <v>72</v>
      </c>
      <c r="K243" s="28"/>
      <c r="L243" s="28" t="s">
        <v>72</v>
      </c>
      <c r="M243" s="28" t="s">
        <v>72</v>
      </c>
      <c r="N243" s="28" t="s">
        <v>72</v>
      </c>
      <c r="O243" s="28"/>
      <c r="P243" s="28" t="s">
        <v>72</v>
      </c>
      <c r="Q243" s="28" t="s">
        <v>72</v>
      </c>
      <c r="R243" s="28" t="s">
        <v>72</v>
      </c>
      <c r="S243" s="28"/>
      <c r="T243" s="28" t="s">
        <v>72</v>
      </c>
      <c r="U243" s="28" t="s">
        <v>72</v>
      </c>
      <c r="V243" s="28" t="s">
        <v>72</v>
      </c>
      <c r="W243" s="28" t="s">
        <v>72</v>
      </c>
      <c r="X243" s="28" t="s">
        <v>72</v>
      </c>
      <c r="Y243" s="28" t="s">
        <v>72</v>
      </c>
      <c r="Z243" s="28" t="s">
        <v>72</v>
      </c>
      <c r="AA243" s="28" t="s">
        <v>72</v>
      </c>
      <c r="AB243" s="28" t="s">
        <v>72</v>
      </c>
      <c r="AC243" s="28" t="s">
        <v>72</v>
      </c>
      <c r="AD243" s="28" t="s">
        <v>72</v>
      </c>
      <c r="AE243" s="28" t="s">
        <v>72</v>
      </c>
      <c r="AF243" s="28" t="s">
        <v>72</v>
      </c>
      <c r="AG243" s="18"/>
      <c r="AH243" s="18"/>
    </row>
    <row r="244" spans="1:34" s="17" customFormat="1" x14ac:dyDescent="0.35">
      <c r="A244" s="29" t="str">
        <f>INDEX(A$16:A$127,MATCH(B244,B$16:B$127,0))</f>
        <v>Interest paid or payable</v>
      </c>
      <c r="B244" s="4" t="s">
        <v>223</v>
      </c>
      <c r="C244" s="9"/>
      <c r="D244" s="30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18"/>
      <c r="AH244" s="18"/>
    </row>
    <row r="245" spans="1:34" s="17" customFormat="1" x14ac:dyDescent="0.35">
      <c r="A245" s="41" t="str">
        <f>INDEX(A$16:A$127,MATCH(B245,B$16:B$127,0))</f>
        <v>Total expenditure</v>
      </c>
      <c r="B245" s="4" t="s">
        <v>229</v>
      </c>
      <c r="C245" s="9"/>
      <c r="D245" s="30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18"/>
      <c r="AH245" s="18"/>
    </row>
    <row r="246" spans="1:34" s="17" customFormat="1" x14ac:dyDescent="0.35">
      <c r="A246" s="27" t="s">
        <v>230</v>
      </c>
      <c r="B246" s="4"/>
      <c r="C246" s="28" t="s">
        <v>72</v>
      </c>
      <c r="D246" s="28" t="s">
        <v>72</v>
      </c>
      <c r="E246" s="28" t="s">
        <v>72</v>
      </c>
      <c r="F246" s="28" t="s">
        <v>72</v>
      </c>
      <c r="G246" s="28" t="s">
        <v>72</v>
      </c>
      <c r="H246" s="28"/>
      <c r="I246" s="28" t="s">
        <v>72</v>
      </c>
      <c r="J246" s="28" t="s">
        <v>72</v>
      </c>
      <c r="K246" s="28"/>
      <c r="L246" s="28" t="s">
        <v>72</v>
      </c>
      <c r="M246" s="28" t="s">
        <v>72</v>
      </c>
      <c r="N246" s="28" t="s">
        <v>72</v>
      </c>
      <c r="O246" s="28"/>
      <c r="P246" s="28" t="s">
        <v>72</v>
      </c>
      <c r="Q246" s="28" t="s">
        <v>72</v>
      </c>
      <c r="R246" s="28" t="s">
        <v>72</v>
      </c>
      <c r="S246" s="28"/>
      <c r="T246" s="28" t="s">
        <v>72</v>
      </c>
      <c r="U246" s="28" t="s">
        <v>72</v>
      </c>
      <c r="V246" s="28" t="s">
        <v>72</v>
      </c>
      <c r="W246" s="28" t="s">
        <v>72</v>
      </c>
      <c r="X246" s="28" t="s">
        <v>72</v>
      </c>
      <c r="Y246" s="28" t="s">
        <v>72</v>
      </c>
      <c r="Z246" s="28" t="s">
        <v>72</v>
      </c>
      <c r="AA246" s="28" t="s">
        <v>72</v>
      </c>
      <c r="AB246" s="28" t="s">
        <v>72</v>
      </c>
      <c r="AC246" s="28" t="s">
        <v>72</v>
      </c>
      <c r="AD246" s="28" t="s">
        <v>72</v>
      </c>
      <c r="AE246" s="28" t="s">
        <v>72</v>
      </c>
      <c r="AF246" s="28" t="s">
        <v>72</v>
      </c>
      <c r="AG246" s="18"/>
      <c r="AH246" s="18"/>
    </row>
    <row r="247" spans="1:34" s="17" customFormat="1" x14ac:dyDescent="0.35">
      <c r="A247" s="36" t="str">
        <f>INDEX(A$16:A$127,MATCH(B247,B$16:B$127,0))</f>
        <v>Total comprehensive income in the period</v>
      </c>
      <c r="B247" s="4" t="s">
        <v>234</v>
      </c>
      <c r="C247" s="9"/>
      <c r="D247" s="30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18"/>
      <c r="AH247" s="18"/>
    </row>
    <row r="248" spans="1:34" s="17" customFormat="1" x14ac:dyDescent="0.35">
      <c r="A248" s="36" t="s">
        <v>235</v>
      </c>
      <c r="B248" s="4" t="s">
        <v>236</v>
      </c>
      <c r="C248" s="9"/>
      <c r="D248" s="30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18"/>
      <c r="AH248" s="18"/>
    </row>
    <row r="249" spans="1:34" s="17" customFormat="1" x14ac:dyDescent="0.35">
      <c r="A249" s="37" t="s">
        <v>237</v>
      </c>
      <c r="B249" s="4"/>
      <c r="C249" s="28" t="s">
        <v>72</v>
      </c>
      <c r="D249" s="28" t="s">
        <v>72</v>
      </c>
      <c r="E249" s="28" t="s">
        <v>72</v>
      </c>
      <c r="F249" s="28" t="s">
        <v>72</v>
      </c>
      <c r="G249" s="28" t="s">
        <v>72</v>
      </c>
      <c r="H249" s="28"/>
      <c r="I249" s="28" t="s">
        <v>72</v>
      </c>
      <c r="J249" s="28" t="s">
        <v>72</v>
      </c>
      <c r="K249" s="28"/>
      <c r="L249" s="28" t="s">
        <v>72</v>
      </c>
      <c r="M249" s="28" t="s">
        <v>72</v>
      </c>
      <c r="N249" s="28" t="s">
        <v>72</v>
      </c>
      <c r="O249" s="28"/>
      <c r="P249" s="28" t="s">
        <v>72</v>
      </c>
      <c r="Q249" s="28" t="s">
        <v>72</v>
      </c>
      <c r="R249" s="28" t="s">
        <v>72</v>
      </c>
      <c r="S249" s="28"/>
      <c r="T249" s="28" t="s">
        <v>72</v>
      </c>
      <c r="U249" s="28" t="s">
        <v>72</v>
      </c>
      <c r="V249" s="28" t="s">
        <v>72</v>
      </c>
      <c r="W249" s="28" t="s">
        <v>72</v>
      </c>
      <c r="X249" s="28" t="s">
        <v>72</v>
      </c>
      <c r="Y249" s="28" t="s">
        <v>72</v>
      </c>
      <c r="Z249" s="28" t="s">
        <v>72</v>
      </c>
      <c r="AA249" s="28" t="s">
        <v>72</v>
      </c>
      <c r="AB249" s="28" t="s">
        <v>72</v>
      </c>
      <c r="AC249" s="28" t="s">
        <v>72</v>
      </c>
      <c r="AD249" s="28" t="s">
        <v>72</v>
      </c>
      <c r="AE249" s="28" t="s">
        <v>72</v>
      </c>
      <c r="AF249" s="28" t="s">
        <v>72</v>
      </c>
      <c r="AG249" s="18"/>
      <c r="AH249" s="18"/>
    </row>
    <row r="250" spans="1:34" s="17" customFormat="1" ht="12.75" customHeight="1" x14ac:dyDescent="0.35">
      <c r="A250" s="44" t="str">
        <f>INDEX(A$16:A$127,MATCH(B250,B$16:B$127,0))</f>
        <v>Number of risks written in the period - insurance (direct)</v>
      </c>
      <c r="B250" s="4" t="s">
        <v>239</v>
      </c>
      <c r="C250" s="30"/>
      <c r="D250" s="30"/>
      <c r="E250" s="31"/>
      <c r="F250" s="31"/>
      <c r="G250" s="42"/>
      <c r="H250" s="42"/>
      <c r="I250" s="42"/>
      <c r="J250" s="42"/>
      <c r="K250" s="42"/>
      <c r="L250" s="42"/>
      <c r="M250" s="42"/>
      <c r="N250" s="9"/>
      <c r="O250" s="9"/>
      <c r="P250" s="31"/>
      <c r="Q250" s="9"/>
      <c r="R250" s="9"/>
      <c r="S250" s="9"/>
      <c r="T250" s="9"/>
      <c r="U250" s="9"/>
      <c r="V250" s="9"/>
      <c r="W250" s="9"/>
      <c r="X250" s="31"/>
      <c r="Y250" s="31"/>
      <c r="Z250" s="31"/>
      <c r="AA250" s="32"/>
      <c r="AB250" s="32"/>
      <c r="AC250" s="32"/>
      <c r="AD250" s="32"/>
      <c r="AE250" s="32"/>
      <c r="AF250" s="32"/>
      <c r="AG250" s="18"/>
      <c r="AH250" s="18"/>
    </row>
    <row r="251" spans="1:34" s="17" customFormat="1" ht="12.75" customHeight="1" x14ac:dyDescent="0.35">
      <c r="A251" s="29" t="str">
        <f>INDEX(A$16:A$127,MATCH(B251,B$16:B$127,0))</f>
        <v>Number of risks written in the period - insurance (direct) - new business</v>
      </c>
      <c r="B251" s="4" t="s">
        <v>241</v>
      </c>
      <c r="C251" s="30"/>
      <c r="D251" s="30"/>
      <c r="E251" s="31"/>
      <c r="F251" s="31"/>
      <c r="G251" s="30"/>
      <c r="H251" s="30"/>
      <c r="I251" s="42"/>
      <c r="J251" s="30"/>
      <c r="K251" s="30"/>
      <c r="L251" s="42"/>
      <c r="M251" s="30"/>
      <c r="N251" s="32"/>
      <c r="O251" s="30"/>
      <c r="P251" s="31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18"/>
      <c r="AH251" s="18"/>
    </row>
    <row r="252" spans="1:34" s="17" customFormat="1" ht="12.75" customHeight="1" x14ac:dyDescent="0.35">
      <c r="A252" s="41" t="str">
        <f>INDEX(A$16:A$127,MATCH(B252,B$16:B$127,0))</f>
        <v>Sum insured in-force at end of the period - insurance (direct)</v>
      </c>
      <c r="B252" s="4" t="s">
        <v>243</v>
      </c>
      <c r="C252" s="30"/>
      <c r="D252" s="30"/>
      <c r="E252" s="9"/>
      <c r="F252" s="9"/>
      <c r="G252" s="9"/>
      <c r="H252" s="9"/>
      <c r="I252" s="9"/>
      <c r="J252" s="9"/>
      <c r="K252" s="9"/>
      <c r="L252" s="9"/>
      <c r="M252" s="9"/>
      <c r="N252" s="31"/>
      <c r="O252" s="31"/>
      <c r="P252" s="9"/>
      <c r="Q252" s="31"/>
      <c r="R252" s="31"/>
      <c r="S252" s="31"/>
      <c r="T252" s="31"/>
      <c r="U252" s="31"/>
      <c r="V252" s="31"/>
      <c r="W252" s="31"/>
      <c r="X252" s="9"/>
      <c r="Y252" s="9"/>
      <c r="Z252" s="9"/>
      <c r="AA252" s="32"/>
      <c r="AB252" s="32"/>
      <c r="AC252" s="32"/>
      <c r="AD252" s="32"/>
      <c r="AE252" s="32"/>
      <c r="AF252" s="32"/>
      <c r="AG252" s="18"/>
      <c r="AH252" s="18"/>
    </row>
    <row r="253" spans="1:34" s="17" customFormat="1" ht="12.75" customHeight="1" x14ac:dyDescent="0.35">
      <c r="A253" s="27" t="s">
        <v>244</v>
      </c>
      <c r="B253" s="4"/>
      <c r="C253" s="28" t="s">
        <v>72</v>
      </c>
      <c r="D253" s="28" t="s">
        <v>72</v>
      </c>
      <c r="E253" s="28" t="s">
        <v>72</v>
      </c>
      <c r="F253" s="28" t="s">
        <v>72</v>
      </c>
      <c r="G253" s="28" t="s">
        <v>72</v>
      </c>
      <c r="H253" s="28"/>
      <c r="I253" s="28" t="s">
        <v>72</v>
      </c>
      <c r="J253" s="28" t="s">
        <v>72</v>
      </c>
      <c r="K253" s="28"/>
      <c r="L253" s="28" t="s">
        <v>72</v>
      </c>
      <c r="M253" s="28" t="s">
        <v>72</v>
      </c>
      <c r="N253" s="28" t="s">
        <v>72</v>
      </c>
      <c r="O253" s="28"/>
      <c r="P253" s="28" t="s">
        <v>72</v>
      </c>
      <c r="Q253" s="28" t="s">
        <v>72</v>
      </c>
      <c r="R253" s="28" t="s">
        <v>72</v>
      </c>
      <c r="S253" s="28"/>
      <c r="T253" s="28" t="s">
        <v>72</v>
      </c>
      <c r="U253" s="28" t="s">
        <v>72</v>
      </c>
      <c r="V253" s="28" t="s">
        <v>72</v>
      </c>
      <c r="W253" s="28" t="s">
        <v>72</v>
      </c>
      <c r="X253" s="28" t="s">
        <v>72</v>
      </c>
      <c r="Y253" s="28" t="s">
        <v>72</v>
      </c>
      <c r="Z253" s="28" t="s">
        <v>72</v>
      </c>
      <c r="AA253" s="28" t="s">
        <v>72</v>
      </c>
      <c r="AB253" s="28" t="s">
        <v>72</v>
      </c>
      <c r="AC253" s="28" t="s">
        <v>72</v>
      </c>
      <c r="AD253" s="28" t="s">
        <v>72</v>
      </c>
      <c r="AE253" s="28" t="s">
        <v>72</v>
      </c>
      <c r="AF253" s="28" t="s">
        <v>72</v>
      </c>
      <c r="AG253" s="18"/>
      <c r="AH253" s="18"/>
    </row>
    <row r="254" spans="1:34" s="17" customFormat="1" ht="12.75" customHeight="1" x14ac:dyDescent="0.35">
      <c r="A254" s="29" t="str">
        <f t="shared" ref="A254:A261" si="2">INDEX(A$16:A$127,MATCH(B254,B$16:B$127,0))</f>
        <v>Assets - investments</v>
      </c>
      <c r="B254" s="4" t="s">
        <v>246</v>
      </c>
      <c r="C254" s="9"/>
      <c r="D254" s="30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18"/>
      <c r="AH254" s="18"/>
    </row>
    <row r="255" spans="1:34" s="17" customFormat="1" ht="12.75" customHeight="1" x14ac:dyDescent="0.35">
      <c r="A255" s="29" t="str">
        <f t="shared" si="2"/>
        <v>Assets - reinsurance recoverables</v>
      </c>
      <c r="B255" s="4" t="s">
        <v>248</v>
      </c>
      <c r="C255" s="9"/>
      <c r="D255" s="30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18"/>
      <c r="AH255" s="18"/>
    </row>
    <row r="256" spans="1:34" s="17" customFormat="1" ht="12.75" customHeight="1" x14ac:dyDescent="0.35">
      <c r="A256" s="29" t="str">
        <f t="shared" si="2"/>
        <v>Assets - total</v>
      </c>
      <c r="B256" s="4" t="s">
        <v>250</v>
      </c>
      <c r="C256" s="9"/>
      <c r="D256" s="30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18"/>
      <c r="AH256" s="18"/>
    </row>
    <row r="257" spans="1:34" s="17" customFormat="1" ht="12.75" customHeight="1" x14ac:dyDescent="0.35">
      <c r="A257" s="29" t="str">
        <f t="shared" si="2"/>
        <v>Best estimate – gross of reinsurance</v>
      </c>
      <c r="B257" s="4" t="s">
        <v>252</v>
      </c>
      <c r="C257" s="9"/>
      <c r="D257" s="30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18"/>
      <c r="AH257" s="18"/>
    </row>
    <row r="258" spans="1:34" s="17" customFormat="1" ht="12.75" customHeight="1" x14ac:dyDescent="0.35">
      <c r="A258" s="29" t="str">
        <f t="shared" si="2"/>
        <v>Best estimate claim provision - gross of reinsurance</v>
      </c>
      <c r="B258" s="4" t="s">
        <v>254</v>
      </c>
      <c r="C258" s="30"/>
      <c r="D258" s="9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18"/>
      <c r="AH258" s="18"/>
    </row>
    <row r="259" spans="1:34" s="17" customFormat="1" ht="12.75" customHeight="1" x14ac:dyDescent="0.35">
      <c r="A259" s="29" t="str">
        <f t="shared" si="2"/>
        <v>Best estimate premium provision - gross of reinsurance</v>
      </c>
      <c r="B259" s="4" t="s">
        <v>256</v>
      </c>
      <c r="C259" s="30"/>
      <c r="D259" s="9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18"/>
      <c r="AH259" s="18"/>
    </row>
    <row r="260" spans="1:34" s="17" customFormat="1" ht="12.75" customHeight="1" x14ac:dyDescent="0.35">
      <c r="A260" s="29" t="str">
        <f t="shared" si="2"/>
        <v>Risk margin</v>
      </c>
      <c r="B260" s="4" t="s">
        <v>258</v>
      </c>
      <c r="C260" s="9"/>
      <c r="D260" s="9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18"/>
      <c r="AH260" s="18"/>
    </row>
    <row r="261" spans="1:34" s="17" customFormat="1" ht="12.75" customHeight="1" x14ac:dyDescent="0.35">
      <c r="A261" s="29" t="str">
        <f t="shared" si="2"/>
        <v>Total liabilities</v>
      </c>
      <c r="B261" s="4" t="s">
        <v>260</v>
      </c>
      <c r="C261" s="9"/>
      <c r="D261" s="30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18"/>
      <c r="AH261" s="18"/>
    </row>
    <row r="262" spans="1:34" s="17" customFormat="1" ht="12.75" customHeight="1" x14ac:dyDescent="0.35">
      <c r="A262" s="37" t="s">
        <v>261</v>
      </c>
      <c r="B262" s="4"/>
      <c r="C262" s="28" t="s">
        <v>72</v>
      </c>
      <c r="D262" s="28" t="s">
        <v>72</v>
      </c>
      <c r="E262" s="28" t="s">
        <v>72</v>
      </c>
      <c r="F262" s="28" t="s">
        <v>72</v>
      </c>
      <c r="G262" s="28" t="s">
        <v>72</v>
      </c>
      <c r="H262" s="28"/>
      <c r="I262" s="28" t="s">
        <v>72</v>
      </c>
      <c r="J262" s="28" t="s">
        <v>72</v>
      </c>
      <c r="K262" s="28"/>
      <c r="L262" s="28" t="s">
        <v>72</v>
      </c>
      <c r="M262" s="28" t="s">
        <v>72</v>
      </c>
      <c r="N262" s="28" t="s">
        <v>72</v>
      </c>
      <c r="O262" s="28"/>
      <c r="P262" s="28" t="s">
        <v>72</v>
      </c>
      <c r="Q262" s="28" t="s">
        <v>72</v>
      </c>
      <c r="R262" s="28" t="s">
        <v>72</v>
      </c>
      <c r="S262" s="28"/>
      <c r="T262" s="28" t="s">
        <v>72</v>
      </c>
      <c r="U262" s="28" t="s">
        <v>72</v>
      </c>
      <c r="V262" s="28" t="s">
        <v>72</v>
      </c>
      <c r="W262" s="28" t="s">
        <v>72</v>
      </c>
      <c r="X262" s="28" t="s">
        <v>72</v>
      </c>
      <c r="Y262" s="28" t="s">
        <v>72</v>
      </c>
      <c r="Z262" s="28" t="s">
        <v>72</v>
      </c>
      <c r="AA262" s="28" t="s">
        <v>72</v>
      </c>
      <c r="AB262" s="28" t="s">
        <v>72</v>
      </c>
      <c r="AC262" s="28" t="s">
        <v>72</v>
      </c>
      <c r="AD262" s="28" t="s">
        <v>72</v>
      </c>
      <c r="AE262" s="28" t="s">
        <v>72</v>
      </c>
      <c r="AF262" s="28" t="s">
        <v>72</v>
      </c>
      <c r="AG262" s="18"/>
      <c r="AH262" s="18"/>
    </row>
    <row r="263" spans="1:34" s="17" customFormat="1" ht="12.75" customHeight="1" x14ac:dyDescent="0.35">
      <c r="A263" s="36" t="str">
        <f t="shared" ref="A263:A270" si="3">INDEX(A$16:A$127,MATCH(B263,B$16:B$127,0))</f>
        <v>Basic own funds at end of the period</v>
      </c>
      <c r="B263" s="4" t="s">
        <v>263</v>
      </c>
      <c r="C263" s="9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18"/>
      <c r="AH263" s="18"/>
    </row>
    <row r="264" spans="1:34" s="17" customFormat="1" ht="12.75" customHeight="1" x14ac:dyDescent="0.35">
      <c r="A264" s="29" t="str">
        <f t="shared" si="3"/>
        <v>Tier 1</v>
      </c>
      <c r="B264" s="4" t="s">
        <v>265</v>
      </c>
      <c r="C264" s="9"/>
      <c r="D264" s="30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18"/>
      <c r="AH264" s="18"/>
    </row>
    <row r="265" spans="1:34" s="17" customFormat="1" ht="12.75" customHeight="1" x14ac:dyDescent="0.35">
      <c r="A265" s="29" t="str">
        <f t="shared" si="3"/>
        <v>Tier 2</v>
      </c>
      <c r="B265" s="4" t="s">
        <v>269</v>
      </c>
      <c r="C265" s="9"/>
      <c r="D265" s="30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18"/>
      <c r="AH265" s="18"/>
    </row>
    <row r="266" spans="1:34" s="17" customFormat="1" ht="12.75" customHeight="1" x14ac:dyDescent="0.35">
      <c r="A266" s="29" t="str">
        <f t="shared" si="3"/>
        <v>Tier 3</v>
      </c>
      <c r="B266" s="4" t="s">
        <v>273</v>
      </c>
      <c r="C266" s="9"/>
      <c r="D266" s="30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18"/>
      <c r="AH266" s="18"/>
    </row>
    <row r="267" spans="1:34" s="17" customFormat="1" ht="12.75" customHeight="1" x14ac:dyDescent="0.35">
      <c r="A267" s="29" t="str">
        <f t="shared" si="3"/>
        <v>Other</v>
      </c>
      <c r="B267" s="4" t="s">
        <v>275</v>
      </c>
      <c r="C267" s="9"/>
      <c r="D267" s="30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18"/>
      <c r="AH267" s="18"/>
    </row>
    <row r="268" spans="1:34" s="17" customFormat="1" ht="12.75" customHeight="1" x14ac:dyDescent="0.35">
      <c r="A268" s="41" t="str">
        <f t="shared" si="3"/>
        <v>Ancillary own funds at end of the period</v>
      </c>
      <c r="B268" s="4" t="s">
        <v>277</v>
      </c>
      <c r="C268" s="9"/>
      <c r="D268" s="30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18"/>
      <c r="AH268" s="18"/>
    </row>
    <row r="269" spans="1:34" s="17" customFormat="1" ht="12.75" customHeight="1" x14ac:dyDescent="0.35">
      <c r="A269" s="41" t="str">
        <f t="shared" si="3"/>
        <v>Eligible own funds at end of the period</v>
      </c>
      <c r="B269" s="4" t="s">
        <v>279</v>
      </c>
      <c r="C269" s="9"/>
      <c r="D269" s="30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18"/>
      <c r="AH269" s="18"/>
    </row>
    <row r="270" spans="1:34" s="17" customFormat="1" x14ac:dyDescent="0.35">
      <c r="A270" s="41" t="str">
        <f t="shared" si="3"/>
        <v>SCR at end of the period</v>
      </c>
      <c r="B270" s="4" t="s">
        <v>281</v>
      </c>
      <c r="C270" s="9"/>
      <c r="D270" s="30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18"/>
      <c r="AH270" s="18"/>
    </row>
    <row r="271" spans="1:34" s="17" customFormat="1" ht="12.75" customHeight="1" x14ac:dyDescent="0.35">
      <c r="B271" s="17" t="s">
        <v>282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</row>
    <row r="272" spans="1:34" s="17" customFormat="1" ht="12.75" customHeight="1" x14ac:dyDescent="0.35">
      <c r="B272" s="17" t="s">
        <v>282</v>
      </c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</row>
    <row r="273" spans="1:34" s="17" customFormat="1" ht="12.75" customHeight="1" x14ac:dyDescent="0.35">
      <c r="A273" s="43" t="s">
        <v>345</v>
      </c>
      <c r="B273" s="17" t="s">
        <v>282</v>
      </c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</row>
    <row r="274" spans="1:34" s="17" customFormat="1" ht="12.75" customHeight="1" x14ac:dyDescent="0.35">
      <c r="A274" s="14" t="str">
        <f>A5&amp;" : plan year 3"</f>
        <v>Non-life income, expenditure and business model analysis : plan year 3</v>
      </c>
      <c r="B274" s="17" t="s">
        <v>282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</row>
    <row r="275" spans="1:34" s="17" customFormat="1" ht="15" customHeight="1" x14ac:dyDescent="0.35">
      <c r="C275" s="88" t="s">
        <v>5</v>
      </c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89"/>
      <c r="AD275" s="89"/>
      <c r="AE275" s="89"/>
      <c r="AF275" s="90"/>
      <c r="AG275" s="18"/>
      <c r="AH275" s="18"/>
    </row>
    <row r="276" spans="1:34" s="17" customFormat="1" ht="15" customHeight="1" x14ac:dyDescent="0.35">
      <c r="C276" s="96"/>
      <c r="D276" s="88" t="s">
        <v>6</v>
      </c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9"/>
      <c r="AD276" s="90"/>
      <c r="AE276" s="105" t="s">
        <v>7</v>
      </c>
      <c r="AF276" s="105" t="s">
        <v>8</v>
      </c>
      <c r="AG276" s="18"/>
      <c r="AH276" s="18"/>
    </row>
    <row r="277" spans="1:34" s="17" customFormat="1" ht="15" customHeight="1" x14ac:dyDescent="0.35">
      <c r="C277" s="96"/>
      <c r="D277" s="96"/>
      <c r="E277" s="84" t="s">
        <v>9</v>
      </c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6"/>
      <c r="AA277" s="79" t="s">
        <v>10</v>
      </c>
      <c r="AB277" s="80"/>
      <c r="AC277" s="80"/>
      <c r="AD277" s="81"/>
      <c r="AE277" s="96"/>
      <c r="AF277" s="96"/>
      <c r="AG277" s="18"/>
      <c r="AH277" s="18"/>
    </row>
    <row r="278" spans="1:34" s="17" customFormat="1" ht="14.5" customHeight="1" x14ac:dyDescent="0.35">
      <c r="C278" s="96"/>
      <c r="D278" s="96"/>
      <c r="E278" s="94" t="s">
        <v>11</v>
      </c>
      <c r="F278" s="98" t="s">
        <v>12</v>
      </c>
      <c r="G278" s="98" t="s">
        <v>13</v>
      </c>
      <c r="H278" s="100" t="s">
        <v>14</v>
      </c>
      <c r="I278" s="101"/>
      <c r="J278" s="102"/>
      <c r="K278" s="100" t="s">
        <v>15</v>
      </c>
      <c r="L278" s="101"/>
      <c r="M278" s="102"/>
      <c r="N278" s="98" t="s">
        <v>16</v>
      </c>
      <c r="O278" s="100" t="s">
        <v>17</v>
      </c>
      <c r="P278" s="101"/>
      <c r="Q278" s="102"/>
      <c r="R278" s="91" t="s">
        <v>18</v>
      </c>
      <c r="S278" s="92"/>
      <c r="T278" s="92"/>
      <c r="U278" s="92"/>
      <c r="V278" s="93"/>
      <c r="W278" s="102" t="s">
        <v>19</v>
      </c>
      <c r="X278" s="98" t="s">
        <v>20</v>
      </c>
      <c r="Y278" s="98" t="s">
        <v>21</v>
      </c>
      <c r="Z278" s="98" t="s">
        <v>22</v>
      </c>
      <c r="AA278" s="98" t="s">
        <v>23</v>
      </c>
      <c r="AB278" s="98" t="s">
        <v>24</v>
      </c>
      <c r="AC278" s="98" t="s">
        <v>25</v>
      </c>
      <c r="AD278" s="106" t="s">
        <v>26</v>
      </c>
      <c r="AE278" s="96"/>
      <c r="AF278" s="96"/>
      <c r="AG278" s="18"/>
      <c r="AH278" s="18"/>
    </row>
    <row r="279" spans="1:34" s="17" customFormat="1" ht="70" customHeight="1" x14ac:dyDescent="0.35">
      <c r="C279" s="103"/>
      <c r="D279" s="97"/>
      <c r="E279" s="95"/>
      <c r="F279" s="99"/>
      <c r="G279" s="99"/>
      <c r="H279" s="1" t="s">
        <v>27</v>
      </c>
      <c r="I279" s="1" t="s">
        <v>28</v>
      </c>
      <c r="J279" s="1" t="s">
        <v>29</v>
      </c>
      <c r="K279" s="1" t="s">
        <v>30</v>
      </c>
      <c r="L279" s="1" t="s">
        <v>31</v>
      </c>
      <c r="M279" s="1" t="s">
        <v>32</v>
      </c>
      <c r="N279" s="99"/>
      <c r="O279" s="1" t="s">
        <v>33</v>
      </c>
      <c r="P279" s="1" t="s">
        <v>34</v>
      </c>
      <c r="Q279" s="1" t="s">
        <v>35</v>
      </c>
      <c r="R279" s="2" t="s">
        <v>36</v>
      </c>
      <c r="S279" s="2" t="s">
        <v>37</v>
      </c>
      <c r="T279" s="1" t="s">
        <v>38</v>
      </c>
      <c r="U279" s="1" t="s">
        <v>39</v>
      </c>
      <c r="V279" s="1" t="s">
        <v>40</v>
      </c>
      <c r="W279" s="104"/>
      <c r="X279" s="99"/>
      <c r="Y279" s="99"/>
      <c r="Z279" s="99"/>
      <c r="AA279" s="99"/>
      <c r="AB279" s="99"/>
      <c r="AC279" s="99"/>
      <c r="AD279" s="107"/>
      <c r="AE279" s="103"/>
      <c r="AF279" s="103"/>
      <c r="AG279" s="18"/>
      <c r="AH279" s="18"/>
    </row>
    <row r="280" spans="1:34" s="17" customFormat="1" x14ac:dyDescent="0.35">
      <c r="C280" s="22" t="s">
        <v>346</v>
      </c>
      <c r="D280" s="23" t="s">
        <v>347</v>
      </c>
      <c r="E280" s="23" t="s">
        <v>348</v>
      </c>
      <c r="F280" s="23" t="s">
        <v>349</v>
      </c>
      <c r="G280" s="23" t="s">
        <v>350</v>
      </c>
      <c r="H280" s="23" t="s">
        <v>351</v>
      </c>
      <c r="I280" s="23" t="s">
        <v>352</v>
      </c>
      <c r="J280" s="23" t="s">
        <v>353</v>
      </c>
      <c r="K280" s="23" t="s">
        <v>354</v>
      </c>
      <c r="L280" s="23" t="s">
        <v>355</v>
      </c>
      <c r="M280" s="23" t="s">
        <v>356</v>
      </c>
      <c r="N280" s="23" t="s">
        <v>357</v>
      </c>
      <c r="O280" s="23" t="s">
        <v>358</v>
      </c>
      <c r="P280" s="23" t="s">
        <v>359</v>
      </c>
      <c r="Q280" s="24" t="s">
        <v>360</v>
      </c>
      <c r="R280" s="25" t="s">
        <v>361</v>
      </c>
      <c r="S280" s="25" t="s">
        <v>362</v>
      </c>
      <c r="T280" s="23" t="s">
        <v>363</v>
      </c>
      <c r="U280" s="23" t="s">
        <v>364</v>
      </c>
      <c r="V280" s="23" t="s">
        <v>365</v>
      </c>
      <c r="W280" s="23" t="s">
        <v>366</v>
      </c>
      <c r="X280" s="23" t="s">
        <v>367</v>
      </c>
      <c r="Y280" s="23" t="s">
        <v>368</v>
      </c>
      <c r="Z280" s="26" t="s">
        <v>369</v>
      </c>
      <c r="AA280" s="25" t="s">
        <v>370</v>
      </c>
      <c r="AB280" s="23" t="s">
        <v>371</v>
      </c>
      <c r="AC280" s="26" t="s">
        <v>372</v>
      </c>
      <c r="AD280" s="4" t="s">
        <v>373</v>
      </c>
      <c r="AE280" s="22" t="s">
        <v>374</v>
      </c>
      <c r="AF280" s="22" t="s">
        <v>375</v>
      </c>
      <c r="AG280" s="18"/>
      <c r="AH280" s="18"/>
    </row>
    <row r="281" spans="1:34" s="17" customFormat="1" ht="12.75" customHeight="1" x14ac:dyDescent="0.35">
      <c r="A281" s="27" t="s">
        <v>71</v>
      </c>
      <c r="B281" s="21"/>
      <c r="C281" s="28" t="s">
        <v>72</v>
      </c>
      <c r="D281" s="28" t="s">
        <v>72</v>
      </c>
      <c r="E281" s="28" t="s">
        <v>72</v>
      </c>
      <c r="F281" s="28" t="s">
        <v>72</v>
      </c>
      <c r="G281" s="28" t="s">
        <v>72</v>
      </c>
      <c r="H281" s="28"/>
      <c r="I281" s="28" t="s">
        <v>72</v>
      </c>
      <c r="J281" s="28" t="s">
        <v>72</v>
      </c>
      <c r="K281" s="28"/>
      <c r="L281" s="28" t="s">
        <v>72</v>
      </c>
      <c r="M281" s="28" t="s">
        <v>72</v>
      </c>
      <c r="N281" s="28" t="s">
        <v>72</v>
      </c>
      <c r="O281" s="28"/>
      <c r="P281" s="28" t="s">
        <v>72</v>
      </c>
      <c r="Q281" s="28" t="s">
        <v>72</v>
      </c>
      <c r="R281" s="28" t="s">
        <v>72</v>
      </c>
      <c r="S281" s="28"/>
      <c r="T281" s="28" t="s">
        <v>72</v>
      </c>
      <c r="U281" s="28" t="s">
        <v>72</v>
      </c>
      <c r="V281" s="28" t="s">
        <v>72</v>
      </c>
      <c r="W281" s="28" t="s">
        <v>72</v>
      </c>
      <c r="X281" s="28" t="s">
        <v>72</v>
      </c>
      <c r="Y281" s="28" t="s">
        <v>72</v>
      </c>
      <c r="Z281" s="28" t="s">
        <v>72</v>
      </c>
      <c r="AA281" s="28" t="s">
        <v>72</v>
      </c>
      <c r="AB281" s="28" t="s">
        <v>72</v>
      </c>
      <c r="AC281" s="28" t="s">
        <v>72</v>
      </c>
      <c r="AD281" s="28" t="s">
        <v>72</v>
      </c>
      <c r="AE281" s="28" t="s">
        <v>72</v>
      </c>
      <c r="AF281" s="28" t="s">
        <v>72</v>
      </c>
      <c r="AG281" s="18"/>
      <c r="AH281" s="18"/>
    </row>
    <row r="282" spans="1:34" s="17" customFormat="1" ht="12.75" customHeight="1" x14ac:dyDescent="0.35">
      <c r="A282" s="27" t="s">
        <v>73</v>
      </c>
      <c r="B282" s="21"/>
      <c r="C282" s="28" t="s">
        <v>72</v>
      </c>
      <c r="D282" s="28" t="s">
        <v>72</v>
      </c>
      <c r="E282" s="28" t="s">
        <v>72</v>
      </c>
      <c r="F282" s="28" t="s">
        <v>72</v>
      </c>
      <c r="G282" s="28" t="s">
        <v>72</v>
      </c>
      <c r="H282" s="28"/>
      <c r="I282" s="28" t="s">
        <v>72</v>
      </c>
      <c r="J282" s="28" t="s">
        <v>72</v>
      </c>
      <c r="K282" s="28"/>
      <c r="L282" s="28" t="s">
        <v>72</v>
      </c>
      <c r="M282" s="28" t="s">
        <v>72</v>
      </c>
      <c r="N282" s="28" t="s">
        <v>72</v>
      </c>
      <c r="O282" s="28"/>
      <c r="P282" s="28" t="s">
        <v>72</v>
      </c>
      <c r="Q282" s="28" t="s">
        <v>72</v>
      </c>
      <c r="R282" s="28" t="s">
        <v>72</v>
      </c>
      <c r="S282" s="28"/>
      <c r="T282" s="28" t="s">
        <v>72</v>
      </c>
      <c r="U282" s="28" t="s">
        <v>72</v>
      </c>
      <c r="V282" s="28" t="s">
        <v>72</v>
      </c>
      <c r="W282" s="28" t="s">
        <v>72</v>
      </c>
      <c r="X282" s="28" t="s">
        <v>72</v>
      </c>
      <c r="Y282" s="28" t="s">
        <v>72</v>
      </c>
      <c r="Z282" s="28" t="s">
        <v>72</v>
      </c>
      <c r="AA282" s="28" t="s">
        <v>72</v>
      </c>
      <c r="AB282" s="28" t="s">
        <v>72</v>
      </c>
      <c r="AC282" s="28" t="s">
        <v>72</v>
      </c>
      <c r="AD282" s="28" t="s">
        <v>72</v>
      </c>
      <c r="AE282" s="28" t="s">
        <v>72</v>
      </c>
      <c r="AF282" s="28" t="s">
        <v>72</v>
      </c>
      <c r="AG282" s="18"/>
      <c r="AH282" s="18"/>
    </row>
    <row r="283" spans="1:34" s="17" customFormat="1" x14ac:dyDescent="0.35">
      <c r="A283" s="29" t="str">
        <f>INDEX(A$16:A$127,MATCH(B283,B$16:B$127,0))</f>
        <v>Gross written premiums</v>
      </c>
      <c r="B283" s="45" t="s">
        <v>75</v>
      </c>
      <c r="C283" s="30"/>
      <c r="D283" s="9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3"/>
      <c r="AF283" s="33"/>
      <c r="AG283" s="18"/>
      <c r="AH283" s="18"/>
    </row>
    <row r="284" spans="1:34" s="17" customFormat="1" x14ac:dyDescent="0.35">
      <c r="A284" s="7" t="str">
        <f>INDEX(A$16:A$127,MATCH(B284,B$16:B$127,0))</f>
        <v xml:space="preserve">  Gross written premiums - insurance (direct)</v>
      </c>
      <c r="B284" s="46" t="s">
        <v>77</v>
      </c>
      <c r="C284" s="30"/>
      <c r="D284" s="9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2"/>
      <c r="AB284" s="32"/>
      <c r="AC284" s="32"/>
      <c r="AD284" s="32"/>
      <c r="AE284" s="33"/>
      <c r="AF284" s="32"/>
      <c r="AG284" s="18"/>
      <c r="AH284" s="18"/>
    </row>
    <row r="285" spans="1:34" s="17" customFormat="1" ht="12.75" customHeight="1" x14ac:dyDescent="0.35">
      <c r="A285" s="6" t="str">
        <f>INDEX(A$16:A$127,MATCH(B285,B$16:B$127,0))</f>
        <v xml:space="preserve">  Gross written premiums - insurance (direct) - new business</v>
      </c>
      <c r="B285" s="46" t="s">
        <v>79</v>
      </c>
      <c r="C285" s="30"/>
      <c r="D285" s="9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2"/>
      <c r="AB285" s="32"/>
      <c r="AC285" s="32"/>
      <c r="AD285" s="32"/>
      <c r="AE285" s="33"/>
      <c r="AF285" s="32"/>
      <c r="AG285" s="18"/>
      <c r="AH285" s="18"/>
    </row>
    <row r="286" spans="1:34" s="17" customFormat="1" x14ac:dyDescent="0.35">
      <c r="A286" s="29" t="s">
        <v>80</v>
      </c>
      <c r="B286" s="4" t="s">
        <v>81</v>
      </c>
      <c r="C286" s="30"/>
      <c r="D286" s="9"/>
      <c r="E286" s="31"/>
      <c r="F286" s="31"/>
      <c r="G286" s="31"/>
      <c r="H286" s="31"/>
      <c r="I286" s="34"/>
      <c r="J286" s="34"/>
      <c r="K286" s="31"/>
      <c r="L286" s="34"/>
      <c r="M286" s="34"/>
      <c r="N286" s="31"/>
      <c r="O286" s="31"/>
      <c r="P286" s="34"/>
      <c r="Q286" s="34"/>
      <c r="R286" s="31"/>
      <c r="S286" s="34"/>
      <c r="T286" s="34"/>
      <c r="U286" s="34"/>
      <c r="V286" s="34"/>
      <c r="W286" s="31"/>
      <c r="X286" s="31"/>
      <c r="Y286" s="31"/>
      <c r="Z286" s="31"/>
      <c r="AA286" s="31"/>
      <c r="AB286" s="31"/>
      <c r="AC286" s="31"/>
      <c r="AD286" s="31"/>
      <c r="AE286" s="32"/>
      <c r="AF286" s="31"/>
      <c r="AG286" s="18"/>
      <c r="AH286" s="18"/>
    </row>
    <row r="287" spans="1:34" s="17" customFormat="1" ht="12.75" customHeight="1" x14ac:dyDescent="0.35">
      <c r="A287" s="29" t="str">
        <f>INDEX(A$16:A$127,MATCH(B287,B$16:B$127,0))</f>
        <v>Net written premiums</v>
      </c>
      <c r="B287" s="47" t="s">
        <v>89</v>
      </c>
      <c r="C287" s="30"/>
      <c r="D287" s="9"/>
      <c r="E287" s="31"/>
      <c r="F287" s="31"/>
      <c r="G287" s="31"/>
      <c r="H287" s="31"/>
      <c r="I287" s="34"/>
      <c r="J287" s="34"/>
      <c r="K287" s="31"/>
      <c r="L287" s="34"/>
      <c r="M287" s="34"/>
      <c r="N287" s="31"/>
      <c r="O287" s="31"/>
      <c r="P287" s="34"/>
      <c r="Q287" s="34"/>
      <c r="R287" s="31"/>
      <c r="S287" s="34"/>
      <c r="T287" s="34"/>
      <c r="U287" s="34"/>
      <c r="V287" s="34"/>
      <c r="W287" s="31"/>
      <c r="X287" s="31"/>
      <c r="Y287" s="31"/>
      <c r="Z287" s="31"/>
      <c r="AA287" s="31"/>
      <c r="AB287" s="31"/>
      <c r="AC287" s="31"/>
      <c r="AD287" s="31"/>
      <c r="AE287" s="33"/>
      <c r="AF287" s="33"/>
      <c r="AG287" s="18"/>
      <c r="AH287" s="18"/>
    </row>
    <row r="288" spans="1:34" s="17" customFormat="1" ht="12.75" customHeight="1" x14ac:dyDescent="0.35">
      <c r="A288" s="27" t="s">
        <v>90</v>
      </c>
      <c r="B288" s="21"/>
      <c r="C288" s="28" t="s">
        <v>72</v>
      </c>
      <c r="D288" s="28" t="s">
        <v>72</v>
      </c>
      <c r="E288" s="28" t="s">
        <v>72</v>
      </c>
      <c r="F288" s="28" t="s">
        <v>72</v>
      </c>
      <c r="G288" s="28" t="s">
        <v>72</v>
      </c>
      <c r="H288" s="28"/>
      <c r="I288" s="28" t="s">
        <v>72</v>
      </c>
      <c r="J288" s="28" t="s">
        <v>72</v>
      </c>
      <c r="K288" s="28"/>
      <c r="L288" s="28" t="s">
        <v>72</v>
      </c>
      <c r="M288" s="28" t="s">
        <v>72</v>
      </c>
      <c r="N288" s="28" t="s">
        <v>72</v>
      </c>
      <c r="O288" s="28"/>
      <c r="P288" s="28" t="s">
        <v>72</v>
      </c>
      <c r="Q288" s="28" t="s">
        <v>72</v>
      </c>
      <c r="R288" s="28" t="s">
        <v>72</v>
      </c>
      <c r="S288" s="28"/>
      <c r="T288" s="28" t="s">
        <v>72</v>
      </c>
      <c r="U288" s="28" t="s">
        <v>72</v>
      </c>
      <c r="V288" s="28" t="s">
        <v>72</v>
      </c>
      <c r="W288" s="28" t="s">
        <v>72</v>
      </c>
      <c r="X288" s="28" t="s">
        <v>72</v>
      </c>
      <c r="Y288" s="28" t="s">
        <v>72</v>
      </c>
      <c r="Z288" s="28" t="s">
        <v>72</v>
      </c>
      <c r="AA288" s="28" t="s">
        <v>72</v>
      </c>
      <c r="AB288" s="28" t="s">
        <v>72</v>
      </c>
      <c r="AC288" s="28" t="s">
        <v>72</v>
      </c>
      <c r="AD288" s="28" t="s">
        <v>72</v>
      </c>
      <c r="AE288" s="28" t="s">
        <v>72</v>
      </c>
      <c r="AF288" s="28" t="s">
        <v>72</v>
      </c>
      <c r="AG288" s="18"/>
      <c r="AH288" s="18"/>
    </row>
    <row r="289" spans="1:34" s="17" customFormat="1" ht="12.75" customHeight="1" x14ac:dyDescent="0.35">
      <c r="A289" s="29" t="str">
        <f>INDEX(A$16:A$127,MATCH(B289,B$16:B$127,0))</f>
        <v>Gross earned premiums</v>
      </c>
      <c r="B289" s="47" t="s">
        <v>92</v>
      </c>
      <c r="C289" s="30"/>
      <c r="D289" s="9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2"/>
      <c r="AF289" s="32"/>
      <c r="AG289" s="18"/>
      <c r="AH289" s="18"/>
    </row>
    <row r="290" spans="1:34" s="17" customFormat="1" x14ac:dyDescent="0.35">
      <c r="A290" s="7" t="s">
        <v>93</v>
      </c>
      <c r="B290" s="4" t="s">
        <v>94</v>
      </c>
      <c r="C290" s="30"/>
      <c r="D290" s="9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4"/>
      <c r="AB290" s="34"/>
      <c r="AC290" s="34"/>
      <c r="AD290" s="34"/>
      <c r="AE290" s="32"/>
      <c r="AF290" s="32"/>
      <c r="AG290" s="18"/>
      <c r="AH290" s="18"/>
    </row>
    <row r="291" spans="1:34" s="17" customFormat="1" x14ac:dyDescent="0.35">
      <c r="A291" s="7" t="s">
        <v>95</v>
      </c>
      <c r="B291" s="4" t="s">
        <v>96</v>
      </c>
      <c r="C291" s="30"/>
      <c r="D291" s="9"/>
      <c r="E291" s="31"/>
      <c r="F291" s="31"/>
      <c r="G291" s="31"/>
      <c r="H291" s="31"/>
      <c r="I291" s="34"/>
      <c r="J291" s="34"/>
      <c r="K291" s="31"/>
      <c r="L291" s="34"/>
      <c r="M291" s="34"/>
      <c r="N291" s="31"/>
      <c r="O291" s="31"/>
      <c r="P291" s="34"/>
      <c r="Q291" s="34"/>
      <c r="R291" s="31"/>
      <c r="S291" s="34"/>
      <c r="T291" s="34"/>
      <c r="U291" s="34"/>
      <c r="V291" s="34"/>
      <c r="W291" s="31"/>
      <c r="X291" s="31"/>
      <c r="Y291" s="31"/>
      <c r="Z291" s="31"/>
      <c r="AA291" s="31"/>
      <c r="AB291" s="31"/>
      <c r="AC291" s="31"/>
      <c r="AD291" s="31"/>
      <c r="AE291" s="32"/>
      <c r="AF291" s="32"/>
      <c r="AG291" s="18"/>
      <c r="AH291" s="18"/>
    </row>
    <row r="292" spans="1:34" s="17" customFormat="1" x14ac:dyDescent="0.35">
      <c r="A292" s="29" t="s">
        <v>101</v>
      </c>
      <c r="B292" s="4" t="s">
        <v>102</v>
      </c>
      <c r="C292" s="30"/>
      <c r="D292" s="9"/>
      <c r="E292" s="31"/>
      <c r="F292" s="31"/>
      <c r="G292" s="31"/>
      <c r="H292" s="31"/>
      <c r="I292" s="34"/>
      <c r="J292" s="34"/>
      <c r="K292" s="31"/>
      <c r="L292" s="34"/>
      <c r="M292" s="34"/>
      <c r="N292" s="31"/>
      <c r="O292" s="31"/>
      <c r="P292" s="34"/>
      <c r="Q292" s="34"/>
      <c r="R292" s="31"/>
      <c r="S292" s="34"/>
      <c r="T292" s="34"/>
      <c r="U292" s="34"/>
      <c r="V292" s="34"/>
      <c r="W292" s="31"/>
      <c r="X292" s="31"/>
      <c r="Y292" s="31"/>
      <c r="Z292" s="31"/>
      <c r="AA292" s="31"/>
      <c r="AB292" s="31"/>
      <c r="AC292" s="31"/>
      <c r="AD292" s="31"/>
      <c r="AE292" s="34"/>
      <c r="AF292" s="34"/>
      <c r="AG292" s="18"/>
      <c r="AH292" s="18"/>
    </row>
    <row r="293" spans="1:34" s="17" customFormat="1" x14ac:dyDescent="0.35">
      <c r="A293" s="7" t="s">
        <v>103</v>
      </c>
      <c r="B293" s="4" t="s">
        <v>104</v>
      </c>
      <c r="C293" s="9"/>
      <c r="D293" s="9"/>
      <c r="E293" s="31"/>
      <c r="F293" s="31"/>
      <c r="G293" s="31"/>
      <c r="H293" s="31"/>
      <c r="I293" s="34"/>
      <c r="J293" s="34"/>
      <c r="K293" s="31"/>
      <c r="L293" s="34"/>
      <c r="M293" s="34"/>
      <c r="N293" s="31"/>
      <c r="O293" s="31"/>
      <c r="P293" s="34"/>
      <c r="Q293" s="34"/>
      <c r="R293" s="31"/>
      <c r="S293" s="34"/>
      <c r="T293" s="34"/>
      <c r="U293" s="34"/>
      <c r="V293" s="34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18"/>
      <c r="AH293" s="18"/>
    </row>
    <row r="294" spans="1:34" s="17" customFormat="1" ht="12.75" customHeight="1" x14ac:dyDescent="0.35">
      <c r="A294" s="27" t="s">
        <v>105</v>
      </c>
      <c r="B294" s="21"/>
      <c r="C294" s="28" t="s">
        <v>72</v>
      </c>
      <c r="D294" s="28" t="s">
        <v>72</v>
      </c>
      <c r="E294" s="28" t="s">
        <v>72</v>
      </c>
      <c r="F294" s="28" t="s">
        <v>72</v>
      </c>
      <c r="G294" s="28" t="s">
        <v>72</v>
      </c>
      <c r="H294" s="28"/>
      <c r="I294" s="28" t="s">
        <v>72</v>
      </c>
      <c r="J294" s="28" t="s">
        <v>72</v>
      </c>
      <c r="K294" s="28"/>
      <c r="L294" s="28" t="s">
        <v>72</v>
      </c>
      <c r="M294" s="28" t="s">
        <v>72</v>
      </c>
      <c r="N294" s="28" t="s">
        <v>72</v>
      </c>
      <c r="O294" s="28"/>
      <c r="P294" s="28" t="s">
        <v>72</v>
      </c>
      <c r="Q294" s="28" t="s">
        <v>72</v>
      </c>
      <c r="R294" s="28" t="s">
        <v>72</v>
      </c>
      <c r="S294" s="28"/>
      <c r="T294" s="28" t="s">
        <v>72</v>
      </c>
      <c r="U294" s="28" t="s">
        <v>72</v>
      </c>
      <c r="V294" s="28" t="s">
        <v>72</v>
      </c>
      <c r="W294" s="28" t="s">
        <v>72</v>
      </c>
      <c r="X294" s="28" t="s">
        <v>72</v>
      </c>
      <c r="Y294" s="28" t="s">
        <v>72</v>
      </c>
      <c r="Z294" s="28" t="s">
        <v>72</v>
      </c>
      <c r="AA294" s="28" t="s">
        <v>72</v>
      </c>
      <c r="AB294" s="28" t="s">
        <v>72</v>
      </c>
      <c r="AC294" s="28" t="s">
        <v>72</v>
      </c>
      <c r="AD294" s="28" t="s">
        <v>72</v>
      </c>
      <c r="AE294" s="28" t="s">
        <v>72</v>
      </c>
      <c r="AF294" s="28" t="s">
        <v>72</v>
      </c>
      <c r="AG294" s="18"/>
      <c r="AH294" s="18"/>
    </row>
    <row r="295" spans="1:34" s="17" customFormat="1" ht="12.75" customHeight="1" x14ac:dyDescent="0.35">
      <c r="A295" s="29" t="str">
        <f>INDEX(A$16:A$127,MATCH(B295,B$16:B$127,0))</f>
        <v>Investment income and investment gains / (losses)</v>
      </c>
      <c r="B295" s="47" t="s">
        <v>111</v>
      </c>
      <c r="C295" s="9"/>
      <c r="D295" s="30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18"/>
      <c r="AH295" s="18"/>
    </row>
    <row r="296" spans="1:34" s="17" customFormat="1" ht="12.75" customHeight="1" x14ac:dyDescent="0.35">
      <c r="A296" s="29" t="str">
        <f>INDEX(A$16:A$127,MATCH(B296,B$16:B$127,0))</f>
        <v>Other income</v>
      </c>
      <c r="B296" s="47" t="s">
        <v>113</v>
      </c>
      <c r="C296" s="9"/>
      <c r="D296" s="30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18"/>
      <c r="AH296" s="18"/>
    </row>
    <row r="297" spans="1:34" s="17" customFormat="1" ht="12.75" customHeight="1" x14ac:dyDescent="0.35">
      <c r="A297" s="36" t="str">
        <f>INDEX(A$16:A$127,MATCH(B297,B$16:B$127,0))</f>
        <v>Total income</v>
      </c>
      <c r="B297" s="47" t="s">
        <v>115</v>
      </c>
      <c r="C297" s="9"/>
      <c r="D297" s="30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18"/>
      <c r="AH297" s="18"/>
    </row>
    <row r="298" spans="1:34" s="17" customFormat="1" ht="12.75" customHeight="1" x14ac:dyDescent="0.35">
      <c r="A298" s="37" t="s">
        <v>116</v>
      </c>
      <c r="B298" s="47"/>
      <c r="C298" s="28" t="s">
        <v>72</v>
      </c>
      <c r="D298" s="28" t="s">
        <v>72</v>
      </c>
      <c r="E298" s="28" t="s">
        <v>72</v>
      </c>
      <c r="F298" s="28" t="s">
        <v>72</v>
      </c>
      <c r="G298" s="28" t="s">
        <v>72</v>
      </c>
      <c r="H298" s="28"/>
      <c r="I298" s="28" t="s">
        <v>72</v>
      </c>
      <c r="J298" s="28" t="s">
        <v>72</v>
      </c>
      <c r="K298" s="28"/>
      <c r="L298" s="28" t="s">
        <v>72</v>
      </c>
      <c r="M298" s="28" t="s">
        <v>72</v>
      </c>
      <c r="N298" s="28" t="s">
        <v>72</v>
      </c>
      <c r="O298" s="28"/>
      <c r="P298" s="28" t="s">
        <v>72</v>
      </c>
      <c r="Q298" s="28" t="s">
        <v>72</v>
      </c>
      <c r="R298" s="28" t="s">
        <v>72</v>
      </c>
      <c r="S298" s="28"/>
      <c r="T298" s="28" t="s">
        <v>72</v>
      </c>
      <c r="U298" s="28" t="s">
        <v>72</v>
      </c>
      <c r="V298" s="28" t="s">
        <v>72</v>
      </c>
      <c r="W298" s="28" t="s">
        <v>72</v>
      </c>
      <c r="X298" s="28" t="s">
        <v>72</v>
      </c>
      <c r="Y298" s="28" t="s">
        <v>72</v>
      </c>
      <c r="Z298" s="28" t="s">
        <v>72</v>
      </c>
      <c r="AA298" s="28" t="s">
        <v>72</v>
      </c>
      <c r="AB298" s="28" t="s">
        <v>72</v>
      </c>
      <c r="AC298" s="28" t="s">
        <v>72</v>
      </c>
      <c r="AD298" s="28" t="s">
        <v>72</v>
      </c>
      <c r="AE298" s="28" t="s">
        <v>72</v>
      </c>
      <c r="AF298" s="28" t="s">
        <v>72</v>
      </c>
      <c r="AG298" s="18"/>
      <c r="AH298" s="18"/>
    </row>
    <row r="299" spans="1:34" s="17" customFormat="1" ht="12.75" customHeight="1" x14ac:dyDescent="0.35">
      <c r="A299" s="27" t="s">
        <v>117</v>
      </c>
      <c r="B299" s="21"/>
      <c r="C299" s="28" t="s">
        <v>72</v>
      </c>
      <c r="D299" s="28" t="s">
        <v>72</v>
      </c>
      <c r="E299" s="28" t="s">
        <v>72</v>
      </c>
      <c r="F299" s="28" t="s">
        <v>72</v>
      </c>
      <c r="G299" s="28" t="s">
        <v>72</v>
      </c>
      <c r="H299" s="28"/>
      <c r="I299" s="28" t="s">
        <v>72</v>
      </c>
      <c r="J299" s="28" t="s">
        <v>72</v>
      </c>
      <c r="K299" s="28"/>
      <c r="L299" s="28" t="s">
        <v>72</v>
      </c>
      <c r="M299" s="28" t="s">
        <v>72</v>
      </c>
      <c r="N299" s="28" t="s">
        <v>72</v>
      </c>
      <c r="O299" s="28"/>
      <c r="P299" s="28" t="s">
        <v>72</v>
      </c>
      <c r="Q299" s="28" t="s">
        <v>72</v>
      </c>
      <c r="R299" s="28" t="s">
        <v>72</v>
      </c>
      <c r="S299" s="28"/>
      <c r="T299" s="28" t="s">
        <v>72</v>
      </c>
      <c r="U299" s="28" t="s">
        <v>72</v>
      </c>
      <c r="V299" s="28" t="s">
        <v>72</v>
      </c>
      <c r="W299" s="28" t="s">
        <v>72</v>
      </c>
      <c r="X299" s="28" t="s">
        <v>72</v>
      </c>
      <c r="Y299" s="28" t="s">
        <v>72</v>
      </c>
      <c r="Z299" s="28" t="s">
        <v>72</v>
      </c>
      <c r="AA299" s="28" t="s">
        <v>72</v>
      </c>
      <c r="AB299" s="28" t="s">
        <v>72</v>
      </c>
      <c r="AC299" s="28" t="s">
        <v>72</v>
      </c>
      <c r="AD299" s="28" t="s">
        <v>72</v>
      </c>
      <c r="AE299" s="28" t="s">
        <v>72</v>
      </c>
      <c r="AF299" s="28" t="s">
        <v>72</v>
      </c>
      <c r="AG299" s="18"/>
      <c r="AH299" s="18"/>
    </row>
    <row r="300" spans="1:34" s="17" customFormat="1" ht="12.75" customHeight="1" x14ac:dyDescent="0.35">
      <c r="A300" s="29" t="str">
        <f>INDEX(A$16:A$127,MATCH(B300,B$16:B$127,0))</f>
        <v>Gross (undiscounted) claims incurred</v>
      </c>
      <c r="B300" s="47" t="s">
        <v>119</v>
      </c>
      <c r="C300" s="30"/>
      <c r="D300" s="9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2"/>
      <c r="AF300" s="32"/>
      <c r="AG300" s="18"/>
      <c r="AH300" s="18"/>
    </row>
    <row r="301" spans="1:34" s="17" customFormat="1" x14ac:dyDescent="0.35">
      <c r="A301" s="35" t="s">
        <v>120</v>
      </c>
      <c r="B301" s="4" t="s">
        <v>121</v>
      </c>
      <c r="C301" s="30"/>
      <c r="D301" s="9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2"/>
      <c r="AB301" s="32"/>
      <c r="AC301" s="32"/>
      <c r="AD301" s="32"/>
      <c r="AE301" s="32"/>
      <c r="AF301" s="32"/>
      <c r="AG301" s="18"/>
      <c r="AH301" s="18"/>
    </row>
    <row r="302" spans="1:34" s="17" customFormat="1" x14ac:dyDescent="0.35">
      <c r="A302" s="35" t="s">
        <v>122</v>
      </c>
      <c r="B302" s="4" t="s">
        <v>123</v>
      </c>
      <c r="C302" s="30"/>
      <c r="D302" s="9"/>
      <c r="E302" s="31"/>
      <c r="F302" s="31"/>
      <c r="G302" s="31"/>
      <c r="H302" s="31"/>
      <c r="I302" s="34"/>
      <c r="J302" s="34"/>
      <c r="K302" s="31"/>
      <c r="L302" s="34"/>
      <c r="M302" s="34"/>
      <c r="N302" s="31"/>
      <c r="O302" s="31"/>
      <c r="P302" s="34"/>
      <c r="Q302" s="34"/>
      <c r="R302" s="31"/>
      <c r="S302" s="34"/>
      <c r="T302" s="34"/>
      <c r="U302" s="34"/>
      <c r="V302" s="34"/>
      <c r="W302" s="31"/>
      <c r="X302" s="31"/>
      <c r="Y302" s="31"/>
      <c r="Z302" s="31"/>
      <c r="AA302" s="31"/>
      <c r="AB302" s="31"/>
      <c r="AC302" s="31"/>
      <c r="AD302" s="31"/>
      <c r="AE302" s="32"/>
      <c r="AF302" s="32"/>
      <c r="AG302" s="18"/>
      <c r="AH302" s="18"/>
    </row>
    <row r="303" spans="1:34" s="17" customFormat="1" ht="12.75" customHeight="1" x14ac:dyDescent="0.35">
      <c r="A303" s="7" t="str">
        <f>INDEX(A$16:A$127,MATCH(B303,B$16:B$127,0))</f>
        <v xml:space="preserve">Gross (undiscounted) claims incurred - claim events that occurred prior to the period	</v>
      </c>
      <c r="B303" s="47" t="s">
        <v>145</v>
      </c>
      <c r="C303" s="30"/>
      <c r="D303" s="9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2"/>
      <c r="AF303" s="32"/>
      <c r="AG303" s="18"/>
      <c r="AH303" s="18"/>
    </row>
    <row r="304" spans="1:34" s="17" customFormat="1" x14ac:dyDescent="0.35">
      <c r="A304" s="6" t="s">
        <v>146</v>
      </c>
      <c r="B304" s="4" t="s">
        <v>147</v>
      </c>
      <c r="C304" s="30"/>
      <c r="D304" s="9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4"/>
      <c r="AB304" s="34"/>
      <c r="AC304" s="34"/>
      <c r="AD304" s="34"/>
      <c r="AE304" s="32"/>
      <c r="AF304" s="32"/>
      <c r="AG304" s="18"/>
      <c r="AH304" s="18"/>
    </row>
    <row r="305" spans="1:34" s="17" customFormat="1" x14ac:dyDescent="0.35">
      <c r="A305" s="6" t="s">
        <v>148</v>
      </c>
      <c r="B305" s="4" t="s">
        <v>149</v>
      </c>
      <c r="C305" s="30"/>
      <c r="D305" s="9"/>
      <c r="E305" s="31"/>
      <c r="F305" s="31"/>
      <c r="G305" s="31"/>
      <c r="H305" s="31"/>
      <c r="I305" s="34"/>
      <c r="J305" s="34"/>
      <c r="K305" s="31"/>
      <c r="L305" s="34"/>
      <c r="M305" s="34"/>
      <c r="N305" s="31"/>
      <c r="O305" s="31"/>
      <c r="P305" s="34"/>
      <c r="Q305" s="34"/>
      <c r="R305" s="31"/>
      <c r="S305" s="34"/>
      <c r="T305" s="34"/>
      <c r="U305" s="34"/>
      <c r="V305" s="34"/>
      <c r="W305" s="31"/>
      <c r="X305" s="31"/>
      <c r="Y305" s="31"/>
      <c r="Z305" s="31"/>
      <c r="AA305" s="31"/>
      <c r="AB305" s="31"/>
      <c r="AC305" s="31"/>
      <c r="AD305" s="31"/>
      <c r="AE305" s="32"/>
      <c r="AF305" s="32"/>
      <c r="AG305" s="18"/>
      <c r="AH305" s="18"/>
    </row>
    <row r="306" spans="1:34" s="17" customFormat="1" x14ac:dyDescent="0.35">
      <c r="A306" s="29" t="s">
        <v>162</v>
      </c>
      <c r="B306" s="4" t="s">
        <v>163</v>
      </c>
      <c r="C306" s="30"/>
      <c r="D306" s="9"/>
      <c r="E306" s="31"/>
      <c r="F306" s="31"/>
      <c r="G306" s="31"/>
      <c r="H306" s="31"/>
      <c r="I306" s="34"/>
      <c r="J306" s="34"/>
      <c r="K306" s="31"/>
      <c r="L306" s="34"/>
      <c r="M306" s="34"/>
      <c r="N306" s="31"/>
      <c r="O306" s="31"/>
      <c r="P306" s="34"/>
      <c r="Q306" s="34"/>
      <c r="R306" s="31"/>
      <c r="S306" s="34"/>
      <c r="T306" s="34"/>
      <c r="U306" s="34"/>
      <c r="V306" s="34"/>
      <c r="W306" s="31"/>
      <c r="X306" s="31"/>
      <c r="Y306" s="31"/>
      <c r="Z306" s="31"/>
      <c r="AA306" s="31"/>
      <c r="AB306" s="31"/>
      <c r="AC306" s="31"/>
      <c r="AD306" s="31"/>
      <c r="AE306" s="32"/>
      <c r="AF306" s="32"/>
      <c r="AG306" s="18"/>
      <c r="AH306" s="18"/>
    </row>
    <row r="307" spans="1:34" s="17" customFormat="1" x14ac:dyDescent="0.35">
      <c r="A307" s="7" t="s">
        <v>182</v>
      </c>
      <c r="B307" s="4" t="s">
        <v>183</v>
      </c>
      <c r="C307" s="30"/>
      <c r="D307" s="9"/>
      <c r="E307" s="31"/>
      <c r="F307" s="31"/>
      <c r="G307" s="31"/>
      <c r="H307" s="31"/>
      <c r="I307" s="34"/>
      <c r="J307" s="34"/>
      <c r="K307" s="31"/>
      <c r="L307" s="34"/>
      <c r="M307" s="34"/>
      <c r="N307" s="31"/>
      <c r="O307" s="31"/>
      <c r="P307" s="34"/>
      <c r="Q307" s="34"/>
      <c r="R307" s="31"/>
      <c r="S307" s="34"/>
      <c r="T307" s="34"/>
      <c r="U307" s="34"/>
      <c r="V307" s="34"/>
      <c r="W307" s="31"/>
      <c r="X307" s="31"/>
      <c r="Y307" s="31"/>
      <c r="Z307" s="31"/>
      <c r="AA307" s="31"/>
      <c r="AB307" s="31"/>
      <c r="AC307" s="31"/>
      <c r="AD307" s="31"/>
      <c r="AE307" s="32"/>
      <c r="AF307" s="32"/>
      <c r="AG307" s="18"/>
      <c r="AH307" s="18"/>
    </row>
    <row r="308" spans="1:34" s="17" customFormat="1" ht="12.75" customHeight="1" x14ac:dyDescent="0.35">
      <c r="A308" s="29" t="str">
        <f>INDEX(A$16:A$127,MATCH(B308,B$16:B$127,0))</f>
        <v>Net (discounted) claims incurred</v>
      </c>
      <c r="B308" s="47" t="s">
        <v>189</v>
      </c>
      <c r="C308" s="9"/>
      <c r="D308" s="9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1"/>
      <c r="AF308" s="31"/>
      <c r="AG308" s="18"/>
      <c r="AH308" s="18"/>
    </row>
    <row r="309" spans="1:34" s="17" customFormat="1" ht="12.75" customHeight="1" x14ac:dyDescent="0.35">
      <c r="A309" s="7" t="str">
        <f>INDEX(A$16:A$127,MATCH(B309,B$16:B$127,0))</f>
        <v>Net (discounted) claims incurred - business transfers-out</v>
      </c>
      <c r="B309" s="47" t="s">
        <v>191</v>
      </c>
      <c r="C309" s="9"/>
      <c r="D309" s="9"/>
      <c r="E309" s="31"/>
      <c r="F309" s="31"/>
      <c r="G309" s="31"/>
      <c r="H309" s="31"/>
      <c r="I309" s="34"/>
      <c r="J309" s="34"/>
      <c r="K309" s="31"/>
      <c r="L309" s="34"/>
      <c r="M309" s="34"/>
      <c r="N309" s="31"/>
      <c r="O309" s="31"/>
      <c r="P309" s="34"/>
      <c r="Q309" s="34"/>
      <c r="R309" s="31"/>
      <c r="S309" s="34"/>
      <c r="T309" s="34"/>
      <c r="U309" s="34"/>
      <c r="V309" s="34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18"/>
      <c r="AH309" s="18"/>
    </row>
    <row r="310" spans="1:34" s="17" customFormat="1" ht="12.75" customHeight="1" x14ac:dyDescent="0.35">
      <c r="A310" s="27" t="s">
        <v>200</v>
      </c>
      <c r="B310" s="21"/>
      <c r="C310" s="28" t="s">
        <v>72</v>
      </c>
      <c r="D310" s="28" t="s">
        <v>72</v>
      </c>
      <c r="E310" s="28" t="s">
        <v>72</v>
      </c>
      <c r="F310" s="28" t="s">
        <v>72</v>
      </c>
      <c r="G310" s="28" t="s">
        <v>72</v>
      </c>
      <c r="H310" s="28"/>
      <c r="I310" s="28" t="s">
        <v>72</v>
      </c>
      <c r="J310" s="28" t="s">
        <v>72</v>
      </c>
      <c r="K310" s="28"/>
      <c r="L310" s="28" t="s">
        <v>72</v>
      </c>
      <c r="M310" s="28" t="s">
        <v>72</v>
      </c>
      <c r="N310" s="28" t="s">
        <v>72</v>
      </c>
      <c r="O310" s="28"/>
      <c r="P310" s="28" t="s">
        <v>72</v>
      </c>
      <c r="Q310" s="28" t="s">
        <v>72</v>
      </c>
      <c r="R310" s="28" t="s">
        <v>72</v>
      </c>
      <c r="S310" s="28"/>
      <c r="T310" s="28" t="s">
        <v>72</v>
      </c>
      <c r="U310" s="28" t="s">
        <v>72</v>
      </c>
      <c r="V310" s="28" t="s">
        <v>72</v>
      </c>
      <c r="W310" s="28" t="s">
        <v>72</v>
      </c>
      <c r="X310" s="28" t="s">
        <v>72</v>
      </c>
      <c r="Y310" s="28" t="s">
        <v>72</v>
      </c>
      <c r="Z310" s="28" t="s">
        <v>72</v>
      </c>
      <c r="AA310" s="28" t="s">
        <v>72</v>
      </c>
      <c r="AB310" s="28" t="s">
        <v>72</v>
      </c>
      <c r="AC310" s="28" t="s">
        <v>72</v>
      </c>
      <c r="AD310" s="28" t="s">
        <v>72</v>
      </c>
      <c r="AE310" s="28" t="s">
        <v>72</v>
      </c>
      <c r="AF310" s="28" t="s">
        <v>72</v>
      </c>
      <c r="AG310" s="18"/>
      <c r="AH310" s="18"/>
    </row>
    <row r="311" spans="1:34" s="17" customFormat="1" x14ac:dyDescent="0.35">
      <c r="A311" s="29" t="str">
        <f>INDEX(A$16:A$127,MATCH(B311,B$16:B$127,0))</f>
        <v>Technical expenses incurred net of reinsurance ceded</v>
      </c>
      <c r="B311" s="47" t="s">
        <v>202</v>
      </c>
      <c r="C311" s="9"/>
      <c r="D311" s="30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18"/>
      <c r="AH311" s="18"/>
    </row>
    <row r="312" spans="1:34" s="17" customFormat="1" ht="12.75" customHeight="1" x14ac:dyDescent="0.35">
      <c r="A312" s="7" t="str">
        <f>INDEX(A$16:A$127,MATCH(B312,B$16:B$127,0))</f>
        <v>Acquisition costs - commission</v>
      </c>
      <c r="B312" s="47" t="s">
        <v>210</v>
      </c>
      <c r="C312" s="8"/>
      <c r="D312" s="9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3"/>
      <c r="AF312" s="33"/>
      <c r="AG312" s="18"/>
      <c r="AH312" s="18"/>
    </row>
    <row r="313" spans="1:34" s="17" customFormat="1" ht="12.75" customHeight="1" x14ac:dyDescent="0.35">
      <c r="A313" s="27" t="s">
        <v>219</v>
      </c>
      <c r="B313" s="21"/>
      <c r="C313" s="28" t="s">
        <v>72</v>
      </c>
      <c r="D313" s="28" t="s">
        <v>72</v>
      </c>
      <c r="E313" s="28" t="s">
        <v>72</v>
      </c>
      <c r="F313" s="28" t="s">
        <v>72</v>
      </c>
      <c r="G313" s="28" t="s">
        <v>72</v>
      </c>
      <c r="H313" s="28"/>
      <c r="I313" s="28" t="s">
        <v>72</v>
      </c>
      <c r="J313" s="28" t="s">
        <v>72</v>
      </c>
      <c r="K313" s="28"/>
      <c r="L313" s="28" t="s">
        <v>72</v>
      </c>
      <c r="M313" s="28" t="s">
        <v>72</v>
      </c>
      <c r="N313" s="28" t="s">
        <v>72</v>
      </c>
      <c r="O313" s="28"/>
      <c r="P313" s="28" t="s">
        <v>72</v>
      </c>
      <c r="Q313" s="28" t="s">
        <v>72</v>
      </c>
      <c r="R313" s="28" t="s">
        <v>72</v>
      </c>
      <c r="S313" s="28"/>
      <c r="T313" s="28" t="s">
        <v>72</v>
      </c>
      <c r="U313" s="28" t="s">
        <v>72</v>
      </c>
      <c r="V313" s="28" t="s">
        <v>72</v>
      </c>
      <c r="W313" s="28" t="s">
        <v>72</v>
      </c>
      <c r="X313" s="28" t="s">
        <v>72</v>
      </c>
      <c r="Y313" s="28" t="s">
        <v>72</v>
      </c>
      <c r="Z313" s="28" t="s">
        <v>72</v>
      </c>
      <c r="AA313" s="28" t="s">
        <v>72</v>
      </c>
      <c r="AB313" s="28" t="s">
        <v>72</v>
      </c>
      <c r="AC313" s="28" t="s">
        <v>72</v>
      </c>
      <c r="AD313" s="28" t="s">
        <v>72</v>
      </c>
      <c r="AE313" s="28" t="s">
        <v>72</v>
      </c>
      <c r="AF313" s="28" t="s">
        <v>72</v>
      </c>
      <c r="AG313" s="18"/>
      <c r="AH313" s="18"/>
    </row>
    <row r="314" spans="1:34" s="17" customFormat="1" ht="12.75" customHeight="1" x14ac:dyDescent="0.35">
      <c r="A314" s="29" t="str">
        <f>INDEX(A$16:A$127,MATCH(B314,B$16:B$127,0))</f>
        <v>Interest paid or payable</v>
      </c>
      <c r="B314" s="47" t="s">
        <v>223</v>
      </c>
      <c r="C314" s="9"/>
      <c r="D314" s="30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18"/>
      <c r="AH314" s="18"/>
    </row>
    <row r="315" spans="1:34" s="17" customFormat="1" x14ac:dyDescent="0.35">
      <c r="A315" s="41" t="str">
        <f>INDEX(A$16:A$127,MATCH(B315,B$16:B$127,0))</f>
        <v>Total expenditure</v>
      </c>
      <c r="B315" s="47" t="s">
        <v>229</v>
      </c>
      <c r="C315" s="9"/>
      <c r="D315" s="30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18"/>
      <c r="AH315" s="18"/>
    </row>
    <row r="316" spans="1:34" s="17" customFormat="1" ht="12.75" customHeight="1" x14ac:dyDescent="0.35">
      <c r="A316" s="27" t="s">
        <v>230</v>
      </c>
      <c r="B316" s="21"/>
      <c r="C316" s="28" t="s">
        <v>72</v>
      </c>
      <c r="D316" s="28" t="s">
        <v>72</v>
      </c>
      <c r="E316" s="28" t="s">
        <v>72</v>
      </c>
      <c r="F316" s="28" t="s">
        <v>72</v>
      </c>
      <c r="G316" s="28" t="s">
        <v>72</v>
      </c>
      <c r="H316" s="28"/>
      <c r="I316" s="28" t="s">
        <v>72</v>
      </c>
      <c r="J316" s="28" t="s">
        <v>72</v>
      </c>
      <c r="K316" s="28"/>
      <c r="L316" s="28" t="s">
        <v>72</v>
      </c>
      <c r="M316" s="28" t="s">
        <v>72</v>
      </c>
      <c r="N316" s="28" t="s">
        <v>72</v>
      </c>
      <c r="O316" s="28"/>
      <c r="P316" s="28" t="s">
        <v>72</v>
      </c>
      <c r="Q316" s="28" t="s">
        <v>72</v>
      </c>
      <c r="R316" s="28" t="s">
        <v>72</v>
      </c>
      <c r="S316" s="28"/>
      <c r="T316" s="28" t="s">
        <v>72</v>
      </c>
      <c r="U316" s="28" t="s">
        <v>72</v>
      </c>
      <c r="V316" s="28" t="s">
        <v>72</v>
      </c>
      <c r="W316" s="28" t="s">
        <v>72</v>
      </c>
      <c r="X316" s="28" t="s">
        <v>72</v>
      </c>
      <c r="Y316" s="28" t="s">
        <v>72</v>
      </c>
      <c r="Z316" s="28" t="s">
        <v>72</v>
      </c>
      <c r="AA316" s="28" t="s">
        <v>72</v>
      </c>
      <c r="AB316" s="28" t="s">
        <v>72</v>
      </c>
      <c r="AC316" s="28" t="s">
        <v>72</v>
      </c>
      <c r="AD316" s="28" t="s">
        <v>72</v>
      </c>
      <c r="AE316" s="28" t="s">
        <v>72</v>
      </c>
      <c r="AF316" s="28" t="s">
        <v>72</v>
      </c>
      <c r="AG316" s="18"/>
      <c r="AH316" s="18"/>
    </row>
    <row r="317" spans="1:34" s="17" customFormat="1" x14ac:dyDescent="0.35">
      <c r="A317" s="36" t="str">
        <f>INDEX(A$16:A$127,MATCH(B317,B$16:B$127,0))</f>
        <v>Total comprehensive income in the period</v>
      </c>
      <c r="B317" s="47" t="s">
        <v>234</v>
      </c>
      <c r="C317" s="9"/>
      <c r="D317" s="30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18"/>
      <c r="AH317" s="18"/>
    </row>
    <row r="318" spans="1:34" s="17" customFormat="1" ht="12.75" customHeight="1" x14ac:dyDescent="0.35">
      <c r="A318" s="36" t="s">
        <v>235</v>
      </c>
      <c r="B318" s="47" t="s">
        <v>236</v>
      </c>
      <c r="C318" s="9"/>
      <c r="D318" s="30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18"/>
      <c r="AH318" s="18"/>
    </row>
    <row r="319" spans="1:34" s="17" customFormat="1" x14ac:dyDescent="0.35">
      <c r="A319" s="37" t="s">
        <v>237</v>
      </c>
      <c r="B319" s="47"/>
      <c r="C319" s="28" t="s">
        <v>72</v>
      </c>
      <c r="D319" s="28" t="s">
        <v>72</v>
      </c>
      <c r="E319" s="28" t="s">
        <v>72</v>
      </c>
      <c r="F319" s="28" t="s">
        <v>72</v>
      </c>
      <c r="G319" s="28" t="s">
        <v>72</v>
      </c>
      <c r="H319" s="28"/>
      <c r="I319" s="28" t="s">
        <v>72</v>
      </c>
      <c r="J319" s="28" t="s">
        <v>72</v>
      </c>
      <c r="K319" s="28"/>
      <c r="L319" s="28" t="s">
        <v>72</v>
      </c>
      <c r="M319" s="28" t="s">
        <v>72</v>
      </c>
      <c r="N319" s="28" t="s">
        <v>72</v>
      </c>
      <c r="O319" s="28"/>
      <c r="P319" s="28" t="s">
        <v>72</v>
      </c>
      <c r="Q319" s="28" t="s">
        <v>72</v>
      </c>
      <c r="R319" s="28" t="s">
        <v>72</v>
      </c>
      <c r="S319" s="28"/>
      <c r="T319" s="28" t="s">
        <v>72</v>
      </c>
      <c r="U319" s="28" t="s">
        <v>72</v>
      </c>
      <c r="V319" s="28" t="s">
        <v>72</v>
      </c>
      <c r="W319" s="28" t="s">
        <v>72</v>
      </c>
      <c r="X319" s="28" t="s">
        <v>72</v>
      </c>
      <c r="Y319" s="28" t="s">
        <v>72</v>
      </c>
      <c r="Z319" s="28" t="s">
        <v>72</v>
      </c>
      <c r="AA319" s="28" t="s">
        <v>72</v>
      </c>
      <c r="AB319" s="28" t="s">
        <v>72</v>
      </c>
      <c r="AC319" s="28" t="s">
        <v>72</v>
      </c>
      <c r="AD319" s="28" t="s">
        <v>72</v>
      </c>
      <c r="AE319" s="28" t="s">
        <v>72</v>
      </c>
      <c r="AF319" s="28" t="s">
        <v>72</v>
      </c>
      <c r="AG319" s="18"/>
      <c r="AH319" s="18"/>
    </row>
    <row r="320" spans="1:34" s="17" customFormat="1" ht="12.75" customHeight="1" x14ac:dyDescent="0.35">
      <c r="A320" s="44" t="str">
        <f>INDEX(A$16:A$127,MATCH(B320,B$16:B$127,0))</f>
        <v>Number of risks written in the period - insurance (direct)</v>
      </c>
      <c r="B320" s="47" t="s">
        <v>239</v>
      </c>
      <c r="C320" s="30"/>
      <c r="D320" s="30"/>
      <c r="E320" s="31"/>
      <c r="F320" s="31"/>
      <c r="G320" s="42"/>
      <c r="H320" s="42"/>
      <c r="I320" s="42"/>
      <c r="J320" s="42"/>
      <c r="K320" s="42"/>
      <c r="L320" s="42"/>
      <c r="M320" s="42"/>
      <c r="N320" s="9"/>
      <c r="O320" s="9"/>
      <c r="P320" s="31"/>
      <c r="Q320" s="9"/>
      <c r="R320" s="9"/>
      <c r="S320" s="9"/>
      <c r="T320" s="9"/>
      <c r="U320" s="9"/>
      <c r="V320" s="9"/>
      <c r="W320" s="9"/>
      <c r="X320" s="31"/>
      <c r="Y320" s="31"/>
      <c r="Z320" s="31"/>
      <c r="AA320" s="32"/>
      <c r="AB320" s="32"/>
      <c r="AC320" s="32"/>
      <c r="AD320" s="32"/>
      <c r="AE320" s="32"/>
      <c r="AF320" s="32"/>
      <c r="AG320" s="18"/>
      <c r="AH320" s="18"/>
    </row>
    <row r="321" spans="1:34" s="17" customFormat="1" ht="12.75" customHeight="1" x14ac:dyDescent="0.35">
      <c r="A321" s="29" t="str">
        <f>INDEX(A$16:A$127,MATCH(B321,B$16:B$127,0))</f>
        <v>Number of risks written in the period - insurance (direct) - new business</v>
      </c>
      <c r="B321" s="47" t="s">
        <v>241</v>
      </c>
      <c r="C321" s="30"/>
      <c r="D321" s="30"/>
      <c r="E321" s="31"/>
      <c r="F321" s="31"/>
      <c r="G321" s="30"/>
      <c r="H321" s="30"/>
      <c r="I321" s="42"/>
      <c r="J321" s="30"/>
      <c r="K321" s="30"/>
      <c r="L321" s="42"/>
      <c r="M321" s="30"/>
      <c r="N321" s="32"/>
      <c r="O321" s="30"/>
      <c r="P321" s="31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18"/>
      <c r="AH321" s="18"/>
    </row>
    <row r="322" spans="1:34" s="17" customFormat="1" ht="12.75" customHeight="1" x14ac:dyDescent="0.35">
      <c r="A322" s="41" t="str">
        <f>INDEX(A$16:A$127,MATCH(B322,B$16:B$127,0))</f>
        <v>Sum insured in-force at end of the period - insurance (direct)</v>
      </c>
      <c r="B322" s="47" t="s">
        <v>243</v>
      </c>
      <c r="C322" s="30"/>
      <c r="D322" s="30"/>
      <c r="E322" s="9"/>
      <c r="F322" s="9"/>
      <c r="G322" s="9"/>
      <c r="H322" s="9"/>
      <c r="I322" s="9"/>
      <c r="J322" s="9"/>
      <c r="K322" s="9"/>
      <c r="L322" s="9"/>
      <c r="M322" s="9"/>
      <c r="N322" s="31"/>
      <c r="O322" s="31"/>
      <c r="P322" s="9"/>
      <c r="Q322" s="31"/>
      <c r="R322" s="31"/>
      <c r="S322" s="31"/>
      <c r="T322" s="31"/>
      <c r="U322" s="31"/>
      <c r="V322" s="31"/>
      <c r="W322" s="31"/>
      <c r="X322" s="9"/>
      <c r="Y322" s="9"/>
      <c r="Z322" s="9"/>
      <c r="AA322" s="32"/>
      <c r="AB322" s="32"/>
      <c r="AC322" s="32"/>
      <c r="AD322" s="32"/>
      <c r="AE322" s="32"/>
      <c r="AF322" s="32"/>
      <c r="AG322" s="18"/>
      <c r="AH322" s="18"/>
    </row>
    <row r="323" spans="1:34" s="17" customFormat="1" ht="12.75" customHeight="1" x14ac:dyDescent="0.35">
      <c r="A323" s="27" t="s">
        <v>244</v>
      </c>
      <c r="B323" s="47"/>
      <c r="C323" s="28" t="s">
        <v>72</v>
      </c>
      <c r="D323" s="28" t="s">
        <v>72</v>
      </c>
      <c r="E323" s="28" t="s">
        <v>72</v>
      </c>
      <c r="F323" s="28" t="s">
        <v>72</v>
      </c>
      <c r="G323" s="28" t="s">
        <v>72</v>
      </c>
      <c r="H323" s="28"/>
      <c r="I323" s="28" t="s">
        <v>72</v>
      </c>
      <c r="J323" s="28" t="s">
        <v>72</v>
      </c>
      <c r="K323" s="28"/>
      <c r="L323" s="28" t="s">
        <v>72</v>
      </c>
      <c r="M323" s="28" t="s">
        <v>72</v>
      </c>
      <c r="N323" s="28" t="s">
        <v>72</v>
      </c>
      <c r="O323" s="28"/>
      <c r="P323" s="28" t="s">
        <v>72</v>
      </c>
      <c r="Q323" s="28" t="s">
        <v>72</v>
      </c>
      <c r="R323" s="28" t="s">
        <v>72</v>
      </c>
      <c r="S323" s="28"/>
      <c r="T323" s="28" t="s">
        <v>72</v>
      </c>
      <c r="U323" s="28" t="s">
        <v>72</v>
      </c>
      <c r="V323" s="28" t="s">
        <v>72</v>
      </c>
      <c r="W323" s="28" t="s">
        <v>72</v>
      </c>
      <c r="X323" s="28" t="s">
        <v>72</v>
      </c>
      <c r="Y323" s="28" t="s">
        <v>72</v>
      </c>
      <c r="Z323" s="28" t="s">
        <v>72</v>
      </c>
      <c r="AA323" s="28" t="s">
        <v>72</v>
      </c>
      <c r="AB323" s="28" t="s">
        <v>72</v>
      </c>
      <c r="AC323" s="28" t="s">
        <v>72</v>
      </c>
      <c r="AD323" s="28" t="s">
        <v>72</v>
      </c>
      <c r="AE323" s="28" t="s">
        <v>72</v>
      </c>
      <c r="AF323" s="28" t="s">
        <v>72</v>
      </c>
      <c r="AG323" s="18"/>
      <c r="AH323" s="18"/>
    </row>
    <row r="324" spans="1:34" s="17" customFormat="1" ht="12.75" customHeight="1" x14ac:dyDescent="0.35">
      <c r="A324" s="29" t="str">
        <f t="shared" ref="A324:A331" si="4">INDEX(A$16:A$127,MATCH(B324,B$16:B$127,0))</f>
        <v>Assets - investments</v>
      </c>
      <c r="B324" s="47" t="s">
        <v>246</v>
      </c>
      <c r="C324" s="9"/>
      <c r="D324" s="30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18"/>
      <c r="AH324" s="18"/>
    </row>
    <row r="325" spans="1:34" s="17" customFormat="1" ht="12.75" customHeight="1" x14ac:dyDescent="0.35">
      <c r="A325" s="29" t="str">
        <f t="shared" si="4"/>
        <v>Assets - reinsurance recoverables</v>
      </c>
      <c r="B325" s="47" t="s">
        <v>248</v>
      </c>
      <c r="C325" s="9"/>
      <c r="D325" s="30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18"/>
      <c r="AH325" s="18"/>
    </row>
    <row r="326" spans="1:34" s="17" customFormat="1" ht="12.75" customHeight="1" x14ac:dyDescent="0.35">
      <c r="A326" s="29" t="str">
        <f t="shared" si="4"/>
        <v>Assets - total</v>
      </c>
      <c r="B326" s="47" t="s">
        <v>250</v>
      </c>
      <c r="C326" s="9"/>
      <c r="D326" s="30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18"/>
      <c r="AH326" s="18"/>
    </row>
    <row r="327" spans="1:34" s="17" customFormat="1" ht="12.75" customHeight="1" x14ac:dyDescent="0.35">
      <c r="A327" s="29" t="str">
        <f t="shared" si="4"/>
        <v>Best estimate – gross of reinsurance</v>
      </c>
      <c r="B327" s="47" t="s">
        <v>252</v>
      </c>
      <c r="C327" s="9"/>
      <c r="D327" s="30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18"/>
      <c r="AH327" s="18"/>
    </row>
    <row r="328" spans="1:34" s="17" customFormat="1" ht="12.75" customHeight="1" x14ac:dyDescent="0.35">
      <c r="A328" s="29" t="str">
        <f t="shared" si="4"/>
        <v>Best estimate claim provision - gross of reinsurance</v>
      </c>
      <c r="B328" s="47" t="s">
        <v>254</v>
      </c>
      <c r="C328" s="30"/>
      <c r="D328" s="9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18"/>
      <c r="AH328" s="18"/>
    </row>
    <row r="329" spans="1:34" s="17" customFormat="1" ht="12.75" customHeight="1" x14ac:dyDescent="0.35">
      <c r="A329" s="29" t="str">
        <f t="shared" si="4"/>
        <v>Best estimate premium provision - gross of reinsurance</v>
      </c>
      <c r="B329" s="47" t="s">
        <v>256</v>
      </c>
      <c r="C329" s="30"/>
      <c r="D329" s="9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18"/>
      <c r="AH329" s="18"/>
    </row>
    <row r="330" spans="1:34" s="17" customFormat="1" ht="12.75" customHeight="1" x14ac:dyDescent="0.35">
      <c r="A330" s="29" t="str">
        <f t="shared" si="4"/>
        <v>Risk margin</v>
      </c>
      <c r="B330" s="47" t="s">
        <v>258</v>
      </c>
      <c r="C330" s="9"/>
      <c r="D330" s="9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18"/>
      <c r="AH330" s="18"/>
    </row>
    <row r="331" spans="1:34" s="17" customFormat="1" ht="12.75" customHeight="1" x14ac:dyDescent="0.35">
      <c r="A331" s="29" t="str">
        <f t="shared" si="4"/>
        <v>Total liabilities</v>
      </c>
      <c r="B331" s="47" t="s">
        <v>260</v>
      </c>
      <c r="C331" s="9"/>
      <c r="D331" s="30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18"/>
      <c r="AH331" s="18"/>
    </row>
    <row r="332" spans="1:34" s="17" customFormat="1" ht="12.75" customHeight="1" x14ac:dyDescent="0.35">
      <c r="A332" s="37" t="s">
        <v>261</v>
      </c>
      <c r="B332" s="47"/>
      <c r="C332" s="28" t="s">
        <v>72</v>
      </c>
      <c r="D332" s="28" t="s">
        <v>72</v>
      </c>
      <c r="E332" s="28" t="s">
        <v>72</v>
      </c>
      <c r="F332" s="28" t="s">
        <v>72</v>
      </c>
      <c r="G332" s="28" t="s">
        <v>72</v>
      </c>
      <c r="H332" s="28"/>
      <c r="I332" s="28" t="s">
        <v>72</v>
      </c>
      <c r="J332" s="28" t="s">
        <v>72</v>
      </c>
      <c r="K332" s="28"/>
      <c r="L332" s="28" t="s">
        <v>72</v>
      </c>
      <c r="M332" s="28" t="s">
        <v>72</v>
      </c>
      <c r="N332" s="28" t="s">
        <v>72</v>
      </c>
      <c r="O332" s="28"/>
      <c r="P332" s="28" t="s">
        <v>72</v>
      </c>
      <c r="Q332" s="28" t="s">
        <v>72</v>
      </c>
      <c r="R332" s="28" t="s">
        <v>72</v>
      </c>
      <c r="S332" s="28"/>
      <c r="T332" s="28" t="s">
        <v>72</v>
      </c>
      <c r="U332" s="28" t="s">
        <v>72</v>
      </c>
      <c r="V332" s="28" t="s">
        <v>72</v>
      </c>
      <c r="W332" s="28" t="s">
        <v>72</v>
      </c>
      <c r="X332" s="28" t="s">
        <v>72</v>
      </c>
      <c r="Y332" s="28" t="s">
        <v>72</v>
      </c>
      <c r="Z332" s="28" t="s">
        <v>72</v>
      </c>
      <c r="AA332" s="28" t="s">
        <v>72</v>
      </c>
      <c r="AB332" s="28" t="s">
        <v>72</v>
      </c>
      <c r="AC332" s="28" t="s">
        <v>72</v>
      </c>
      <c r="AD332" s="28" t="s">
        <v>72</v>
      </c>
      <c r="AE332" s="28" t="s">
        <v>72</v>
      </c>
      <c r="AF332" s="28" t="s">
        <v>72</v>
      </c>
      <c r="AG332" s="18"/>
      <c r="AH332" s="18"/>
    </row>
    <row r="333" spans="1:34" s="17" customFormat="1" ht="12.75" customHeight="1" x14ac:dyDescent="0.35">
      <c r="A333" s="36" t="str">
        <f t="shared" ref="A333:A340" si="5">INDEX(A$16:A$127,MATCH(B333,B$16:B$127,0))</f>
        <v>Basic own funds at end of the period</v>
      </c>
      <c r="B333" s="47" t="s">
        <v>263</v>
      </c>
      <c r="C333" s="9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18"/>
      <c r="AH333" s="18"/>
    </row>
    <row r="334" spans="1:34" s="17" customFormat="1" ht="12.75" customHeight="1" x14ac:dyDescent="0.35">
      <c r="A334" s="29" t="str">
        <f t="shared" si="5"/>
        <v>Tier 1</v>
      </c>
      <c r="B334" s="47" t="s">
        <v>265</v>
      </c>
      <c r="C334" s="9"/>
      <c r="D334" s="30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18"/>
      <c r="AH334" s="18"/>
    </row>
    <row r="335" spans="1:34" s="17" customFormat="1" ht="12.75" customHeight="1" x14ac:dyDescent="0.35">
      <c r="A335" s="29" t="str">
        <f t="shared" si="5"/>
        <v>Tier 2</v>
      </c>
      <c r="B335" s="47" t="s">
        <v>269</v>
      </c>
      <c r="C335" s="9"/>
      <c r="D335" s="30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18"/>
      <c r="AH335" s="18"/>
    </row>
    <row r="336" spans="1:34" s="17" customFormat="1" ht="12.75" customHeight="1" x14ac:dyDescent="0.35">
      <c r="A336" s="29" t="str">
        <f t="shared" si="5"/>
        <v>Tier 3</v>
      </c>
      <c r="B336" s="47" t="s">
        <v>273</v>
      </c>
      <c r="C336" s="9"/>
      <c r="D336" s="30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18"/>
      <c r="AH336" s="18"/>
    </row>
    <row r="337" spans="1:35" s="17" customFormat="1" ht="12.75" customHeight="1" x14ac:dyDescent="0.35">
      <c r="A337" s="29" t="str">
        <f t="shared" si="5"/>
        <v>Other</v>
      </c>
      <c r="B337" s="47" t="s">
        <v>275</v>
      </c>
      <c r="C337" s="9"/>
      <c r="D337" s="30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18"/>
      <c r="AH337" s="18"/>
    </row>
    <row r="338" spans="1:35" s="17" customFormat="1" ht="12.75" customHeight="1" x14ac:dyDescent="0.35">
      <c r="A338" s="41" t="str">
        <f t="shared" si="5"/>
        <v>Ancillary own funds at end of the period</v>
      </c>
      <c r="B338" s="47" t="s">
        <v>277</v>
      </c>
      <c r="C338" s="9"/>
      <c r="D338" s="30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18"/>
      <c r="AH338" s="18"/>
    </row>
    <row r="339" spans="1:35" s="17" customFormat="1" ht="12.75" customHeight="1" x14ac:dyDescent="0.35">
      <c r="A339" s="41" t="str">
        <f t="shared" si="5"/>
        <v>Eligible own funds at end of the period</v>
      </c>
      <c r="B339" s="47" t="s">
        <v>279</v>
      </c>
      <c r="C339" s="9"/>
      <c r="D339" s="30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18"/>
      <c r="AH339" s="18"/>
    </row>
    <row r="340" spans="1:35" s="17" customFormat="1" ht="12.75" customHeight="1" x14ac:dyDescent="0.35">
      <c r="A340" s="41" t="str">
        <f t="shared" si="5"/>
        <v>SCR at end of the period</v>
      </c>
      <c r="B340" s="47" t="s">
        <v>281</v>
      </c>
      <c r="C340" s="9"/>
      <c r="D340" s="30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18"/>
      <c r="AH340" s="18"/>
    </row>
    <row r="341" spans="1:35" s="17" customFormat="1" x14ac:dyDescent="0.35"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</row>
    <row r="342" spans="1:35" s="17" customFormat="1" x14ac:dyDescent="0.35"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</row>
    <row r="343" spans="1:35" s="17" customFormat="1" x14ac:dyDescent="0.35">
      <c r="A343" s="43" t="s">
        <v>376</v>
      </c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</row>
    <row r="344" spans="1:35" s="17" customFormat="1" x14ac:dyDescent="0.35">
      <c r="A344" s="14" t="str">
        <f>A$5&amp;" : distribution channel split : reporting period"</f>
        <v>Non-life income, expenditure and business model analysis : distribution channel split : reporting period</v>
      </c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</row>
    <row r="345" spans="1:35" s="17" customFormat="1" x14ac:dyDescent="0.35">
      <c r="C345" s="18"/>
      <c r="D345" s="18"/>
      <c r="E345" s="18"/>
      <c r="F345" s="18"/>
      <c r="G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</row>
    <row r="346" spans="1:35" s="17" customFormat="1" ht="14.5" customHeight="1" x14ac:dyDescent="0.35">
      <c r="C346" s="79" t="s">
        <v>377</v>
      </c>
      <c r="D346" s="80"/>
      <c r="E346" s="80"/>
      <c r="F346" s="80"/>
      <c r="G346" s="81"/>
      <c r="H346" s="79" t="s">
        <v>378</v>
      </c>
      <c r="I346" s="80"/>
      <c r="J346" s="80"/>
      <c r="K346" s="80"/>
      <c r="L346" s="81"/>
      <c r="M346" s="79" t="s">
        <v>379</v>
      </c>
      <c r="N346" s="80"/>
      <c r="O346" s="80"/>
      <c r="P346" s="80"/>
      <c r="Q346" s="81"/>
      <c r="R346" s="84" t="s">
        <v>380</v>
      </c>
      <c r="S346" s="85"/>
      <c r="T346" s="85"/>
      <c r="U346" s="85"/>
      <c r="V346" s="85"/>
      <c r="W346" s="85"/>
      <c r="X346" s="85"/>
      <c r="Y346" s="86"/>
    </row>
    <row r="347" spans="1:35" s="17" customFormat="1" ht="14.5" customHeight="1" x14ac:dyDescent="0.35">
      <c r="C347" s="87" t="s">
        <v>381</v>
      </c>
      <c r="D347" s="79" t="s">
        <v>382</v>
      </c>
      <c r="E347" s="80"/>
      <c r="F347" s="80"/>
      <c r="G347" s="81"/>
      <c r="H347" s="87" t="s">
        <v>381</v>
      </c>
      <c r="I347" s="79" t="s">
        <v>382</v>
      </c>
      <c r="J347" s="80"/>
      <c r="K347" s="80"/>
      <c r="L347" s="81"/>
      <c r="M347" s="87" t="s">
        <v>381</v>
      </c>
      <c r="N347" s="79" t="s">
        <v>382</v>
      </c>
      <c r="O347" s="80"/>
      <c r="P347" s="80"/>
      <c r="Q347" s="81"/>
      <c r="R347" s="84" t="s">
        <v>381</v>
      </c>
      <c r="S347" s="85"/>
      <c r="T347" s="85"/>
      <c r="U347" s="86"/>
      <c r="V347" s="84" t="s">
        <v>382</v>
      </c>
      <c r="W347" s="85"/>
      <c r="X347" s="85"/>
      <c r="Y347" s="86"/>
    </row>
    <row r="348" spans="1:35" s="17" customFormat="1" ht="29" x14ac:dyDescent="0.35">
      <c r="C348" s="87"/>
      <c r="D348" s="48" t="s">
        <v>383</v>
      </c>
      <c r="E348" s="48" t="s">
        <v>384</v>
      </c>
      <c r="F348" s="48" t="s">
        <v>385</v>
      </c>
      <c r="G348" s="48" t="s">
        <v>274</v>
      </c>
      <c r="H348" s="87"/>
      <c r="I348" s="48" t="s">
        <v>383</v>
      </c>
      <c r="J348" s="48" t="s">
        <v>384</v>
      </c>
      <c r="K348" s="48" t="s">
        <v>385</v>
      </c>
      <c r="L348" s="48" t="s">
        <v>274</v>
      </c>
      <c r="M348" s="87"/>
      <c r="N348" s="48" t="s">
        <v>383</v>
      </c>
      <c r="O348" s="48" t="s">
        <v>384</v>
      </c>
      <c r="P348" s="48" t="s">
        <v>385</v>
      </c>
      <c r="Q348" s="48" t="s">
        <v>274</v>
      </c>
      <c r="R348" s="48" t="s">
        <v>386</v>
      </c>
      <c r="S348" s="48" t="s">
        <v>387</v>
      </c>
      <c r="T348" s="48" t="s">
        <v>388</v>
      </c>
      <c r="U348" s="48" t="s">
        <v>274</v>
      </c>
      <c r="V348" s="48" t="s">
        <v>389</v>
      </c>
      <c r="W348" s="48" t="s">
        <v>384</v>
      </c>
      <c r="X348" s="48" t="s">
        <v>390</v>
      </c>
      <c r="Y348" s="48" t="s">
        <v>274</v>
      </c>
    </row>
    <row r="349" spans="1:35" s="17" customFormat="1" x14ac:dyDescent="0.35">
      <c r="C349" s="49" t="s">
        <v>391</v>
      </c>
      <c r="D349" s="49" t="s">
        <v>392</v>
      </c>
      <c r="E349" s="49" t="s">
        <v>393</v>
      </c>
      <c r="F349" s="49" t="s">
        <v>394</v>
      </c>
      <c r="G349" s="49" t="s">
        <v>395</v>
      </c>
      <c r="H349" s="49" t="s">
        <v>396</v>
      </c>
      <c r="I349" s="49" t="s">
        <v>397</v>
      </c>
      <c r="J349" s="49" t="s">
        <v>398</v>
      </c>
      <c r="K349" s="49" t="s">
        <v>399</v>
      </c>
      <c r="L349" s="49" t="s">
        <v>400</v>
      </c>
      <c r="M349" s="49" t="s">
        <v>401</v>
      </c>
      <c r="N349" s="49" t="s">
        <v>402</v>
      </c>
      <c r="O349" s="49" t="s">
        <v>403</v>
      </c>
      <c r="P349" s="49" t="s">
        <v>404</v>
      </c>
      <c r="Q349" s="49" t="s">
        <v>405</v>
      </c>
      <c r="R349" s="49" t="s">
        <v>406</v>
      </c>
      <c r="S349" s="49" t="s">
        <v>407</v>
      </c>
      <c r="T349" s="49" t="s">
        <v>408</v>
      </c>
      <c r="U349" s="49" t="s">
        <v>409</v>
      </c>
      <c r="V349" s="49" t="s">
        <v>410</v>
      </c>
      <c r="W349" s="49" t="s">
        <v>411</v>
      </c>
      <c r="X349" s="49" t="s">
        <v>412</v>
      </c>
      <c r="Y349" s="49" t="s">
        <v>413</v>
      </c>
    </row>
    <row r="350" spans="1:35" s="17" customFormat="1" x14ac:dyDescent="0.35">
      <c r="A350" s="27" t="s">
        <v>71</v>
      </c>
      <c r="B350" s="20"/>
      <c r="C350" s="50" t="s">
        <v>72</v>
      </c>
      <c r="D350" s="50" t="s">
        <v>72</v>
      </c>
      <c r="E350" s="50" t="s">
        <v>72</v>
      </c>
      <c r="F350" s="50" t="s">
        <v>72</v>
      </c>
      <c r="G350" s="50" t="s">
        <v>72</v>
      </c>
      <c r="H350" s="50" t="s">
        <v>72</v>
      </c>
      <c r="I350" s="50" t="s">
        <v>72</v>
      </c>
      <c r="J350" s="50" t="s">
        <v>72</v>
      </c>
      <c r="K350" s="50" t="s">
        <v>72</v>
      </c>
      <c r="L350" s="50" t="s">
        <v>72</v>
      </c>
      <c r="M350" s="50" t="s">
        <v>72</v>
      </c>
      <c r="N350" s="50" t="s">
        <v>72</v>
      </c>
      <c r="O350" s="50" t="s">
        <v>72</v>
      </c>
      <c r="P350" s="50" t="s">
        <v>72</v>
      </c>
      <c r="Q350" s="50" t="s">
        <v>72</v>
      </c>
      <c r="R350" s="50" t="s">
        <v>72</v>
      </c>
      <c r="S350" s="50" t="s">
        <v>72</v>
      </c>
      <c r="T350" s="50" t="s">
        <v>72</v>
      </c>
      <c r="U350" s="50" t="s">
        <v>72</v>
      </c>
      <c r="V350" s="50" t="s">
        <v>72</v>
      </c>
      <c r="W350" s="50" t="s">
        <v>72</v>
      </c>
      <c r="X350" s="50" t="s">
        <v>72</v>
      </c>
      <c r="Y350" s="50" t="s">
        <v>72</v>
      </c>
    </row>
    <row r="351" spans="1:35" s="17" customFormat="1" ht="12.75" customHeight="1" x14ac:dyDescent="0.35">
      <c r="A351" s="27" t="s">
        <v>73</v>
      </c>
      <c r="B351" s="21"/>
      <c r="C351" s="28" t="s">
        <v>72</v>
      </c>
      <c r="D351" s="28" t="s">
        <v>72</v>
      </c>
      <c r="E351" s="28" t="s">
        <v>72</v>
      </c>
      <c r="F351" s="28" t="s">
        <v>72</v>
      </c>
      <c r="G351" s="28" t="s">
        <v>72</v>
      </c>
      <c r="H351" s="28" t="s">
        <v>72</v>
      </c>
      <c r="I351" s="28" t="s">
        <v>72</v>
      </c>
      <c r="J351" s="28" t="s">
        <v>72</v>
      </c>
      <c r="K351" s="28" t="s">
        <v>72</v>
      </c>
      <c r="L351" s="28" t="s">
        <v>72</v>
      </c>
      <c r="M351" s="28" t="s">
        <v>72</v>
      </c>
      <c r="N351" s="28" t="s">
        <v>72</v>
      </c>
      <c r="O351" s="28" t="s">
        <v>72</v>
      </c>
      <c r="P351" s="28" t="s">
        <v>72</v>
      </c>
      <c r="Q351" s="28" t="s">
        <v>72</v>
      </c>
      <c r="R351" s="28" t="s">
        <v>72</v>
      </c>
      <c r="S351" s="28" t="s">
        <v>72</v>
      </c>
      <c r="T351" s="28" t="s">
        <v>72</v>
      </c>
      <c r="U351" s="28" t="s">
        <v>72</v>
      </c>
      <c r="V351" s="28" t="s">
        <v>72</v>
      </c>
      <c r="W351" s="28" t="s">
        <v>72</v>
      </c>
      <c r="X351" s="28" t="s">
        <v>72</v>
      </c>
      <c r="Y351" s="28" t="s">
        <v>72</v>
      </c>
    </row>
    <row r="352" spans="1:35" s="17" customFormat="1" x14ac:dyDescent="0.35">
      <c r="A352" s="29" t="str">
        <f>INDEX(A$16:A$127,MATCH(B352,B$16:B$127,0))</f>
        <v>Gross written premiums</v>
      </c>
      <c r="B352" s="46" t="s">
        <v>75</v>
      </c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2"/>
      <c r="S352" s="51"/>
      <c r="T352" s="51"/>
      <c r="U352" s="51"/>
      <c r="V352" s="51"/>
      <c r="W352" s="51"/>
      <c r="X352" s="51"/>
      <c r="Y352" s="51"/>
    </row>
    <row r="353" spans="1:29" s="17" customFormat="1" x14ac:dyDescent="0.35">
      <c r="A353" s="7" t="str">
        <f>INDEX(A$16:A$127,MATCH(B353,B$16:B$127,0))</f>
        <v xml:space="preserve">  Gross written premiums - insurance (direct)</v>
      </c>
      <c r="B353" s="46" t="s">
        <v>77</v>
      </c>
      <c r="C353" s="51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</row>
    <row r="354" spans="1:29" s="17" customFormat="1" x14ac:dyDescent="0.35">
      <c r="A354" s="6" t="str">
        <f>INDEX(A$16:A$127,MATCH(B354,B$16:B$127,0))</f>
        <v xml:space="preserve">  Gross written premiums - insurance (direct) - new business</v>
      </c>
      <c r="B354" s="46" t="s">
        <v>79</v>
      </c>
      <c r="C354" s="51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</row>
    <row r="355" spans="1:29" s="17" customFormat="1" x14ac:dyDescent="0.35">
      <c r="A355" s="7" t="str">
        <f>INDEX(A$16:A$127,MATCH(B355,B$16:B$127,0))</f>
        <v xml:space="preserve">  Gross written premiums - accepted reinsurance</v>
      </c>
      <c r="B355" s="46" t="s">
        <v>81</v>
      </c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52"/>
      <c r="S355" s="52"/>
      <c r="T355" s="52"/>
      <c r="U355" s="52"/>
      <c r="V355" s="52"/>
      <c r="W355" s="52"/>
      <c r="X355" s="52"/>
      <c r="Y355" s="52"/>
    </row>
    <row r="356" spans="1:29" s="17" customFormat="1" ht="12.75" customHeight="1" x14ac:dyDescent="0.35">
      <c r="A356" s="27" t="s">
        <v>90</v>
      </c>
      <c r="B356" s="21"/>
      <c r="C356" s="28" t="s">
        <v>72</v>
      </c>
      <c r="D356" s="28" t="s">
        <v>72</v>
      </c>
      <c r="E356" s="28" t="s">
        <v>72</v>
      </c>
      <c r="F356" s="28" t="s">
        <v>72</v>
      </c>
      <c r="G356" s="28" t="s">
        <v>72</v>
      </c>
      <c r="H356" s="28" t="s">
        <v>72</v>
      </c>
      <c r="I356" s="28" t="s">
        <v>72</v>
      </c>
      <c r="J356" s="28" t="s">
        <v>72</v>
      </c>
      <c r="K356" s="28" t="s">
        <v>72</v>
      </c>
      <c r="L356" s="28" t="s">
        <v>72</v>
      </c>
      <c r="M356" s="28" t="s">
        <v>72</v>
      </c>
      <c r="N356" s="28" t="s">
        <v>72</v>
      </c>
      <c r="O356" s="28" t="s">
        <v>72</v>
      </c>
      <c r="P356" s="28" t="s">
        <v>72</v>
      </c>
      <c r="Q356" s="28" t="s">
        <v>72</v>
      </c>
      <c r="R356" s="28" t="s">
        <v>72</v>
      </c>
      <c r="S356" s="28" t="s">
        <v>72</v>
      </c>
      <c r="T356" s="28" t="s">
        <v>72</v>
      </c>
      <c r="U356" s="28" t="s">
        <v>72</v>
      </c>
      <c r="V356" s="28" t="s">
        <v>72</v>
      </c>
      <c r="W356" s="28" t="s">
        <v>72</v>
      </c>
      <c r="X356" s="28" t="s">
        <v>72</v>
      </c>
      <c r="Y356" s="28" t="s">
        <v>72</v>
      </c>
    </row>
    <row r="357" spans="1:29" s="17" customFormat="1" x14ac:dyDescent="0.35">
      <c r="A357" s="29" t="str">
        <f>INDEX(A$16:A$127,MATCH(B357,B$16:B$127,0))</f>
        <v>Gross earned premiums</v>
      </c>
      <c r="B357" s="20" t="s">
        <v>92</v>
      </c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</row>
    <row r="358" spans="1:29" s="17" customFormat="1" x14ac:dyDescent="0.35">
      <c r="A358" s="37" t="s">
        <v>116</v>
      </c>
      <c r="B358" s="20"/>
      <c r="C358" s="50" t="s">
        <v>72</v>
      </c>
      <c r="D358" s="50" t="s">
        <v>72</v>
      </c>
      <c r="E358" s="50" t="s">
        <v>72</v>
      </c>
      <c r="F358" s="50" t="s">
        <v>72</v>
      </c>
      <c r="G358" s="50" t="s">
        <v>72</v>
      </c>
      <c r="H358" s="50" t="s">
        <v>72</v>
      </c>
      <c r="I358" s="50" t="s">
        <v>72</v>
      </c>
      <c r="J358" s="50" t="s">
        <v>72</v>
      </c>
      <c r="K358" s="50" t="s">
        <v>72</v>
      </c>
      <c r="L358" s="50" t="s">
        <v>72</v>
      </c>
      <c r="M358" s="50" t="s">
        <v>72</v>
      </c>
      <c r="N358" s="50" t="s">
        <v>72</v>
      </c>
      <c r="O358" s="50" t="s">
        <v>72</v>
      </c>
      <c r="P358" s="50" t="s">
        <v>72</v>
      </c>
      <c r="Q358" s="50" t="s">
        <v>72</v>
      </c>
      <c r="R358" s="50" t="s">
        <v>72</v>
      </c>
      <c r="S358" s="50" t="s">
        <v>72</v>
      </c>
      <c r="T358" s="50" t="s">
        <v>72</v>
      </c>
      <c r="U358" s="50" t="s">
        <v>72</v>
      </c>
      <c r="V358" s="50" t="s">
        <v>72</v>
      </c>
      <c r="W358" s="50" t="s">
        <v>72</v>
      </c>
      <c r="X358" s="50" t="s">
        <v>72</v>
      </c>
      <c r="Y358" s="50" t="s">
        <v>72</v>
      </c>
    </row>
    <row r="359" spans="1:29" s="17" customFormat="1" ht="12.75" customHeight="1" x14ac:dyDescent="0.35">
      <c r="A359" s="27" t="s">
        <v>117</v>
      </c>
      <c r="B359" s="21"/>
      <c r="C359" s="28" t="s">
        <v>72</v>
      </c>
      <c r="D359" s="28" t="s">
        <v>72</v>
      </c>
      <c r="E359" s="28" t="s">
        <v>72</v>
      </c>
      <c r="F359" s="28" t="s">
        <v>72</v>
      </c>
      <c r="G359" s="28" t="s">
        <v>72</v>
      </c>
      <c r="H359" s="28" t="s">
        <v>72</v>
      </c>
      <c r="I359" s="28" t="s">
        <v>72</v>
      </c>
      <c r="J359" s="28" t="s">
        <v>72</v>
      </c>
      <c r="K359" s="28" t="s">
        <v>72</v>
      </c>
      <c r="L359" s="28" t="s">
        <v>72</v>
      </c>
      <c r="M359" s="28" t="s">
        <v>72</v>
      </c>
      <c r="N359" s="28" t="s">
        <v>72</v>
      </c>
      <c r="O359" s="28" t="s">
        <v>72</v>
      </c>
      <c r="P359" s="28" t="s">
        <v>72</v>
      </c>
      <c r="Q359" s="28" t="s">
        <v>72</v>
      </c>
      <c r="R359" s="28" t="s">
        <v>72</v>
      </c>
      <c r="S359" s="28" t="s">
        <v>72</v>
      </c>
      <c r="T359" s="28" t="s">
        <v>72</v>
      </c>
      <c r="U359" s="28" t="s">
        <v>72</v>
      </c>
      <c r="V359" s="28" t="s">
        <v>72</v>
      </c>
      <c r="W359" s="28" t="s">
        <v>72</v>
      </c>
      <c r="X359" s="28" t="s">
        <v>72</v>
      </c>
      <c r="Y359" s="28" t="s">
        <v>72</v>
      </c>
    </row>
    <row r="360" spans="1:29" s="17" customFormat="1" x14ac:dyDescent="0.35">
      <c r="A360" s="29" t="str">
        <f>INDEX(A$16:A$127,MATCH(B360,B$16:B$127,0))</f>
        <v>Gross (undiscounted) claims incurred</v>
      </c>
      <c r="B360" s="20" t="s">
        <v>119</v>
      </c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</row>
    <row r="361" spans="1:29" s="17" customFormat="1" ht="12.75" customHeight="1" x14ac:dyDescent="0.35">
      <c r="A361" s="27" t="s">
        <v>200</v>
      </c>
      <c r="B361" s="21"/>
      <c r="C361" s="28" t="s">
        <v>72</v>
      </c>
      <c r="D361" s="28" t="s">
        <v>72</v>
      </c>
      <c r="E361" s="28" t="s">
        <v>72</v>
      </c>
      <c r="F361" s="28" t="s">
        <v>72</v>
      </c>
      <c r="G361" s="28" t="s">
        <v>72</v>
      </c>
      <c r="H361" s="28" t="s">
        <v>72</v>
      </c>
      <c r="I361" s="28" t="s">
        <v>72</v>
      </c>
      <c r="J361" s="28" t="s">
        <v>72</v>
      </c>
      <c r="K361" s="28" t="s">
        <v>72</v>
      </c>
      <c r="L361" s="28" t="s">
        <v>72</v>
      </c>
      <c r="M361" s="28" t="s">
        <v>72</v>
      </c>
      <c r="N361" s="28" t="s">
        <v>72</v>
      </c>
      <c r="O361" s="28" t="s">
        <v>72</v>
      </c>
      <c r="P361" s="28" t="s">
        <v>72</v>
      </c>
      <c r="Q361" s="28" t="s">
        <v>72</v>
      </c>
      <c r="R361" s="28" t="s">
        <v>72</v>
      </c>
      <c r="S361" s="28" t="s">
        <v>72</v>
      </c>
      <c r="T361" s="28" t="s">
        <v>72</v>
      </c>
      <c r="U361" s="28" t="s">
        <v>72</v>
      </c>
      <c r="V361" s="28" t="s">
        <v>72</v>
      </c>
      <c r="W361" s="28" t="s">
        <v>72</v>
      </c>
      <c r="X361" s="28" t="s">
        <v>72</v>
      </c>
      <c r="Y361" s="28" t="s">
        <v>72</v>
      </c>
    </row>
    <row r="362" spans="1:29" s="17" customFormat="1" x14ac:dyDescent="0.35">
      <c r="A362" s="29" t="str">
        <f>INDEX(A$16:A$127,MATCH(B362,B$16:B$127,0))</f>
        <v>Acquisition costs - commission</v>
      </c>
      <c r="B362" s="20" t="s">
        <v>210</v>
      </c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</row>
    <row r="363" spans="1:29" s="17" customFormat="1" x14ac:dyDescent="0.35">
      <c r="B363" s="17" t="s">
        <v>282</v>
      </c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54"/>
      <c r="AA363" s="18"/>
      <c r="AB363" s="18"/>
      <c r="AC363" s="18"/>
    </row>
    <row r="364" spans="1:29" s="17" customFormat="1" x14ac:dyDescent="0.35">
      <c r="B364" s="17" t="s">
        <v>282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54"/>
      <c r="AA364" s="18"/>
      <c r="AB364" s="18"/>
      <c r="AC364" s="18"/>
    </row>
    <row r="365" spans="1:29" s="17" customFormat="1" x14ac:dyDescent="0.35">
      <c r="A365" s="43" t="s">
        <v>414</v>
      </c>
      <c r="B365" s="17" t="s">
        <v>282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54"/>
      <c r="AA365" s="18"/>
      <c r="AB365" s="18"/>
      <c r="AC365" s="18"/>
    </row>
    <row r="366" spans="1:29" s="17" customFormat="1" x14ac:dyDescent="0.35">
      <c r="A366" s="14" t="str">
        <f>A$5&amp;" : distribution channel split : plan year 1"</f>
        <v>Non-life income, expenditure and business model analysis : distribution channel split : plan year 1</v>
      </c>
      <c r="B366" s="17" t="s">
        <v>282</v>
      </c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54"/>
      <c r="AA366" s="18"/>
      <c r="AB366" s="18"/>
      <c r="AC366" s="18"/>
    </row>
    <row r="367" spans="1:29" s="17" customFormat="1" x14ac:dyDescent="0.35">
      <c r="B367" s="17" t="s">
        <v>282</v>
      </c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54"/>
      <c r="AA367" s="18"/>
      <c r="AB367" s="18"/>
      <c r="AC367" s="18"/>
    </row>
    <row r="368" spans="1:29" s="17" customFormat="1" ht="14.5" customHeight="1" x14ac:dyDescent="0.35">
      <c r="C368" s="79" t="s">
        <v>377</v>
      </c>
      <c r="D368" s="80"/>
      <c r="E368" s="80"/>
      <c r="F368" s="80"/>
      <c r="G368" s="81"/>
      <c r="H368" s="79" t="s">
        <v>378</v>
      </c>
      <c r="I368" s="80"/>
      <c r="J368" s="80"/>
      <c r="K368" s="80"/>
      <c r="L368" s="81"/>
      <c r="M368" s="79" t="s">
        <v>379</v>
      </c>
      <c r="N368" s="80"/>
      <c r="O368" s="80"/>
      <c r="P368" s="80"/>
      <c r="Q368" s="81"/>
      <c r="R368" s="84" t="s">
        <v>380</v>
      </c>
      <c r="S368" s="85"/>
      <c r="T368" s="85"/>
      <c r="U368" s="85"/>
      <c r="V368" s="85"/>
      <c r="W368" s="85"/>
      <c r="X368" s="85"/>
      <c r="Y368" s="86"/>
    </row>
    <row r="369" spans="1:30" s="17" customFormat="1" ht="14.5" customHeight="1" x14ac:dyDescent="0.35">
      <c r="C369" s="87" t="s">
        <v>381</v>
      </c>
      <c r="D369" s="79" t="s">
        <v>382</v>
      </c>
      <c r="E369" s="80"/>
      <c r="F369" s="80"/>
      <c r="G369" s="81"/>
      <c r="H369" s="87" t="s">
        <v>381</v>
      </c>
      <c r="I369" s="79" t="s">
        <v>382</v>
      </c>
      <c r="J369" s="80"/>
      <c r="K369" s="80"/>
      <c r="L369" s="81"/>
      <c r="M369" s="87" t="s">
        <v>381</v>
      </c>
      <c r="N369" s="79" t="s">
        <v>382</v>
      </c>
      <c r="O369" s="80"/>
      <c r="P369" s="80"/>
      <c r="Q369" s="81"/>
      <c r="R369" s="84" t="s">
        <v>381</v>
      </c>
      <c r="S369" s="85"/>
      <c r="T369" s="85"/>
      <c r="U369" s="86"/>
      <c r="V369" s="84" t="s">
        <v>382</v>
      </c>
      <c r="W369" s="85"/>
      <c r="X369" s="85"/>
      <c r="Y369" s="86"/>
    </row>
    <row r="370" spans="1:30" s="17" customFormat="1" ht="29" x14ac:dyDescent="0.35">
      <c r="C370" s="87"/>
      <c r="D370" s="48" t="s">
        <v>383</v>
      </c>
      <c r="E370" s="48" t="s">
        <v>384</v>
      </c>
      <c r="F370" s="48" t="s">
        <v>385</v>
      </c>
      <c r="G370" s="48" t="s">
        <v>274</v>
      </c>
      <c r="H370" s="87"/>
      <c r="I370" s="48" t="s">
        <v>383</v>
      </c>
      <c r="J370" s="48" t="s">
        <v>384</v>
      </c>
      <c r="K370" s="48" t="s">
        <v>385</v>
      </c>
      <c r="L370" s="48" t="s">
        <v>274</v>
      </c>
      <c r="M370" s="87"/>
      <c r="N370" s="48" t="s">
        <v>383</v>
      </c>
      <c r="O370" s="48" t="s">
        <v>384</v>
      </c>
      <c r="P370" s="48" t="s">
        <v>385</v>
      </c>
      <c r="Q370" s="48" t="s">
        <v>274</v>
      </c>
      <c r="R370" s="48" t="s">
        <v>386</v>
      </c>
      <c r="S370" s="48" t="s">
        <v>387</v>
      </c>
      <c r="T370" s="48" t="s">
        <v>388</v>
      </c>
      <c r="U370" s="48" t="s">
        <v>274</v>
      </c>
      <c r="V370" s="48" t="s">
        <v>389</v>
      </c>
      <c r="W370" s="48" t="s">
        <v>384</v>
      </c>
      <c r="X370" s="48" t="s">
        <v>390</v>
      </c>
      <c r="Y370" s="48" t="s">
        <v>274</v>
      </c>
    </row>
    <row r="371" spans="1:30" s="17" customFormat="1" x14ac:dyDescent="0.35">
      <c r="C371" s="55" t="s">
        <v>415</v>
      </c>
      <c r="D371" s="55" t="s">
        <v>416</v>
      </c>
      <c r="E371" s="55" t="s">
        <v>417</v>
      </c>
      <c r="F371" s="55" t="s">
        <v>418</v>
      </c>
      <c r="G371" s="55" t="s">
        <v>419</v>
      </c>
      <c r="H371" s="55" t="s">
        <v>420</v>
      </c>
      <c r="I371" s="55" t="s">
        <v>421</v>
      </c>
      <c r="J371" s="55" t="s">
        <v>422</v>
      </c>
      <c r="K371" s="55" t="s">
        <v>423</v>
      </c>
      <c r="L371" s="55" t="s">
        <v>424</v>
      </c>
      <c r="M371" s="55" t="s">
        <v>425</v>
      </c>
      <c r="N371" s="55" t="s">
        <v>426</v>
      </c>
      <c r="O371" s="55" t="s">
        <v>427</v>
      </c>
      <c r="P371" s="55" t="s">
        <v>428</v>
      </c>
      <c r="Q371" s="55" t="s">
        <v>429</v>
      </c>
      <c r="R371" s="55" t="s">
        <v>430</v>
      </c>
      <c r="S371" s="55" t="s">
        <v>431</v>
      </c>
      <c r="T371" s="55" t="s">
        <v>432</v>
      </c>
      <c r="U371" s="55" t="s">
        <v>433</v>
      </c>
      <c r="V371" s="55" t="s">
        <v>434</v>
      </c>
      <c r="W371" s="55" t="s">
        <v>435</v>
      </c>
      <c r="X371" s="55" t="s">
        <v>436</v>
      </c>
      <c r="Y371" s="55" t="s">
        <v>437</v>
      </c>
    </row>
    <row r="372" spans="1:30" s="17" customFormat="1" x14ac:dyDescent="0.35">
      <c r="A372" s="56" t="s">
        <v>71</v>
      </c>
      <c r="B372" s="19"/>
      <c r="C372" s="50" t="s">
        <v>72</v>
      </c>
      <c r="D372" s="50" t="s">
        <v>72</v>
      </c>
      <c r="E372" s="50" t="s">
        <v>72</v>
      </c>
      <c r="F372" s="50" t="s">
        <v>72</v>
      </c>
      <c r="G372" s="50" t="s">
        <v>72</v>
      </c>
      <c r="H372" s="50" t="s">
        <v>72</v>
      </c>
      <c r="I372" s="50" t="s">
        <v>72</v>
      </c>
      <c r="J372" s="50" t="s">
        <v>72</v>
      </c>
      <c r="K372" s="50" t="s">
        <v>72</v>
      </c>
      <c r="L372" s="50" t="s">
        <v>72</v>
      </c>
      <c r="M372" s="50" t="s">
        <v>72</v>
      </c>
      <c r="N372" s="50" t="s">
        <v>72</v>
      </c>
      <c r="O372" s="50" t="s">
        <v>72</v>
      </c>
      <c r="P372" s="50" t="s">
        <v>72</v>
      </c>
      <c r="Q372" s="50" t="s">
        <v>72</v>
      </c>
      <c r="R372" s="50" t="s">
        <v>72</v>
      </c>
      <c r="S372" s="50" t="s">
        <v>72</v>
      </c>
      <c r="T372" s="50" t="s">
        <v>72</v>
      </c>
      <c r="U372" s="50" t="s">
        <v>72</v>
      </c>
      <c r="V372" s="50" t="s">
        <v>72</v>
      </c>
      <c r="W372" s="50" t="s">
        <v>72</v>
      </c>
      <c r="X372" s="50" t="s">
        <v>72</v>
      </c>
      <c r="Y372" s="50" t="s">
        <v>72</v>
      </c>
    </row>
    <row r="373" spans="1:30" s="17" customFormat="1" ht="12.75" customHeight="1" x14ac:dyDescent="0.35">
      <c r="A373" s="27" t="s">
        <v>73</v>
      </c>
      <c r="B373" s="21"/>
      <c r="C373" s="28" t="s">
        <v>72</v>
      </c>
      <c r="D373" s="28" t="s">
        <v>72</v>
      </c>
      <c r="E373" s="28" t="s">
        <v>72</v>
      </c>
      <c r="F373" s="28" t="s">
        <v>72</v>
      </c>
      <c r="G373" s="28" t="s">
        <v>72</v>
      </c>
      <c r="H373" s="28" t="s">
        <v>72</v>
      </c>
      <c r="I373" s="28" t="s">
        <v>72</v>
      </c>
      <c r="J373" s="28" t="s">
        <v>72</v>
      </c>
      <c r="K373" s="28" t="s">
        <v>72</v>
      </c>
      <c r="L373" s="28" t="s">
        <v>72</v>
      </c>
      <c r="M373" s="28" t="s">
        <v>72</v>
      </c>
      <c r="N373" s="28" t="s">
        <v>72</v>
      </c>
      <c r="O373" s="28" t="s">
        <v>72</v>
      </c>
      <c r="P373" s="28" t="s">
        <v>72</v>
      </c>
      <c r="Q373" s="28" t="s">
        <v>72</v>
      </c>
      <c r="R373" s="28" t="s">
        <v>72</v>
      </c>
      <c r="S373" s="28" t="s">
        <v>72</v>
      </c>
      <c r="T373" s="28" t="s">
        <v>72</v>
      </c>
      <c r="U373" s="28" t="s">
        <v>72</v>
      </c>
      <c r="V373" s="28" t="s">
        <v>72</v>
      </c>
      <c r="W373" s="28" t="s">
        <v>72</v>
      </c>
      <c r="X373" s="28" t="s">
        <v>72</v>
      </c>
      <c r="Y373" s="28" t="s">
        <v>72</v>
      </c>
    </row>
    <row r="374" spans="1:30" s="17" customFormat="1" x14ac:dyDescent="0.35">
      <c r="A374" s="29" t="str">
        <f>INDEX(A$16:A$127,MATCH(B374,B$16:B$127,0))</f>
        <v>Gross written premiums</v>
      </c>
      <c r="B374" s="46" t="s">
        <v>75</v>
      </c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2"/>
      <c r="S374" s="51"/>
      <c r="T374" s="51"/>
      <c r="U374" s="51"/>
      <c r="V374" s="51"/>
      <c r="W374" s="51"/>
      <c r="X374" s="51"/>
      <c r="Y374" s="51"/>
    </row>
    <row r="375" spans="1:30" s="17" customFormat="1" x14ac:dyDescent="0.35">
      <c r="A375" s="7" t="str">
        <f>INDEX(A$16:A$127,MATCH(B375,B$16:B$127,0))</f>
        <v xml:space="preserve">  Gross written premiums - insurance (direct)</v>
      </c>
      <c r="B375" s="46" t="s">
        <v>77</v>
      </c>
      <c r="C375" s="51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</row>
    <row r="376" spans="1:30" s="17" customFormat="1" x14ac:dyDescent="0.35">
      <c r="A376" s="7" t="str">
        <f>INDEX(A$16:A$127,MATCH(B376,B$16:B$127,0))</f>
        <v xml:space="preserve">  Gross written premiums - accepted reinsurance</v>
      </c>
      <c r="B376" s="46" t="s">
        <v>81</v>
      </c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52"/>
      <c r="S376" s="52"/>
      <c r="T376" s="52"/>
      <c r="U376" s="52"/>
      <c r="V376" s="52"/>
      <c r="W376" s="52"/>
      <c r="X376" s="52"/>
      <c r="Y376" s="52"/>
    </row>
    <row r="377" spans="1:30" s="17" customFormat="1" x14ac:dyDescent="0.35">
      <c r="B377" s="17" t="s">
        <v>282</v>
      </c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54"/>
      <c r="AB377" s="18"/>
      <c r="AC377" s="18"/>
      <c r="AD377" s="18"/>
    </row>
    <row r="378" spans="1:30" s="17" customFormat="1" x14ac:dyDescent="0.35">
      <c r="B378" s="17" t="s">
        <v>282</v>
      </c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54"/>
      <c r="AB378" s="18"/>
      <c r="AC378" s="18"/>
      <c r="AD378" s="18"/>
    </row>
    <row r="379" spans="1:30" s="17" customFormat="1" x14ac:dyDescent="0.35">
      <c r="A379" s="43" t="s">
        <v>438</v>
      </c>
      <c r="B379" s="17" t="s">
        <v>282</v>
      </c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54"/>
      <c r="AB379" s="18"/>
      <c r="AC379" s="18"/>
      <c r="AD379" s="18"/>
    </row>
    <row r="380" spans="1:30" s="17" customFormat="1" x14ac:dyDescent="0.35">
      <c r="A380" s="14" t="str">
        <f>A$5&amp;" : distribution channel split : plan year 2"</f>
        <v>Non-life income, expenditure and business model analysis : distribution channel split : plan year 2</v>
      </c>
      <c r="B380" s="17" t="s">
        <v>282</v>
      </c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54"/>
      <c r="AB380" s="18"/>
      <c r="AC380" s="18"/>
      <c r="AD380" s="18"/>
    </row>
    <row r="381" spans="1:30" s="17" customFormat="1" x14ac:dyDescent="0.35">
      <c r="B381" s="17" t="s">
        <v>282</v>
      </c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54"/>
      <c r="AB381" s="18"/>
      <c r="AC381" s="18"/>
      <c r="AD381" s="18"/>
    </row>
    <row r="382" spans="1:30" s="17" customFormat="1" ht="14.5" customHeight="1" x14ac:dyDescent="0.35">
      <c r="C382" s="79" t="s">
        <v>377</v>
      </c>
      <c r="D382" s="80"/>
      <c r="E382" s="80"/>
      <c r="F382" s="80"/>
      <c r="G382" s="81"/>
      <c r="H382" s="79" t="s">
        <v>378</v>
      </c>
      <c r="I382" s="80"/>
      <c r="J382" s="80"/>
      <c r="K382" s="80"/>
      <c r="L382" s="81"/>
      <c r="M382" s="79" t="s">
        <v>379</v>
      </c>
      <c r="N382" s="80"/>
      <c r="O382" s="80"/>
      <c r="P382" s="80"/>
      <c r="Q382" s="81"/>
      <c r="R382" s="84" t="s">
        <v>380</v>
      </c>
      <c r="S382" s="85"/>
      <c r="T382" s="85"/>
      <c r="U382" s="85"/>
      <c r="V382" s="85"/>
      <c r="W382" s="85"/>
      <c r="X382" s="85"/>
      <c r="Y382" s="86"/>
    </row>
    <row r="383" spans="1:30" s="17" customFormat="1" ht="14.5" customHeight="1" x14ac:dyDescent="0.35">
      <c r="C383" s="87" t="s">
        <v>381</v>
      </c>
      <c r="D383" s="79" t="s">
        <v>382</v>
      </c>
      <c r="E383" s="80"/>
      <c r="F383" s="80"/>
      <c r="G383" s="81"/>
      <c r="H383" s="87" t="s">
        <v>381</v>
      </c>
      <c r="I383" s="79" t="s">
        <v>382</v>
      </c>
      <c r="J383" s="80"/>
      <c r="K383" s="80"/>
      <c r="L383" s="81"/>
      <c r="M383" s="87" t="s">
        <v>381</v>
      </c>
      <c r="N383" s="79" t="s">
        <v>382</v>
      </c>
      <c r="O383" s="80"/>
      <c r="P383" s="80"/>
      <c r="Q383" s="81"/>
      <c r="R383" s="84" t="s">
        <v>381</v>
      </c>
      <c r="S383" s="85"/>
      <c r="T383" s="85"/>
      <c r="U383" s="86"/>
      <c r="V383" s="84" t="s">
        <v>382</v>
      </c>
      <c r="W383" s="85"/>
      <c r="X383" s="85"/>
      <c r="Y383" s="86"/>
    </row>
    <row r="384" spans="1:30" s="17" customFormat="1" ht="29" x14ac:dyDescent="0.35">
      <c r="C384" s="87"/>
      <c r="D384" s="48" t="s">
        <v>383</v>
      </c>
      <c r="E384" s="48" t="s">
        <v>384</v>
      </c>
      <c r="F384" s="48" t="s">
        <v>385</v>
      </c>
      <c r="G384" s="48" t="s">
        <v>274</v>
      </c>
      <c r="H384" s="87"/>
      <c r="I384" s="48" t="s">
        <v>383</v>
      </c>
      <c r="J384" s="48" t="s">
        <v>384</v>
      </c>
      <c r="K384" s="48" t="s">
        <v>385</v>
      </c>
      <c r="L384" s="48" t="s">
        <v>274</v>
      </c>
      <c r="M384" s="87"/>
      <c r="N384" s="48" t="s">
        <v>383</v>
      </c>
      <c r="O384" s="48" t="s">
        <v>384</v>
      </c>
      <c r="P384" s="48" t="s">
        <v>385</v>
      </c>
      <c r="Q384" s="48" t="s">
        <v>274</v>
      </c>
      <c r="R384" s="48" t="s">
        <v>386</v>
      </c>
      <c r="S384" s="48" t="s">
        <v>387</v>
      </c>
      <c r="T384" s="48" t="s">
        <v>388</v>
      </c>
      <c r="U384" s="48" t="s">
        <v>274</v>
      </c>
      <c r="V384" s="48" t="s">
        <v>389</v>
      </c>
      <c r="W384" s="48" t="s">
        <v>384</v>
      </c>
      <c r="X384" s="48" t="s">
        <v>390</v>
      </c>
      <c r="Y384" s="48" t="s">
        <v>274</v>
      </c>
    </row>
    <row r="385" spans="1:29" s="17" customFormat="1" x14ac:dyDescent="0.35">
      <c r="C385" s="55" t="s">
        <v>439</v>
      </c>
      <c r="D385" s="55" t="s">
        <v>440</v>
      </c>
      <c r="E385" s="55" t="s">
        <v>441</v>
      </c>
      <c r="F385" s="55" t="s">
        <v>442</v>
      </c>
      <c r="G385" s="55" t="s">
        <v>443</v>
      </c>
      <c r="H385" s="55" t="s">
        <v>444</v>
      </c>
      <c r="I385" s="55" t="s">
        <v>445</v>
      </c>
      <c r="J385" s="55" t="s">
        <v>446</v>
      </c>
      <c r="K385" s="55" t="s">
        <v>447</v>
      </c>
      <c r="L385" s="55" t="s">
        <v>448</v>
      </c>
      <c r="M385" s="55" t="s">
        <v>449</v>
      </c>
      <c r="N385" s="55" t="s">
        <v>450</v>
      </c>
      <c r="O385" s="55" t="s">
        <v>451</v>
      </c>
      <c r="P385" s="55" t="s">
        <v>452</v>
      </c>
      <c r="Q385" s="55" t="s">
        <v>453</v>
      </c>
      <c r="R385" s="55" t="s">
        <v>454</v>
      </c>
      <c r="S385" s="55" t="s">
        <v>455</v>
      </c>
      <c r="T385" s="55" t="s">
        <v>456</v>
      </c>
      <c r="U385" s="55" t="s">
        <v>457</v>
      </c>
      <c r="V385" s="55" t="s">
        <v>458</v>
      </c>
      <c r="W385" s="55" t="s">
        <v>459</v>
      </c>
      <c r="X385" s="55" t="s">
        <v>460</v>
      </c>
      <c r="Y385" s="55" t="s">
        <v>461</v>
      </c>
    </row>
    <row r="386" spans="1:29" s="17" customFormat="1" x14ac:dyDescent="0.35">
      <c r="A386" s="56" t="s">
        <v>71</v>
      </c>
      <c r="B386" s="19"/>
      <c r="C386" s="50" t="s">
        <v>72</v>
      </c>
      <c r="D386" s="50" t="s">
        <v>72</v>
      </c>
      <c r="E386" s="50" t="s">
        <v>72</v>
      </c>
      <c r="F386" s="50" t="s">
        <v>72</v>
      </c>
      <c r="G386" s="50" t="s">
        <v>72</v>
      </c>
      <c r="H386" s="50" t="s">
        <v>72</v>
      </c>
      <c r="I386" s="50" t="s">
        <v>72</v>
      </c>
      <c r="J386" s="50" t="s">
        <v>72</v>
      </c>
      <c r="K386" s="50" t="s">
        <v>72</v>
      </c>
      <c r="L386" s="50" t="s">
        <v>72</v>
      </c>
      <c r="M386" s="50" t="s">
        <v>72</v>
      </c>
      <c r="N386" s="50" t="s">
        <v>72</v>
      </c>
      <c r="O386" s="50" t="s">
        <v>72</v>
      </c>
      <c r="P386" s="50" t="s">
        <v>72</v>
      </c>
      <c r="Q386" s="50" t="s">
        <v>72</v>
      </c>
      <c r="R386" s="50" t="s">
        <v>72</v>
      </c>
      <c r="S386" s="50" t="s">
        <v>72</v>
      </c>
      <c r="T386" s="50" t="s">
        <v>72</v>
      </c>
      <c r="U386" s="50" t="s">
        <v>72</v>
      </c>
      <c r="V386" s="50" t="s">
        <v>72</v>
      </c>
      <c r="W386" s="50" t="s">
        <v>72</v>
      </c>
      <c r="X386" s="50" t="s">
        <v>72</v>
      </c>
      <c r="Y386" s="50" t="s">
        <v>72</v>
      </c>
    </row>
    <row r="387" spans="1:29" s="17" customFormat="1" ht="12.75" customHeight="1" x14ac:dyDescent="0.35">
      <c r="A387" s="27" t="s">
        <v>73</v>
      </c>
      <c r="B387" s="21"/>
      <c r="C387" s="28" t="s">
        <v>72</v>
      </c>
      <c r="D387" s="28" t="s">
        <v>72</v>
      </c>
      <c r="E387" s="28" t="s">
        <v>72</v>
      </c>
      <c r="F387" s="28" t="s">
        <v>72</v>
      </c>
      <c r="G387" s="28" t="s">
        <v>72</v>
      </c>
      <c r="H387" s="28" t="s">
        <v>72</v>
      </c>
      <c r="I387" s="28" t="s">
        <v>72</v>
      </c>
      <c r="J387" s="28" t="s">
        <v>72</v>
      </c>
      <c r="K387" s="28" t="s">
        <v>72</v>
      </c>
      <c r="L387" s="28" t="s">
        <v>72</v>
      </c>
      <c r="M387" s="28" t="s">
        <v>72</v>
      </c>
      <c r="N387" s="28" t="s">
        <v>72</v>
      </c>
      <c r="O387" s="28" t="s">
        <v>72</v>
      </c>
      <c r="P387" s="28" t="s">
        <v>72</v>
      </c>
      <c r="Q387" s="28" t="s">
        <v>72</v>
      </c>
      <c r="R387" s="28" t="s">
        <v>72</v>
      </c>
      <c r="S387" s="28" t="s">
        <v>72</v>
      </c>
      <c r="T387" s="28" t="s">
        <v>72</v>
      </c>
      <c r="U387" s="28" t="s">
        <v>72</v>
      </c>
      <c r="V387" s="28" t="s">
        <v>72</v>
      </c>
      <c r="W387" s="28" t="s">
        <v>72</v>
      </c>
      <c r="X387" s="28" t="s">
        <v>72</v>
      </c>
      <c r="Y387" s="28" t="s">
        <v>72</v>
      </c>
    </row>
    <row r="388" spans="1:29" s="17" customFormat="1" x14ac:dyDescent="0.35">
      <c r="A388" s="29" t="str">
        <f>INDEX(A$16:A$127,MATCH(B388,B$16:B$127,0))</f>
        <v>Gross written premiums</v>
      </c>
      <c r="B388" s="46" t="s">
        <v>75</v>
      </c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2"/>
      <c r="S388" s="51"/>
      <c r="T388" s="51"/>
      <c r="U388" s="51"/>
      <c r="V388" s="51"/>
      <c r="W388" s="51"/>
      <c r="X388" s="51"/>
      <c r="Y388" s="51"/>
    </row>
    <row r="389" spans="1:29" s="17" customFormat="1" x14ac:dyDescent="0.35">
      <c r="A389" s="7" t="str">
        <f>INDEX(A$16:A$127,MATCH(B389,B$16:B$127,0))</f>
        <v xml:space="preserve">  Gross written premiums - insurance (direct)</v>
      </c>
      <c r="B389" s="46" t="s">
        <v>77</v>
      </c>
      <c r="C389" s="51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</row>
    <row r="390" spans="1:29" s="17" customFormat="1" x14ac:dyDescent="0.35">
      <c r="A390" s="7" t="str">
        <f>INDEX(A$16:A$127,MATCH(B390,B$16:B$127,0))</f>
        <v xml:space="preserve">  Gross written premiums - accepted reinsurance</v>
      </c>
      <c r="B390" s="46" t="s">
        <v>81</v>
      </c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52"/>
      <c r="S390" s="52"/>
      <c r="T390" s="52"/>
      <c r="U390" s="52"/>
      <c r="V390" s="52"/>
      <c r="W390" s="52"/>
      <c r="X390" s="52"/>
      <c r="Y390" s="52"/>
    </row>
    <row r="391" spans="1:29" s="17" customFormat="1" x14ac:dyDescent="0.35">
      <c r="B391" s="17" t="s">
        <v>282</v>
      </c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54"/>
      <c r="AA391" s="18"/>
      <c r="AB391" s="18"/>
      <c r="AC391" s="18"/>
    </row>
    <row r="392" spans="1:29" s="17" customFormat="1" x14ac:dyDescent="0.35">
      <c r="B392" s="17" t="s">
        <v>282</v>
      </c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54"/>
      <c r="AA392" s="18"/>
      <c r="AB392" s="18"/>
      <c r="AC392" s="18"/>
    </row>
    <row r="393" spans="1:29" s="17" customFormat="1" x14ac:dyDescent="0.35">
      <c r="A393" s="43" t="s">
        <v>462</v>
      </c>
      <c r="B393" s="17" t="s">
        <v>282</v>
      </c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54"/>
      <c r="AA393" s="18"/>
      <c r="AB393" s="18"/>
      <c r="AC393" s="18"/>
    </row>
    <row r="394" spans="1:29" s="17" customFormat="1" x14ac:dyDescent="0.35">
      <c r="A394" s="14" t="str">
        <f>A$5&amp;" : distribution channel split : plan year 3"</f>
        <v>Non-life income, expenditure and business model analysis : distribution channel split : plan year 3</v>
      </c>
      <c r="B394" s="17" t="s">
        <v>282</v>
      </c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54"/>
      <c r="AA394" s="18"/>
      <c r="AB394" s="18"/>
      <c r="AC394" s="18"/>
    </row>
    <row r="395" spans="1:29" s="17" customFormat="1" x14ac:dyDescent="0.35">
      <c r="B395" s="17" t="s">
        <v>282</v>
      </c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54"/>
      <c r="AA395" s="18"/>
      <c r="AB395" s="18"/>
      <c r="AC395" s="18"/>
    </row>
    <row r="396" spans="1:29" s="17" customFormat="1" ht="14.5" customHeight="1" x14ac:dyDescent="0.35">
      <c r="C396" s="79" t="s">
        <v>377</v>
      </c>
      <c r="D396" s="80"/>
      <c r="E396" s="80"/>
      <c r="F396" s="80"/>
      <c r="G396" s="81"/>
      <c r="H396" s="79" t="s">
        <v>378</v>
      </c>
      <c r="I396" s="80"/>
      <c r="J396" s="80"/>
      <c r="K396" s="80"/>
      <c r="L396" s="81"/>
      <c r="M396" s="79" t="s">
        <v>379</v>
      </c>
      <c r="N396" s="80"/>
      <c r="O396" s="80"/>
      <c r="P396" s="80"/>
      <c r="Q396" s="81"/>
      <c r="R396" s="84" t="s">
        <v>380</v>
      </c>
      <c r="S396" s="85"/>
      <c r="T396" s="85"/>
      <c r="U396" s="85"/>
      <c r="V396" s="85"/>
      <c r="W396" s="85"/>
      <c r="X396" s="85"/>
      <c r="Y396" s="86"/>
    </row>
    <row r="397" spans="1:29" s="17" customFormat="1" ht="14.5" customHeight="1" x14ac:dyDescent="0.35">
      <c r="C397" s="82" t="s">
        <v>381</v>
      </c>
      <c r="D397" s="79" t="s">
        <v>382</v>
      </c>
      <c r="E397" s="80"/>
      <c r="F397" s="80"/>
      <c r="G397" s="81"/>
      <c r="H397" s="82" t="s">
        <v>381</v>
      </c>
      <c r="I397" s="79" t="s">
        <v>382</v>
      </c>
      <c r="J397" s="80"/>
      <c r="K397" s="80"/>
      <c r="L397" s="81"/>
      <c r="M397" s="82" t="s">
        <v>381</v>
      </c>
      <c r="N397" s="79" t="s">
        <v>382</v>
      </c>
      <c r="O397" s="80"/>
      <c r="P397" s="80"/>
      <c r="Q397" s="81"/>
      <c r="R397" s="84" t="s">
        <v>381</v>
      </c>
      <c r="S397" s="85"/>
      <c r="T397" s="85"/>
      <c r="U397" s="86"/>
      <c r="V397" s="84" t="s">
        <v>382</v>
      </c>
      <c r="W397" s="85"/>
      <c r="X397" s="85"/>
      <c r="Y397" s="86"/>
    </row>
    <row r="398" spans="1:29" s="17" customFormat="1" ht="29" x14ac:dyDescent="0.35">
      <c r="C398" s="83"/>
      <c r="D398" s="48" t="s">
        <v>383</v>
      </c>
      <c r="E398" s="48" t="s">
        <v>384</v>
      </c>
      <c r="F398" s="48" t="s">
        <v>385</v>
      </c>
      <c r="G398" s="48" t="s">
        <v>274</v>
      </c>
      <c r="H398" s="83"/>
      <c r="I398" s="48" t="s">
        <v>383</v>
      </c>
      <c r="J398" s="48" t="s">
        <v>384</v>
      </c>
      <c r="K398" s="48" t="s">
        <v>385</v>
      </c>
      <c r="L398" s="48" t="s">
        <v>274</v>
      </c>
      <c r="M398" s="83"/>
      <c r="N398" s="48" t="s">
        <v>383</v>
      </c>
      <c r="O398" s="48" t="s">
        <v>384</v>
      </c>
      <c r="P398" s="48" t="s">
        <v>385</v>
      </c>
      <c r="Q398" s="48" t="s">
        <v>274</v>
      </c>
      <c r="R398" s="48" t="s">
        <v>386</v>
      </c>
      <c r="S398" s="48" t="s">
        <v>387</v>
      </c>
      <c r="T398" s="48" t="s">
        <v>388</v>
      </c>
      <c r="U398" s="48" t="s">
        <v>274</v>
      </c>
      <c r="V398" s="48" t="s">
        <v>389</v>
      </c>
      <c r="W398" s="48" t="s">
        <v>384</v>
      </c>
      <c r="X398" s="48" t="s">
        <v>390</v>
      </c>
      <c r="Y398" s="48" t="s">
        <v>274</v>
      </c>
    </row>
    <row r="399" spans="1:29" s="17" customFormat="1" x14ac:dyDescent="0.35">
      <c r="C399" s="55" t="s">
        <v>463</v>
      </c>
      <c r="D399" s="55" t="s">
        <v>464</v>
      </c>
      <c r="E399" s="55" t="s">
        <v>465</v>
      </c>
      <c r="F399" s="55" t="s">
        <v>466</v>
      </c>
      <c r="G399" s="55" t="s">
        <v>467</v>
      </c>
      <c r="H399" s="55" t="s">
        <v>468</v>
      </c>
      <c r="I399" s="55" t="s">
        <v>469</v>
      </c>
      <c r="J399" s="55" t="s">
        <v>470</v>
      </c>
      <c r="K399" s="55" t="s">
        <v>471</v>
      </c>
      <c r="L399" s="55" t="s">
        <v>472</v>
      </c>
      <c r="M399" s="55" t="s">
        <v>473</v>
      </c>
      <c r="N399" s="55" t="s">
        <v>474</v>
      </c>
      <c r="O399" s="55" t="s">
        <v>475</v>
      </c>
      <c r="P399" s="55" t="s">
        <v>476</v>
      </c>
      <c r="Q399" s="55" t="s">
        <v>477</v>
      </c>
      <c r="R399" s="55" t="s">
        <v>478</v>
      </c>
      <c r="S399" s="55" t="s">
        <v>479</v>
      </c>
      <c r="T399" s="55" t="s">
        <v>480</v>
      </c>
      <c r="U399" s="55" t="s">
        <v>481</v>
      </c>
      <c r="V399" s="55" t="s">
        <v>482</v>
      </c>
      <c r="W399" s="55" t="s">
        <v>483</v>
      </c>
      <c r="X399" s="55" t="s">
        <v>484</v>
      </c>
      <c r="Y399" s="55" t="s">
        <v>485</v>
      </c>
    </row>
    <row r="400" spans="1:29" s="17" customFormat="1" x14ac:dyDescent="0.35">
      <c r="A400" s="56" t="s">
        <v>71</v>
      </c>
      <c r="B400" s="20"/>
      <c r="C400" s="50" t="s">
        <v>72</v>
      </c>
      <c r="D400" s="50" t="s">
        <v>72</v>
      </c>
      <c r="E400" s="50" t="s">
        <v>72</v>
      </c>
      <c r="F400" s="50" t="s">
        <v>72</v>
      </c>
      <c r="G400" s="50" t="s">
        <v>72</v>
      </c>
      <c r="H400" s="50" t="s">
        <v>72</v>
      </c>
      <c r="I400" s="50" t="s">
        <v>72</v>
      </c>
      <c r="J400" s="50" t="s">
        <v>72</v>
      </c>
      <c r="K400" s="50" t="s">
        <v>72</v>
      </c>
      <c r="L400" s="50" t="s">
        <v>72</v>
      </c>
      <c r="M400" s="50" t="s">
        <v>72</v>
      </c>
      <c r="N400" s="50" t="s">
        <v>72</v>
      </c>
      <c r="O400" s="50" t="s">
        <v>72</v>
      </c>
      <c r="P400" s="50" t="s">
        <v>72</v>
      </c>
      <c r="Q400" s="50" t="s">
        <v>72</v>
      </c>
      <c r="R400" s="50" t="s">
        <v>72</v>
      </c>
      <c r="S400" s="50" t="s">
        <v>72</v>
      </c>
      <c r="T400" s="50" t="s">
        <v>72</v>
      </c>
      <c r="U400" s="50" t="s">
        <v>72</v>
      </c>
      <c r="V400" s="50" t="s">
        <v>72</v>
      </c>
      <c r="W400" s="50" t="s">
        <v>72</v>
      </c>
      <c r="X400" s="50" t="s">
        <v>72</v>
      </c>
      <c r="Y400" s="50" t="s">
        <v>72</v>
      </c>
    </row>
    <row r="401" spans="1:35" s="17" customFormat="1" ht="12.75" customHeight="1" x14ac:dyDescent="0.35">
      <c r="A401" s="27" t="s">
        <v>73</v>
      </c>
      <c r="B401" s="21"/>
      <c r="C401" s="28" t="s">
        <v>72</v>
      </c>
      <c r="D401" s="28" t="s">
        <v>72</v>
      </c>
      <c r="E401" s="28" t="s">
        <v>72</v>
      </c>
      <c r="F401" s="28" t="s">
        <v>72</v>
      </c>
      <c r="G401" s="28" t="s">
        <v>72</v>
      </c>
      <c r="H401" s="28" t="s">
        <v>72</v>
      </c>
      <c r="I401" s="28" t="s">
        <v>72</v>
      </c>
      <c r="J401" s="28" t="s">
        <v>72</v>
      </c>
      <c r="K401" s="28" t="s">
        <v>72</v>
      </c>
      <c r="L401" s="28" t="s">
        <v>72</v>
      </c>
      <c r="M401" s="28" t="s">
        <v>72</v>
      </c>
      <c r="N401" s="28" t="s">
        <v>72</v>
      </c>
      <c r="O401" s="28" t="s">
        <v>72</v>
      </c>
      <c r="P401" s="28" t="s">
        <v>72</v>
      </c>
      <c r="Q401" s="28" t="s">
        <v>72</v>
      </c>
      <c r="R401" s="28" t="s">
        <v>72</v>
      </c>
      <c r="S401" s="28" t="s">
        <v>72</v>
      </c>
      <c r="T401" s="28" t="s">
        <v>72</v>
      </c>
      <c r="U401" s="28" t="s">
        <v>72</v>
      </c>
      <c r="V401" s="28" t="s">
        <v>72</v>
      </c>
      <c r="W401" s="28" t="s">
        <v>72</v>
      </c>
      <c r="X401" s="28" t="s">
        <v>72</v>
      </c>
      <c r="Y401" s="28" t="s">
        <v>72</v>
      </c>
    </row>
    <row r="402" spans="1:35" s="17" customFormat="1" x14ac:dyDescent="0.35">
      <c r="A402" s="29" t="str">
        <f>INDEX(A$16:A$127,MATCH(B402,B$16:B$127,0))</f>
        <v>Gross written premiums</v>
      </c>
      <c r="B402" s="46" t="s">
        <v>75</v>
      </c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2"/>
      <c r="S402" s="51"/>
      <c r="T402" s="51"/>
      <c r="U402" s="51"/>
      <c r="V402" s="51"/>
      <c r="W402" s="51"/>
      <c r="X402" s="51"/>
      <c r="Y402" s="51"/>
    </row>
    <row r="403" spans="1:35" s="17" customFormat="1" x14ac:dyDescent="0.35">
      <c r="A403" s="7" t="str">
        <f>INDEX(A$16:A$127,MATCH(B403,B$16:B$127,0))</f>
        <v xml:space="preserve">  Gross written premiums - insurance (direct)</v>
      </c>
      <c r="B403" s="46" t="s">
        <v>77</v>
      </c>
      <c r="C403" s="51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</row>
    <row r="404" spans="1:35" s="17" customFormat="1" x14ac:dyDescent="0.35">
      <c r="A404" s="7" t="str">
        <f>INDEX(A$16:A$127,MATCH(B404,B$16:B$127,0))</f>
        <v xml:space="preserve">  Gross written premiums - accepted reinsurance</v>
      </c>
      <c r="B404" s="46" t="s">
        <v>81</v>
      </c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52"/>
      <c r="S404" s="52"/>
      <c r="T404" s="52"/>
      <c r="U404" s="52"/>
      <c r="V404" s="52"/>
      <c r="W404" s="52"/>
      <c r="X404" s="52"/>
      <c r="Y404" s="52"/>
    </row>
    <row r="405" spans="1:35" s="17" customFormat="1" x14ac:dyDescent="0.35"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54"/>
      <c r="AG405" s="18"/>
      <c r="AH405" s="18"/>
    </row>
    <row r="406" spans="1:35" s="17" customFormat="1" x14ac:dyDescent="0.35"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s="17" customFormat="1" x14ac:dyDescent="0.35"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s="17" customFormat="1" x14ac:dyDescent="0.35"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s="17" customFormat="1" x14ac:dyDescent="0.35"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s="17" customFormat="1" x14ac:dyDescent="0.35"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s="17" customFormat="1" x14ac:dyDescent="0.35"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s="17" customFormat="1" x14ac:dyDescent="0.35"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s="17" customFormat="1" x14ac:dyDescent="0.35"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s="17" customFormat="1" x14ac:dyDescent="0.35"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s="17" customFormat="1" x14ac:dyDescent="0.35"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s="17" customFormat="1" x14ac:dyDescent="0.35"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3:35" s="17" customFormat="1" x14ac:dyDescent="0.35"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3:35" s="17" customFormat="1" x14ac:dyDescent="0.35"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3:35" s="17" customFormat="1" x14ac:dyDescent="0.35"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3:35" s="17" customFormat="1" x14ac:dyDescent="0.35"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3:35" s="17" customFormat="1" x14ac:dyDescent="0.35"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3:35" s="17" customFormat="1" x14ac:dyDescent="0.35"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3:35" s="17" customFormat="1" x14ac:dyDescent="0.35"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3:35" s="17" customFormat="1" x14ac:dyDescent="0.35"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3:35" s="17" customFormat="1" x14ac:dyDescent="0.35"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3:35" s="17" customFormat="1" x14ac:dyDescent="0.35"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3:35" s="17" customFormat="1" x14ac:dyDescent="0.35"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3:35" s="17" customFormat="1" x14ac:dyDescent="0.35"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3:35" s="17" customFormat="1" x14ac:dyDescent="0.35"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3:35" s="17" customFormat="1" x14ac:dyDescent="0.35"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3:35" s="17" customFormat="1" x14ac:dyDescent="0.35"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3:35" s="17" customFormat="1" x14ac:dyDescent="0.35"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3:35" s="17" customFormat="1" x14ac:dyDescent="0.35"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3:35" s="17" customFormat="1" x14ac:dyDescent="0.35"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3:35" s="17" customFormat="1" x14ac:dyDescent="0.35"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3:35" s="17" customFormat="1" x14ac:dyDescent="0.35"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3:35" s="17" customFormat="1" x14ac:dyDescent="0.35"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3:35" s="17" customFormat="1" x14ac:dyDescent="0.35"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3:35" s="17" customFormat="1" x14ac:dyDescent="0.35"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3:35" s="17" customFormat="1" x14ac:dyDescent="0.35"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3:35" s="17" customFormat="1" x14ac:dyDescent="0.35"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3:35" s="17" customFormat="1" x14ac:dyDescent="0.35"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3:35" s="17" customFormat="1" x14ac:dyDescent="0.35"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3:35" s="17" customFormat="1" x14ac:dyDescent="0.35"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3:35" s="17" customFormat="1" x14ac:dyDescent="0.35"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3:35" s="17" customFormat="1" x14ac:dyDescent="0.35"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3:35" s="17" customFormat="1" x14ac:dyDescent="0.35"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3:35" s="17" customFormat="1" x14ac:dyDescent="0.35"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3:35" s="17" customFormat="1" x14ac:dyDescent="0.35"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3:35" s="17" customFormat="1" x14ac:dyDescent="0.35"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3:35" s="17" customFormat="1" x14ac:dyDescent="0.35"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3:35" s="17" customFormat="1" x14ac:dyDescent="0.35"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3:35" s="17" customFormat="1" x14ac:dyDescent="0.35"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3:35" s="17" customFormat="1" x14ac:dyDescent="0.35"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3:35" s="17" customFormat="1" x14ac:dyDescent="0.35"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3:35" s="17" customFormat="1" x14ac:dyDescent="0.35"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3:35" s="17" customFormat="1" x14ac:dyDescent="0.35"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3:35" s="17" customFormat="1" x14ac:dyDescent="0.35"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3:35" s="17" customFormat="1" x14ac:dyDescent="0.35"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3:35" s="17" customFormat="1" x14ac:dyDescent="0.35"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3:35" s="17" customFormat="1" x14ac:dyDescent="0.35"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3:35" s="17" customFormat="1" x14ac:dyDescent="0.35"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3:35" s="17" customFormat="1" x14ac:dyDescent="0.35"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3:35" s="17" customFormat="1" x14ac:dyDescent="0.35"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3:35" s="17" customFormat="1" x14ac:dyDescent="0.35"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3:35" s="17" customFormat="1" x14ac:dyDescent="0.35"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3:35" s="17" customFormat="1" x14ac:dyDescent="0.35"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3:35" s="17" customFormat="1" x14ac:dyDescent="0.35"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3:35" s="17" customFormat="1" x14ac:dyDescent="0.35"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3:35" s="17" customFormat="1" x14ac:dyDescent="0.35"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3:35" s="17" customFormat="1" x14ac:dyDescent="0.35"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3:35" s="17" customFormat="1" x14ac:dyDescent="0.35"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3:35" s="17" customFormat="1" x14ac:dyDescent="0.35"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3:35" s="17" customFormat="1" x14ac:dyDescent="0.35"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3:35" s="17" customFormat="1" x14ac:dyDescent="0.35"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3:35" s="17" customFormat="1" x14ac:dyDescent="0.35"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3:35" s="17" customFormat="1" x14ac:dyDescent="0.35"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3:35" s="17" customFormat="1" x14ac:dyDescent="0.35"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3:35" s="17" customFormat="1" x14ac:dyDescent="0.35"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3:35" s="17" customFormat="1" x14ac:dyDescent="0.35"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3:35" s="17" customFormat="1" x14ac:dyDescent="0.35"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3:35" s="17" customFormat="1" x14ac:dyDescent="0.35"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3:35" s="17" customFormat="1" x14ac:dyDescent="0.35"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3:35" s="17" customFormat="1" x14ac:dyDescent="0.35"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3:35" s="17" customFormat="1" x14ac:dyDescent="0.35"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3:35" s="17" customFormat="1" x14ac:dyDescent="0.35"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3:35" s="17" customFormat="1" x14ac:dyDescent="0.35"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3:35" s="17" customFormat="1" x14ac:dyDescent="0.35"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3:35" s="17" customFormat="1" x14ac:dyDescent="0.35"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3:35" s="17" customFormat="1" x14ac:dyDescent="0.35"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3:35" s="17" customFormat="1" x14ac:dyDescent="0.35"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3:35" s="17" customFormat="1" x14ac:dyDescent="0.35"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3:35" s="17" customFormat="1" x14ac:dyDescent="0.35"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3:35" s="17" customFormat="1" x14ac:dyDescent="0.35"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3:35" s="17" customFormat="1" x14ac:dyDescent="0.35"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3:35" s="17" customFormat="1" x14ac:dyDescent="0.35"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3:35" s="17" customFormat="1" x14ac:dyDescent="0.35"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3:35" s="17" customFormat="1" x14ac:dyDescent="0.35"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3:35" s="17" customFormat="1" x14ac:dyDescent="0.35"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3:35" s="17" customFormat="1" x14ac:dyDescent="0.35"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  <row r="501" spans="3:35" s="17" customFormat="1" x14ac:dyDescent="0.35"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</row>
    <row r="502" spans="3:35" s="17" customFormat="1" x14ac:dyDescent="0.35"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</row>
    <row r="503" spans="3:35" s="17" customFormat="1" x14ac:dyDescent="0.35"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</row>
    <row r="504" spans="3:35" s="17" customFormat="1" x14ac:dyDescent="0.35"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</row>
    <row r="505" spans="3:35" s="17" customFormat="1" x14ac:dyDescent="0.35"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</row>
    <row r="506" spans="3:35" s="17" customFormat="1" x14ac:dyDescent="0.35"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</row>
    <row r="507" spans="3:35" s="17" customFormat="1" x14ac:dyDescent="0.35"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</row>
    <row r="508" spans="3:35" s="17" customFormat="1" x14ac:dyDescent="0.35"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</row>
    <row r="509" spans="3:35" s="17" customFormat="1" x14ac:dyDescent="0.35"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</row>
    <row r="510" spans="3:35" s="17" customFormat="1" x14ac:dyDescent="0.35"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</row>
    <row r="511" spans="3:35" s="17" customFormat="1" x14ac:dyDescent="0.35"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</row>
    <row r="512" spans="3:35" s="17" customFormat="1" x14ac:dyDescent="0.35"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</row>
    <row r="513" spans="3:35" s="17" customFormat="1" x14ac:dyDescent="0.35"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</row>
    <row r="514" spans="3:35" s="17" customFormat="1" x14ac:dyDescent="0.35"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</row>
    <row r="515" spans="3:35" s="17" customFormat="1" x14ac:dyDescent="0.35"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</row>
    <row r="516" spans="3:35" s="17" customFormat="1" x14ac:dyDescent="0.35"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</row>
    <row r="517" spans="3:35" s="17" customFormat="1" x14ac:dyDescent="0.35"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</row>
    <row r="518" spans="3:35" s="17" customFormat="1" x14ac:dyDescent="0.35"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</row>
    <row r="519" spans="3:35" s="17" customFormat="1" x14ac:dyDescent="0.35"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</row>
    <row r="520" spans="3:35" s="17" customFormat="1" x14ac:dyDescent="0.35"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</row>
    <row r="521" spans="3:35" s="17" customFormat="1" x14ac:dyDescent="0.35"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</row>
    <row r="522" spans="3:35" s="17" customFormat="1" x14ac:dyDescent="0.35"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</row>
    <row r="523" spans="3:35" s="17" customFormat="1" x14ac:dyDescent="0.35"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</row>
    <row r="524" spans="3:35" s="17" customFormat="1" x14ac:dyDescent="0.35"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</row>
    <row r="525" spans="3:35" s="17" customFormat="1" x14ac:dyDescent="0.35"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</row>
    <row r="526" spans="3:35" s="17" customFormat="1" x14ac:dyDescent="0.35"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</row>
    <row r="527" spans="3:35" s="17" customFormat="1" x14ac:dyDescent="0.35"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</row>
    <row r="528" spans="3:35" s="17" customFormat="1" x14ac:dyDescent="0.35"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</row>
    <row r="529" spans="3:35" s="17" customFormat="1" x14ac:dyDescent="0.35"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</row>
    <row r="530" spans="3:35" s="17" customFormat="1" x14ac:dyDescent="0.35"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</row>
    <row r="531" spans="3:35" s="17" customFormat="1" x14ac:dyDescent="0.35"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</row>
    <row r="532" spans="3:35" s="17" customFormat="1" x14ac:dyDescent="0.35"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</row>
    <row r="533" spans="3:35" s="17" customFormat="1" x14ac:dyDescent="0.35"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</row>
    <row r="534" spans="3:35" s="17" customFormat="1" x14ac:dyDescent="0.35"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</row>
    <row r="535" spans="3:35" s="17" customFormat="1" x14ac:dyDescent="0.35"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</row>
    <row r="536" spans="3:35" s="17" customFormat="1" x14ac:dyDescent="0.35"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</row>
    <row r="537" spans="3:35" s="17" customFormat="1" x14ac:dyDescent="0.35"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</row>
    <row r="538" spans="3:35" s="17" customFormat="1" x14ac:dyDescent="0.35"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</row>
    <row r="539" spans="3:35" s="17" customFormat="1" x14ac:dyDescent="0.35"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</row>
    <row r="540" spans="3:35" s="17" customFormat="1" x14ac:dyDescent="0.35"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</row>
    <row r="541" spans="3:35" s="17" customFormat="1" x14ac:dyDescent="0.35"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</row>
    <row r="542" spans="3:35" s="17" customFormat="1" x14ac:dyDescent="0.35"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</row>
    <row r="543" spans="3:35" s="17" customFormat="1" x14ac:dyDescent="0.35"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</row>
    <row r="544" spans="3:35" s="17" customFormat="1" x14ac:dyDescent="0.35"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</row>
  </sheetData>
  <mergeCells count="144">
    <mergeCell ref="D397:G397"/>
    <mergeCell ref="C397:C398"/>
    <mergeCell ref="C396:G396"/>
    <mergeCell ref="N397:Q397"/>
    <mergeCell ref="M396:Q396"/>
    <mergeCell ref="AE276:AE279"/>
    <mergeCell ref="H383:H384"/>
    <mergeCell ref="D369:G369"/>
    <mergeCell ref="C368:G368"/>
    <mergeCell ref="D277:D279"/>
    <mergeCell ref="C347:C348"/>
    <mergeCell ref="H347:H348"/>
    <mergeCell ref="C383:C384"/>
    <mergeCell ref="D383:G383"/>
    <mergeCell ref="C382:G382"/>
    <mergeCell ref="M347:M348"/>
    <mergeCell ref="Y278:Y279"/>
    <mergeCell ref="C276:C279"/>
    <mergeCell ref="F278:F279"/>
    <mergeCell ref="M383:M384"/>
    <mergeCell ref="Z278:Z279"/>
    <mergeCell ref="AA278:AA279"/>
    <mergeCell ref="I383:L383"/>
    <mergeCell ref="H382:L382"/>
    <mergeCell ref="AF276:AF279"/>
    <mergeCell ref="C369:C370"/>
    <mergeCell ref="H369:H370"/>
    <mergeCell ref="M346:Q346"/>
    <mergeCell ref="I369:L369"/>
    <mergeCell ref="H368:L368"/>
    <mergeCell ref="N369:Q369"/>
    <mergeCell ref="M368:Q368"/>
    <mergeCell ref="I347:L347"/>
    <mergeCell ref="H346:L346"/>
    <mergeCell ref="R347:U347"/>
    <mergeCell ref="R369:U369"/>
    <mergeCell ref="R368:Y368"/>
    <mergeCell ref="D276:AD276"/>
    <mergeCell ref="E277:Z277"/>
    <mergeCell ref="AA277:AD277"/>
    <mergeCell ref="H278:J278"/>
    <mergeCell ref="K278:M278"/>
    <mergeCell ref="O278:Q278"/>
    <mergeCell ref="R278:V278"/>
    <mergeCell ref="G278:G279"/>
    <mergeCell ref="N278:N279"/>
    <mergeCell ref="W278:W279"/>
    <mergeCell ref="X278:X279"/>
    <mergeCell ref="AE132:AE135"/>
    <mergeCell ref="AF132:AF135"/>
    <mergeCell ref="AE206:AE209"/>
    <mergeCell ref="AF206:AF209"/>
    <mergeCell ref="N134:N135"/>
    <mergeCell ref="AD134:AD135"/>
    <mergeCell ref="AD208:AD209"/>
    <mergeCell ref="AD278:AD279"/>
    <mergeCell ref="AB278:AB279"/>
    <mergeCell ref="AC208:AC209"/>
    <mergeCell ref="X208:X209"/>
    <mergeCell ref="Y208:Y209"/>
    <mergeCell ref="Z208:Z209"/>
    <mergeCell ref="AA208:AA209"/>
    <mergeCell ref="AB208:AB209"/>
    <mergeCell ref="N208:N209"/>
    <mergeCell ref="W208:W209"/>
    <mergeCell ref="AC134:AC135"/>
    <mergeCell ref="D206:AD206"/>
    <mergeCell ref="E278:E279"/>
    <mergeCell ref="AA134:AA135"/>
    <mergeCell ref="AC278:AC279"/>
    <mergeCell ref="H134:J134"/>
    <mergeCell ref="K134:M134"/>
    <mergeCell ref="AE11:AE14"/>
    <mergeCell ref="AF11:AF14"/>
    <mergeCell ref="AD13:AD14"/>
    <mergeCell ref="Y13:Y14"/>
    <mergeCell ref="Z13:Z14"/>
    <mergeCell ref="AA13:AA14"/>
    <mergeCell ref="AB13:AB14"/>
    <mergeCell ref="AC13:AC14"/>
    <mergeCell ref="N13:N14"/>
    <mergeCell ref="O13:Q13"/>
    <mergeCell ref="C11:C14"/>
    <mergeCell ref="D12:D14"/>
    <mergeCell ref="E13:E14"/>
    <mergeCell ref="K208:M208"/>
    <mergeCell ref="O208:Q208"/>
    <mergeCell ref="W13:W14"/>
    <mergeCell ref="X13:X14"/>
    <mergeCell ref="F13:F14"/>
    <mergeCell ref="G13:G14"/>
    <mergeCell ref="K13:M13"/>
    <mergeCell ref="H13:J13"/>
    <mergeCell ref="D132:AD132"/>
    <mergeCell ref="C132:C135"/>
    <mergeCell ref="D133:D135"/>
    <mergeCell ref="W134:W135"/>
    <mergeCell ref="X134:X135"/>
    <mergeCell ref="Y134:Y135"/>
    <mergeCell ref="E134:E135"/>
    <mergeCell ref="F134:F135"/>
    <mergeCell ref="E133:Z133"/>
    <mergeCell ref="Z134:Z135"/>
    <mergeCell ref="O134:Q134"/>
    <mergeCell ref="G134:G135"/>
    <mergeCell ref="D11:AD11"/>
    <mergeCell ref="C275:AF275"/>
    <mergeCell ref="C10:AF10"/>
    <mergeCell ref="C131:AF131"/>
    <mergeCell ref="C205:AF205"/>
    <mergeCell ref="V347:Y347"/>
    <mergeCell ref="D347:G347"/>
    <mergeCell ref="C346:G346"/>
    <mergeCell ref="R346:Y346"/>
    <mergeCell ref="AA12:AD12"/>
    <mergeCell ref="AA133:AD133"/>
    <mergeCell ref="AA207:AD207"/>
    <mergeCell ref="R13:V13"/>
    <mergeCell ref="R134:V134"/>
    <mergeCell ref="R208:V208"/>
    <mergeCell ref="E12:Z12"/>
    <mergeCell ref="E208:E209"/>
    <mergeCell ref="D207:D209"/>
    <mergeCell ref="F208:F209"/>
    <mergeCell ref="G208:G209"/>
    <mergeCell ref="E207:Z207"/>
    <mergeCell ref="H208:J208"/>
    <mergeCell ref="N347:Q347"/>
    <mergeCell ref="AB134:AB135"/>
    <mergeCell ref="C206:C209"/>
    <mergeCell ref="N383:Q383"/>
    <mergeCell ref="M382:Q382"/>
    <mergeCell ref="I397:L397"/>
    <mergeCell ref="H396:L396"/>
    <mergeCell ref="H397:H398"/>
    <mergeCell ref="V383:Y383"/>
    <mergeCell ref="M369:M370"/>
    <mergeCell ref="V369:Y369"/>
    <mergeCell ref="V397:Y397"/>
    <mergeCell ref="R383:U383"/>
    <mergeCell ref="R397:U397"/>
    <mergeCell ref="R382:Y382"/>
    <mergeCell ref="R396:Y396"/>
    <mergeCell ref="M397:M398"/>
  </mergeCells>
  <dataValidations count="1">
    <dataValidation type="decimal" allowBlank="1" showInputMessage="1" showErrorMessage="1" error="Data is of incorrect type!" sqref="X106:Z106 E106:M106 P106 G105:H105 M105 N104:O104 Q104:W104 C180:D200 X182:Z182 E182:M182 P182 O105 G181:H181 M181 N180:O180 Q180:W180 C250:D270 X252:Z252 E252:M252 P252 O181 G251:H251 M251 N250:O250 Q250:W250 C320:D340 X322:Z322 E322:M322 P322 O251 G321:H321 M321 N320:O320 Q320:W320 AA49:AD50 C100:D126 C400:Y401 C84:C87 C91:C92 D84:D92 C94:D98 C283:D287 C177:D178 C139:D143 C27:D33 C247:D248 C213:D217 C153:D175 C317:D318 C18:D25 E161:AD162 C145:D151 E313:AF313 E310:AF310 C288:AF288 C281:AF282 E243:AF243 E240:AF240 C218:AF218 C211:AF212 E173:AF173 E170:AF170 C144:AF144 C137:AF138 C93:AF93 C26:AF26 C16:AF17 C316:AF316 E332:AF333 E323:AF323 C294:AF294 C246:AF246 E262:AF263 E253:AF253 C224:AF224 C176:AF176 E183:AF183 E192:AF193 C152:AF152 C99:AF99 E107:AF107 E116:AF117 C34:AF34 E103:AF103 C179:AF179 C249:AF249 C319:AF319 C83:AF83 E40:AF41 E156:AF157 E228:AF229 E298:AF299 AF148:AF149 C356:Y356 C350:Y351 C361:Y361 C358:Y359 C372:Y373 C386:Y387 J105:K105 J181:K181 J251:K251 J321:K321 O321 E148:AD149 C355:Q355 C376:Q376 C390:Q390 C404:Q404 C35:D82 C219:D223 C225:D245 C289:D293 C295:D315" xr:uid="{00000000-0002-0000-0000-000000000000}"/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J41"/>
  <sheetViews>
    <sheetView zoomScale="81" zoomScaleNormal="80"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X23" sqref="X23"/>
    </sheetView>
  </sheetViews>
  <sheetFormatPr defaultColWidth="9.1796875" defaultRowHeight="14.5" x14ac:dyDescent="0.35"/>
  <cols>
    <col min="1" max="1" width="95.81640625" style="12" customWidth="1"/>
    <col min="2" max="2" width="8" style="12" customWidth="1"/>
    <col min="3" max="4" width="19.453125" style="11" customWidth="1"/>
    <col min="5" max="14" width="25.81640625" style="11" customWidth="1"/>
    <col min="15" max="19" width="19.453125" style="11" customWidth="1"/>
    <col min="20" max="24" width="25.81640625" style="11" customWidth="1"/>
    <col min="25" max="32" width="19.453125" style="11" customWidth="1"/>
    <col min="33" max="33" width="9.1796875" style="11"/>
    <col min="34" max="16384" width="9.1796875" style="12"/>
  </cols>
  <sheetData>
    <row r="1" spans="1:35" ht="18.5" x14ac:dyDescent="0.45">
      <c r="A1" s="57"/>
      <c r="B1" s="10"/>
    </row>
    <row r="2" spans="1:35" ht="30" customHeight="1" x14ac:dyDescent="0.35">
      <c r="B2" s="10"/>
    </row>
    <row r="4" spans="1:35" x14ac:dyDescent="0.35">
      <c r="A4" s="13" t="s">
        <v>486</v>
      </c>
    </row>
    <row r="5" spans="1:35" x14ac:dyDescent="0.35">
      <c r="A5" s="58" t="s">
        <v>487</v>
      </c>
    </row>
    <row r="6" spans="1:35" x14ac:dyDescent="0.35">
      <c r="A6" s="16" t="s">
        <v>488</v>
      </c>
    </row>
    <row r="8" spans="1:35" x14ac:dyDescent="0.35">
      <c r="A8" s="13" t="s">
        <v>489</v>
      </c>
    </row>
    <row r="9" spans="1:35" x14ac:dyDescent="0.35">
      <c r="A9" s="58" t="str">
        <f>A5&amp;" : reporting period"</f>
        <v>Non-life income and expenditure : reporting period</v>
      </c>
    </row>
    <row r="10" spans="1:35" s="17" customFormat="1" ht="15" customHeight="1" x14ac:dyDescent="0.35">
      <c r="C10" s="88" t="s">
        <v>5</v>
      </c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90"/>
      <c r="AG10" s="18"/>
      <c r="AH10" s="18"/>
    </row>
    <row r="11" spans="1:35" s="17" customFormat="1" ht="15" customHeight="1" x14ac:dyDescent="0.35">
      <c r="C11" s="96"/>
      <c r="D11" s="88" t="s">
        <v>6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90"/>
      <c r="AE11" s="105" t="s">
        <v>7</v>
      </c>
      <c r="AF11" s="105" t="s">
        <v>8</v>
      </c>
      <c r="AG11" s="18"/>
      <c r="AH11" s="18"/>
    </row>
    <row r="12" spans="1:35" s="17" customFormat="1" ht="15" customHeight="1" x14ac:dyDescent="0.35">
      <c r="C12" s="96"/>
      <c r="D12" s="96"/>
      <c r="E12" s="84" t="s">
        <v>9</v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6"/>
      <c r="AA12" s="79" t="s">
        <v>10</v>
      </c>
      <c r="AB12" s="80"/>
      <c r="AC12" s="80"/>
      <c r="AD12" s="81"/>
      <c r="AE12" s="96"/>
      <c r="AF12" s="96"/>
      <c r="AG12" s="18"/>
      <c r="AH12" s="18"/>
    </row>
    <row r="13" spans="1:35" s="17" customFormat="1" ht="14.5" customHeight="1" x14ac:dyDescent="0.35">
      <c r="C13" s="96"/>
      <c r="D13" s="96"/>
      <c r="E13" s="94" t="s">
        <v>11</v>
      </c>
      <c r="F13" s="98" t="s">
        <v>12</v>
      </c>
      <c r="G13" s="98" t="s">
        <v>13</v>
      </c>
      <c r="H13" s="100" t="s">
        <v>14</v>
      </c>
      <c r="I13" s="101"/>
      <c r="J13" s="102"/>
      <c r="K13" s="100" t="s">
        <v>15</v>
      </c>
      <c r="L13" s="101"/>
      <c r="M13" s="102"/>
      <c r="N13" s="98" t="s">
        <v>16</v>
      </c>
      <c r="O13" s="100" t="s">
        <v>17</v>
      </c>
      <c r="P13" s="101"/>
      <c r="Q13" s="102"/>
      <c r="R13" s="91" t="s">
        <v>18</v>
      </c>
      <c r="S13" s="92"/>
      <c r="T13" s="92"/>
      <c r="U13" s="92"/>
      <c r="V13" s="93"/>
      <c r="W13" s="102" t="s">
        <v>19</v>
      </c>
      <c r="X13" s="98" t="s">
        <v>20</v>
      </c>
      <c r="Y13" s="98" t="s">
        <v>21</v>
      </c>
      <c r="Z13" s="98" t="s">
        <v>22</v>
      </c>
      <c r="AA13" s="98" t="s">
        <v>23</v>
      </c>
      <c r="AB13" s="98" t="s">
        <v>24</v>
      </c>
      <c r="AC13" s="98" t="s">
        <v>25</v>
      </c>
      <c r="AD13" s="106" t="s">
        <v>26</v>
      </c>
      <c r="AE13" s="96"/>
      <c r="AF13" s="96"/>
      <c r="AG13" s="18"/>
      <c r="AH13" s="18"/>
    </row>
    <row r="14" spans="1:35" s="17" customFormat="1" ht="70" customHeight="1" x14ac:dyDescent="0.35">
      <c r="C14" s="103"/>
      <c r="D14" s="97"/>
      <c r="E14" s="95"/>
      <c r="F14" s="99"/>
      <c r="G14" s="99"/>
      <c r="H14" s="1" t="s">
        <v>27</v>
      </c>
      <c r="I14" s="1" t="s">
        <v>28</v>
      </c>
      <c r="J14" s="1" t="s">
        <v>29</v>
      </c>
      <c r="K14" s="1" t="s">
        <v>30</v>
      </c>
      <c r="L14" s="1" t="s">
        <v>31</v>
      </c>
      <c r="M14" s="1" t="s">
        <v>32</v>
      </c>
      <c r="N14" s="99"/>
      <c r="O14" s="1" t="s">
        <v>33</v>
      </c>
      <c r="P14" s="1" t="s">
        <v>34</v>
      </c>
      <c r="Q14" s="1" t="s">
        <v>35</v>
      </c>
      <c r="R14" s="2" t="s">
        <v>36</v>
      </c>
      <c r="S14" s="2" t="s">
        <v>37</v>
      </c>
      <c r="T14" s="1" t="s">
        <v>38</v>
      </c>
      <c r="U14" s="1" t="s">
        <v>39</v>
      </c>
      <c r="V14" s="1" t="s">
        <v>40</v>
      </c>
      <c r="W14" s="104"/>
      <c r="X14" s="99"/>
      <c r="Y14" s="99"/>
      <c r="Z14" s="99"/>
      <c r="AA14" s="99"/>
      <c r="AB14" s="99"/>
      <c r="AC14" s="99"/>
      <c r="AD14" s="107"/>
      <c r="AE14" s="103"/>
      <c r="AF14" s="103"/>
      <c r="AG14" s="18"/>
      <c r="AH14" s="18"/>
    </row>
    <row r="15" spans="1:35" s="17" customFormat="1" x14ac:dyDescent="0.35">
      <c r="C15" s="22" t="s">
        <v>41</v>
      </c>
      <c r="D15" s="23" t="s">
        <v>42</v>
      </c>
      <c r="E15" s="23" t="s">
        <v>43</v>
      </c>
      <c r="F15" s="23" t="s">
        <v>44</v>
      </c>
      <c r="G15" s="23" t="s">
        <v>45</v>
      </c>
      <c r="H15" s="23" t="s">
        <v>46</v>
      </c>
      <c r="I15" s="23" t="s">
        <v>47</v>
      </c>
      <c r="J15" s="23" t="s">
        <v>48</v>
      </c>
      <c r="K15" s="23" t="s">
        <v>49</v>
      </c>
      <c r="L15" s="23" t="s">
        <v>50</v>
      </c>
      <c r="M15" s="23" t="s">
        <v>51</v>
      </c>
      <c r="N15" s="23" t="s">
        <v>52</v>
      </c>
      <c r="O15" s="23" t="s">
        <v>53</v>
      </c>
      <c r="P15" s="23" t="s">
        <v>54</v>
      </c>
      <c r="Q15" s="24" t="s">
        <v>55</v>
      </c>
      <c r="R15" s="25" t="s">
        <v>56</v>
      </c>
      <c r="S15" s="25" t="s">
        <v>57</v>
      </c>
      <c r="T15" s="23" t="s">
        <v>58</v>
      </c>
      <c r="U15" s="23" t="s">
        <v>59</v>
      </c>
      <c r="V15" s="23" t="s">
        <v>60</v>
      </c>
      <c r="W15" s="23" t="s">
        <v>61</v>
      </c>
      <c r="X15" s="23" t="s">
        <v>62</v>
      </c>
      <c r="Y15" s="23" t="s">
        <v>63</v>
      </c>
      <c r="Z15" s="26" t="s">
        <v>64</v>
      </c>
      <c r="AA15" s="25" t="s">
        <v>65</v>
      </c>
      <c r="AB15" s="23" t="s">
        <v>66</v>
      </c>
      <c r="AC15" s="26" t="s">
        <v>67</v>
      </c>
      <c r="AD15" s="4" t="s">
        <v>68</v>
      </c>
      <c r="AE15" s="22" t="s">
        <v>69</v>
      </c>
      <c r="AF15" s="22" t="s">
        <v>70</v>
      </c>
      <c r="AG15" s="18"/>
      <c r="AH15" s="18"/>
      <c r="AI15" s="18"/>
    </row>
    <row r="16" spans="1:35" x14ac:dyDescent="0.35">
      <c r="A16" s="59" t="s">
        <v>71</v>
      </c>
      <c r="B16" s="60"/>
      <c r="C16" s="61" t="s">
        <v>72</v>
      </c>
      <c r="D16" s="61" t="s">
        <v>72</v>
      </c>
      <c r="E16" s="61" t="s">
        <v>72</v>
      </c>
      <c r="F16" s="61" t="s">
        <v>72</v>
      </c>
      <c r="G16" s="61" t="s">
        <v>72</v>
      </c>
      <c r="H16" s="61" t="s">
        <v>72</v>
      </c>
      <c r="I16" s="61" t="s">
        <v>72</v>
      </c>
      <c r="J16" s="61" t="s">
        <v>72</v>
      </c>
      <c r="K16" s="61" t="s">
        <v>72</v>
      </c>
      <c r="L16" s="61" t="s">
        <v>72</v>
      </c>
      <c r="M16" s="61" t="s">
        <v>72</v>
      </c>
      <c r="N16" s="61" t="s">
        <v>72</v>
      </c>
      <c r="O16" s="61" t="s">
        <v>72</v>
      </c>
      <c r="P16" s="61" t="s">
        <v>72</v>
      </c>
      <c r="Q16" s="61" t="s">
        <v>72</v>
      </c>
      <c r="R16" s="61" t="s">
        <v>72</v>
      </c>
      <c r="S16" s="61" t="s">
        <v>72</v>
      </c>
      <c r="T16" s="61" t="s">
        <v>72</v>
      </c>
      <c r="U16" s="61" t="s">
        <v>72</v>
      </c>
      <c r="V16" s="61" t="s">
        <v>72</v>
      </c>
      <c r="W16" s="61" t="s">
        <v>72</v>
      </c>
      <c r="X16" s="61" t="s">
        <v>72</v>
      </c>
      <c r="Y16" s="61" t="s">
        <v>72</v>
      </c>
      <c r="Z16" s="61" t="s">
        <v>72</v>
      </c>
      <c r="AA16" s="61" t="s">
        <v>72</v>
      </c>
      <c r="AB16" s="61" t="s">
        <v>72</v>
      </c>
      <c r="AC16" s="61" t="s">
        <v>72</v>
      </c>
      <c r="AD16" s="61" t="s">
        <v>72</v>
      </c>
      <c r="AE16" s="61" t="s">
        <v>72</v>
      </c>
      <c r="AF16" s="61" t="s">
        <v>72</v>
      </c>
    </row>
    <row r="17" spans="1:35" ht="12.75" customHeight="1" x14ac:dyDescent="0.35">
      <c r="A17" s="59" t="s">
        <v>73</v>
      </c>
      <c r="B17" s="60"/>
      <c r="C17" s="61" t="s">
        <v>72</v>
      </c>
      <c r="D17" s="61" t="s">
        <v>72</v>
      </c>
      <c r="E17" s="61" t="s">
        <v>72</v>
      </c>
      <c r="F17" s="61" t="s">
        <v>72</v>
      </c>
      <c r="G17" s="61" t="s">
        <v>72</v>
      </c>
      <c r="H17" s="61" t="s">
        <v>72</v>
      </c>
      <c r="I17" s="61" t="s">
        <v>72</v>
      </c>
      <c r="J17" s="61" t="s">
        <v>72</v>
      </c>
      <c r="K17" s="61" t="s">
        <v>72</v>
      </c>
      <c r="L17" s="61" t="s">
        <v>72</v>
      </c>
      <c r="M17" s="61" t="s">
        <v>72</v>
      </c>
      <c r="N17" s="61" t="s">
        <v>72</v>
      </c>
      <c r="O17" s="61" t="s">
        <v>72</v>
      </c>
      <c r="P17" s="61" t="s">
        <v>72</v>
      </c>
      <c r="Q17" s="61" t="s">
        <v>72</v>
      </c>
      <c r="R17" s="61" t="s">
        <v>72</v>
      </c>
      <c r="S17" s="61" t="s">
        <v>72</v>
      </c>
      <c r="T17" s="61" t="s">
        <v>72</v>
      </c>
      <c r="U17" s="61" t="s">
        <v>72</v>
      </c>
      <c r="V17" s="61" t="s">
        <v>72</v>
      </c>
      <c r="W17" s="61" t="s">
        <v>72</v>
      </c>
      <c r="X17" s="61" t="s">
        <v>72</v>
      </c>
      <c r="Y17" s="61" t="s">
        <v>72</v>
      </c>
      <c r="Z17" s="61" t="s">
        <v>72</v>
      </c>
      <c r="AA17" s="61" t="s">
        <v>72</v>
      </c>
      <c r="AB17" s="61" t="s">
        <v>72</v>
      </c>
      <c r="AC17" s="61" t="s">
        <v>72</v>
      </c>
      <c r="AD17" s="61" t="s">
        <v>72</v>
      </c>
      <c r="AE17" s="61" t="s">
        <v>72</v>
      </c>
      <c r="AF17" s="61" t="s">
        <v>72</v>
      </c>
    </row>
    <row r="18" spans="1:35" x14ac:dyDescent="0.35">
      <c r="A18" s="62" t="str">
        <f>INDEX('IR.05.04.01'!A$16:A$127,MATCH(B18,'IR.05.04.01'!B$16:B$127,0))</f>
        <v>Gross written premiums</v>
      </c>
      <c r="B18" s="60" t="s">
        <v>75</v>
      </c>
      <c r="C18" s="63"/>
      <c r="D18" s="64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6"/>
      <c r="AD18" s="66"/>
      <c r="AE18" s="66"/>
      <c r="AF18" s="66"/>
    </row>
    <row r="19" spans="1:35" x14ac:dyDescent="0.35">
      <c r="A19" s="67" t="str">
        <f>INDEX('IR.05.04.01'!A$16:A$127,MATCH(B19,'IR.05.04.01'!B$16:B$127,0))</f>
        <v xml:space="preserve">  Gross written premiums - insurance (direct)</v>
      </c>
      <c r="B19" s="60" t="s">
        <v>77</v>
      </c>
      <c r="C19" s="63"/>
      <c r="D19" s="64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6"/>
      <c r="Z19" s="75"/>
      <c r="AA19" s="68"/>
      <c r="AB19" s="68"/>
      <c r="AC19" s="68"/>
      <c r="AD19" s="68"/>
      <c r="AE19" s="66"/>
      <c r="AF19" s="76"/>
    </row>
    <row r="20" spans="1:35" x14ac:dyDescent="0.35">
      <c r="A20" s="67" t="str">
        <f>INDEX('IR.05.04.01'!A$16:A$127,MATCH(B20,'IR.05.04.01'!B$16:B$127,0))</f>
        <v xml:space="preserve">  Gross written premiums - accepted reinsurance</v>
      </c>
      <c r="B20" s="60" t="s">
        <v>81</v>
      </c>
      <c r="C20" s="63"/>
      <c r="D20" s="64"/>
      <c r="E20" s="65"/>
      <c r="F20" s="65"/>
      <c r="G20" s="65"/>
      <c r="H20" s="65"/>
      <c r="I20" s="69"/>
      <c r="J20" s="69"/>
      <c r="K20" s="65"/>
      <c r="L20" s="69"/>
      <c r="M20" s="69"/>
      <c r="N20" s="65"/>
      <c r="O20" s="65"/>
      <c r="P20" s="69"/>
      <c r="Q20" s="69"/>
      <c r="R20" s="65"/>
      <c r="S20" s="69"/>
      <c r="T20" s="69"/>
      <c r="U20" s="69"/>
      <c r="V20" s="69"/>
      <c r="W20" s="65"/>
      <c r="X20" s="65"/>
      <c r="Y20" s="65"/>
      <c r="Z20" s="65"/>
      <c r="AA20" s="65"/>
      <c r="AB20" s="65"/>
      <c r="AC20" s="66"/>
      <c r="AD20" s="66"/>
      <c r="AE20" s="68"/>
      <c r="AF20" s="66"/>
    </row>
    <row r="21" spans="1:35" x14ac:dyDescent="0.35">
      <c r="A21" s="62" t="str">
        <f>INDEX('IR.05.04.01'!A$16:A$127,MATCH(B21,'IR.05.04.01'!B$16:B$127,0))</f>
        <v>Net written premiums</v>
      </c>
      <c r="B21" s="60" t="s">
        <v>89</v>
      </c>
      <c r="C21" s="63"/>
      <c r="D21" s="64"/>
      <c r="E21" s="65"/>
      <c r="F21" s="65"/>
      <c r="G21" s="65"/>
      <c r="H21" s="65"/>
      <c r="I21" s="69"/>
      <c r="J21" s="69"/>
      <c r="K21" s="65"/>
      <c r="L21" s="69"/>
      <c r="M21" s="69"/>
      <c r="N21" s="65"/>
      <c r="O21" s="65"/>
      <c r="P21" s="69"/>
      <c r="Q21" s="69"/>
      <c r="R21" s="65"/>
      <c r="S21" s="69"/>
      <c r="T21" s="69"/>
      <c r="U21" s="69"/>
      <c r="V21" s="69"/>
      <c r="W21" s="65"/>
      <c r="X21" s="65"/>
      <c r="Y21" s="65"/>
      <c r="Z21" s="65"/>
      <c r="AA21" s="65"/>
      <c r="AB21" s="65"/>
      <c r="AC21" s="66"/>
      <c r="AD21" s="66"/>
      <c r="AE21" s="66"/>
      <c r="AF21" s="66"/>
    </row>
    <row r="22" spans="1:35" ht="12.75" customHeight="1" x14ac:dyDescent="0.35">
      <c r="A22" s="59" t="s">
        <v>90</v>
      </c>
      <c r="B22" s="60"/>
      <c r="C22" s="61" t="s">
        <v>72</v>
      </c>
      <c r="D22" s="61" t="s">
        <v>72</v>
      </c>
      <c r="E22" s="61" t="s">
        <v>72</v>
      </c>
      <c r="F22" s="61" t="s">
        <v>72</v>
      </c>
      <c r="G22" s="61" t="s">
        <v>72</v>
      </c>
      <c r="H22" s="61" t="s">
        <v>72</v>
      </c>
      <c r="I22" s="61" t="s">
        <v>72</v>
      </c>
      <c r="J22" s="61" t="s">
        <v>72</v>
      </c>
      <c r="K22" s="61" t="s">
        <v>72</v>
      </c>
      <c r="L22" s="61" t="s">
        <v>72</v>
      </c>
      <c r="M22" s="61" t="s">
        <v>72</v>
      </c>
      <c r="N22" s="61" t="s">
        <v>72</v>
      </c>
      <c r="O22" s="61" t="s">
        <v>72</v>
      </c>
      <c r="P22" s="61" t="s">
        <v>72</v>
      </c>
      <c r="Q22" s="61" t="s">
        <v>72</v>
      </c>
      <c r="R22" s="61" t="s">
        <v>72</v>
      </c>
      <c r="S22" s="61" t="s">
        <v>72</v>
      </c>
      <c r="T22" s="61" t="s">
        <v>72</v>
      </c>
      <c r="U22" s="61" t="s">
        <v>72</v>
      </c>
      <c r="V22" s="61" t="s">
        <v>72</v>
      </c>
      <c r="W22" s="61" t="s">
        <v>72</v>
      </c>
      <c r="X22" s="61" t="s">
        <v>72</v>
      </c>
      <c r="Y22" s="61" t="s">
        <v>72</v>
      </c>
      <c r="Z22" s="61" t="s">
        <v>72</v>
      </c>
      <c r="AA22" s="61" t="s">
        <v>72</v>
      </c>
      <c r="AB22" s="61" t="s">
        <v>72</v>
      </c>
      <c r="AC22" s="61" t="s">
        <v>72</v>
      </c>
      <c r="AD22" s="61" t="s">
        <v>72</v>
      </c>
      <c r="AE22" s="61" t="s">
        <v>72</v>
      </c>
      <c r="AF22" s="61" t="s">
        <v>72</v>
      </c>
    </row>
    <row r="23" spans="1:35" ht="15" customHeight="1" x14ac:dyDescent="0.35">
      <c r="A23" s="62" t="str">
        <f>INDEX('IR.05.04.01'!A$16:A$127,MATCH(B23,'IR.05.04.01'!B$16:B$127,0))</f>
        <v>Gross earned premiums</v>
      </c>
      <c r="B23" s="60" t="s">
        <v>92</v>
      </c>
      <c r="C23" s="63"/>
      <c r="D23" s="64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75"/>
      <c r="AD23" s="75"/>
      <c r="AE23" s="68"/>
      <c r="AF23" s="68"/>
    </row>
    <row r="24" spans="1:35" s="17" customFormat="1" x14ac:dyDescent="0.35">
      <c r="A24" s="7" t="s">
        <v>93</v>
      </c>
      <c r="B24" s="4" t="s">
        <v>94</v>
      </c>
      <c r="C24" s="30"/>
      <c r="D24" s="9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4"/>
      <c r="AB24" s="34"/>
      <c r="AC24" s="34"/>
      <c r="AD24" s="34"/>
      <c r="AE24" s="32"/>
      <c r="AF24" s="32"/>
      <c r="AG24" s="18"/>
      <c r="AH24" s="18"/>
      <c r="AI24" s="18"/>
    </row>
    <row r="25" spans="1:35" s="17" customFormat="1" x14ac:dyDescent="0.35">
      <c r="A25" s="7" t="s">
        <v>95</v>
      </c>
      <c r="B25" s="4" t="s">
        <v>96</v>
      </c>
      <c r="C25" s="30"/>
      <c r="D25" s="9"/>
      <c r="E25" s="31"/>
      <c r="F25" s="31"/>
      <c r="G25" s="31"/>
      <c r="H25" s="31"/>
      <c r="I25" s="34"/>
      <c r="J25" s="34"/>
      <c r="K25" s="31"/>
      <c r="L25" s="34"/>
      <c r="M25" s="34"/>
      <c r="N25" s="31"/>
      <c r="O25" s="31"/>
      <c r="P25" s="34"/>
      <c r="Q25" s="34"/>
      <c r="R25" s="31"/>
      <c r="S25" s="34"/>
      <c r="T25" s="34"/>
      <c r="U25" s="34"/>
      <c r="V25" s="34"/>
      <c r="W25" s="31"/>
      <c r="X25" s="31"/>
      <c r="Y25" s="31"/>
      <c r="Z25" s="31"/>
      <c r="AA25" s="31"/>
      <c r="AB25" s="31"/>
      <c r="AC25" s="31"/>
      <c r="AD25" s="31"/>
      <c r="AE25" s="32"/>
      <c r="AF25" s="68"/>
      <c r="AG25" s="18"/>
      <c r="AH25" s="18"/>
      <c r="AI25" s="18"/>
    </row>
    <row r="26" spans="1:35" ht="15" customHeight="1" x14ac:dyDescent="0.35">
      <c r="A26" s="62" t="str">
        <f>INDEX('IR.05.04.01'!A$16:A$127,MATCH(B26,'IR.05.04.01'!B$16:B$127,0))</f>
        <v>Net earned premiums</v>
      </c>
      <c r="B26" s="60" t="s">
        <v>102</v>
      </c>
      <c r="C26" s="63"/>
      <c r="D26" s="64"/>
      <c r="E26" s="65"/>
      <c r="F26" s="65"/>
      <c r="G26" s="65"/>
      <c r="H26" s="65"/>
      <c r="I26" s="69"/>
      <c r="J26" s="69"/>
      <c r="K26" s="65"/>
      <c r="L26" s="69"/>
      <c r="M26" s="69"/>
      <c r="N26" s="65"/>
      <c r="O26" s="65"/>
      <c r="P26" s="69"/>
      <c r="Q26" s="69"/>
      <c r="R26" s="65"/>
      <c r="S26" s="69"/>
      <c r="T26" s="69"/>
      <c r="U26" s="69"/>
      <c r="V26" s="69"/>
      <c r="W26" s="65"/>
      <c r="X26" s="65"/>
      <c r="Y26" s="65"/>
      <c r="Z26" s="65"/>
      <c r="AA26" s="65"/>
      <c r="AB26" s="65"/>
      <c r="AC26" s="75"/>
      <c r="AD26" s="75"/>
      <c r="AE26" s="68"/>
      <c r="AF26" s="77"/>
    </row>
    <row r="27" spans="1:35" s="17" customFormat="1" x14ac:dyDescent="0.35">
      <c r="A27" s="36" t="s">
        <v>114</v>
      </c>
      <c r="B27" s="4" t="s">
        <v>115</v>
      </c>
      <c r="C27" s="9"/>
      <c r="D27" s="30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8"/>
      <c r="AH27" s="18"/>
      <c r="AI27" s="18"/>
    </row>
    <row r="28" spans="1:35" x14ac:dyDescent="0.35">
      <c r="A28" s="37" t="s">
        <v>116</v>
      </c>
      <c r="B28" s="60"/>
      <c r="C28" s="61" t="s">
        <v>72</v>
      </c>
      <c r="D28" s="61" t="s">
        <v>72</v>
      </c>
      <c r="E28" s="61" t="s">
        <v>72</v>
      </c>
      <c r="F28" s="61" t="s">
        <v>72</v>
      </c>
      <c r="G28" s="61" t="s">
        <v>72</v>
      </c>
      <c r="H28" s="61" t="s">
        <v>72</v>
      </c>
      <c r="I28" s="61" t="s">
        <v>72</v>
      </c>
      <c r="J28" s="61" t="s">
        <v>72</v>
      </c>
      <c r="K28" s="61" t="s">
        <v>72</v>
      </c>
      <c r="L28" s="61" t="s">
        <v>72</v>
      </c>
      <c r="M28" s="61" t="s">
        <v>72</v>
      </c>
      <c r="N28" s="61" t="s">
        <v>72</v>
      </c>
      <c r="O28" s="61" t="s">
        <v>72</v>
      </c>
      <c r="P28" s="61" t="s">
        <v>72</v>
      </c>
      <c r="Q28" s="61" t="s">
        <v>72</v>
      </c>
      <c r="R28" s="61" t="s">
        <v>72</v>
      </c>
      <c r="S28" s="61" t="s">
        <v>72</v>
      </c>
      <c r="T28" s="61" t="s">
        <v>72</v>
      </c>
      <c r="U28" s="61" t="s">
        <v>72</v>
      </c>
      <c r="V28" s="61" t="s">
        <v>72</v>
      </c>
      <c r="W28" s="61" t="s">
        <v>72</v>
      </c>
      <c r="X28" s="61" t="s">
        <v>72</v>
      </c>
      <c r="Y28" s="61" t="s">
        <v>72</v>
      </c>
      <c r="Z28" s="61" t="s">
        <v>72</v>
      </c>
      <c r="AA28" s="61" t="s">
        <v>72</v>
      </c>
      <c r="AB28" s="61" t="s">
        <v>72</v>
      </c>
      <c r="AC28" s="61" t="s">
        <v>72</v>
      </c>
      <c r="AD28" s="61" t="s">
        <v>72</v>
      </c>
      <c r="AE28" s="61" t="s">
        <v>72</v>
      </c>
      <c r="AF28" s="61" t="s">
        <v>72</v>
      </c>
    </row>
    <row r="29" spans="1:35" ht="12.75" customHeight="1" x14ac:dyDescent="0.35">
      <c r="A29" s="59" t="s">
        <v>117</v>
      </c>
      <c r="B29" s="60"/>
      <c r="C29" s="61" t="s">
        <v>72</v>
      </c>
      <c r="D29" s="61" t="s">
        <v>72</v>
      </c>
      <c r="E29" s="61" t="s">
        <v>72</v>
      </c>
      <c r="F29" s="61" t="s">
        <v>72</v>
      </c>
      <c r="G29" s="61" t="s">
        <v>72</v>
      </c>
      <c r="H29" s="61" t="s">
        <v>72</v>
      </c>
      <c r="I29" s="61" t="s">
        <v>72</v>
      </c>
      <c r="J29" s="61" t="s">
        <v>72</v>
      </c>
      <c r="K29" s="61" t="s">
        <v>72</v>
      </c>
      <c r="L29" s="61" t="s">
        <v>72</v>
      </c>
      <c r="M29" s="61" t="s">
        <v>72</v>
      </c>
      <c r="N29" s="61" t="s">
        <v>72</v>
      </c>
      <c r="O29" s="61" t="s">
        <v>72</v>
      </c>
      <c r="P29" s="61" t="s">
        <v>72</v>
      </c>
      <c r="Q29" s="61" t="s">
        <v>72</v>
      </c>
      <c r="R29" s="61" t="s">
        <v>72</v>
      </c>
      <c r="S29" s="61" t="s">
        <v>72</v>
      </c>
      <c r="T29" s="61" t="s">
        <v>72</v>
      </c>
      <c r="U29" s="61" t="s">
        <v>72</v>
      </c>
      <c r="V29" s="61" t="s">
        <v>72</v>
      </c>
      <c r="W29" s="61" t="s">
        <v>72</v>
      </c>
      <c r="X29" s="61" t="s">
        <v>72</v>
      </c>
      <c r="Y29" s="61" t="s">
        <v>72</v>
      </c>
      <c r="Z29" s="61" t="s">
        <v>72</v>
      </c>
      <c r="AA29" s="61" t="s">
        <v>72</v>
      </c>
      <c r="AB29" s="61" t="s">
        <v>72</v>
      </c>
      <c r="AC29" s="61" t="s">
        <v>72</v>
      </c>
      <c r="AD29" s="61" t="s">
        <v>72</v>
      </c>
      <c r="AE29" s="61" t="s">
        <v>72</v>
      </c>
      <c r="AF29" s="61" t="s">
        <v>72</v>
      </c>
    </row>
    <row r="30" spans="1:35" x14ac:dyDescent="0.35">
      <c r="A30" s="62" t="str">
        <f>INDEX('IR.05.04.01'!A$16:A$127,MATCH(B30,'IR.05.04.01'!B$16:B$127,0))</f>
        <v>Gross (undiscounted) claims incurred</v>
      </c>
      <c r="B30" s="60" t="s">
        <v>119</v>
      </c>
      <c r="C30" s="63"/>
      <c r="D30" s="64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75"/>
      <c r="AD30" s="75"/>
      <c r="AE30" s="68"/>
      <c r="AF30" s="68"/>
    </row>
    <row r="31" spans="1:35" x14ac:dyDescent="0.35">
      <c r="A31" s="35" t="s">
        <v>120</v>
      </c>
      <c r="B31" s="60" t="s">
        <v>121</v>
      </c>
      <c r="C31" s="63"/>
      <c r="D31" s="64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75"/>
      <c r="Z31" s="75"/>
      <c r="AA31" s="68"/>
      <c r="AB31" s="68"/>
      <c r="AC31" s="68"/>
      <c r="AD31" s="76"/>
      <c r="AE31" s="68"/>
      <c r="AF31" s="68"/>
    </row>
    <row r="32" spans="1:35" x14ac:dyDescent="0.35">
      <c r="A32" s="35" t="s">
        <v>122</v>
      </c>
      <c r="B32" s="60" t="s">
        <v>123</v>
      </c>
      <c r="C32" s="63"/>
      <c r="D32" s="64"/>
      <c r="E32" s="65"/>
      <c r="F32" s="65"/>
      <c r="G32" s="65"/>
      <c r="H32" s="65"/>
      <c r="I32" s="69"/>
      <c r="J32" s="69"/>
      <c r="K32" s="65"/>
      <c r="L32" s="69"/>
      <c r="M32" s="69"/>
      <c r="N32" s="65"/>
      <c r="O32" s="65"/>
      <c r="P32" s="69"/>
      <c r="Q32" s="69"/>
      <c r="R32" s="65"/>
      <c r="S32" s="69"/>
      <c r="T32" s="69"/>
      <c r="U32" s="69"/>
      <c r="V32" s="69"/>
      <c r="W32" s="65"/>
      <c r="X32" s="65"/>
      <c r="Y32" s="65"/>
      <c r="Z32" s="65"/>
      <c r="AA32" s="65"/>
      <c r="AB32" s="65"/>
      <c r="AC32" s="66"/>
      <c r="AD32" s="66"/>
      <c r="AE32" s="68"/>
      <c r="AF32" s="68"/>
    </row>
    <row r="33" spans="1:36" x14ac:dyDescent="0.35">
      <c r="A33" s="62" t="str">
        <f>INDEX('IR.05.04.01'!A$16:A$127,MATCH(B33,'IR.05.04.01'!B$16:B$127,0))</f>
        <v>Net (undiscounted) claims incurred</v>
      </c>
      <c r="B33" s="60" t="s">
        <v>163</v>
      </c>
      <c r="C33" s="63"/>
      <c r="D33" s="64"/>
      <c r="E33" s="65"/>
      <c r="F33" s="65"/>
      <c r="G33" s="65"/>
      <c r="H33" s="65"/>
      <c r="I33" s="69"/>
      <c r="J33" s="69"/>
      <c r="K33" s="65"/>
      <c r="L33" s="69"/>
      <c r="M33" s="69"/>
      <c r="N33" s="65"/>
      <c r="O33" s="65"/>
      <c r="P33" s="69"/>
      <c r="Q33" s="69"/>
      <c r="R33" s="65"/>
      <c r="S33" s="69"/>
      <c r="T33" s="69"/>
      <c r="U33" s="69"/>
      <c r="V33" s="69"/>
      <c r="W33" s="65"/>
      <c r="X33" s="65"/>
      <c r="Y33" s="65"/>
      <c r="Z33" s="65"/>
      <c r="AA33" s="65"/>
      <c r="AB33" s="65"/>
      <c r="AC33" s="66"/>
      <c r="AD33" s="66"/>
      <c r="AE33" s="68"/>
      <c r="AF33" s="68"/>
    </row>
    <row r="34" spans="1:36" x14ac:dyDescent="0.35">
      <c r="A34" s="62" t="str">
        <f>INDEX('IR.05.04.01'!A$16:A$127,MATCH(B34,'IR.05.04.01'!B$16:B$127,0))</f>
        <v>Net (discounted) claims incurred</v>
      </c>
      <c r="B34" s="60" t="s">
        <v>189</v>
      </c>
      <c r="C34" s="64"/>
      <c r="D34" s="64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78"/>
      <c r="AD34" s="78"/>
      <c r="AE34" s="65"/>
      <c r="AF34" s="65"/>
    </row>
    <row r="35" spans="1:36" ht="12.75" customHeight="1" x14ac:dyDescent="0.35">
      <c r="A35" s="59" t="s">
        <v>200</v>
      </c>
      <c r="B35" s="60"/>
      <c r="C35" s="61" t="s">
        <v>72</v>
      </c>
      <c r="D35" s="61" t="s">
        <v>72</v>
      </c>
      <c r="E35" s="61" t="s">
        <v>72</v>
      </c>
      <c r="F35" s="61" t="s">
        <v>72</v>
      </c>
      <c r="G35" s="61" t="s">
        <v>72</v>
      </c>
      <c r="H35" s="61" t="s">
        <v>72</v>
      </c>
      <c r="I35" s="61" t="s">
        <v>72</v>
      </c>
      <c r="J35" s="61" t="s">
        <v>72</v>
      </c>
      <c r="K35" s="61" t="s">
        <v>72</v>
      </c>
      <c r="L35" s="61" t="s">
        <v>72</v>
      </c>
      <c r="M35" s="61" t="s">
        <v>72</v>
      </c>
      <c r="N35" s="61" t="s">
        <v>72</v>
      </c>
      <c r="O35" s="61" t="s">
        <v>72</v>
      </c>
      <c r="P35" s="61" t="s">
        <v>72</v>
      </c>
      <c r="Q35" s="61" t="s">
        <v>72</v>
      </c>
      <c r="R35" s="61" t="s">
        <v>72</v>
      </c>
      <c r="S35" s="61" t="s">
        <v>72</v>
      </c>
      <c r="T35" s="61" t="s">
        <v>72</v>
      </c>
      <c r="U35" s="61" t="s">
        <v>72</v>
      </c>
      <c r="V35" s="61" t="s">
        <v>72</v>
      </c>
      <c r="W35" s="61" t="s">
        <v>72</v>
      </c>
      <c r="X35" s="61" t="s">
        <v>72</v>
      </c>
      <c r="Y35" s="61" t="s">
        <v>72</v>
      </c>
      <c r="Z35" s="61" t="s">
        <v>72</v>
      </c>
      <c r="AA35" s="61" t="s">
        <v>72</v>
      </c>
      <c r="AB35" s="61" t="s">
        <v>72</v>
      </c>
      <c r="AC35" s="61" t="s">
        <v>72</v>
      </c>
      <c r="AD35" s="61" t="s">
        <v>72</v>
      </c>
      <c r="AE35" s="61" t="s">
        <v>72</v>
      </c>
      <c r="AF35" s="61" t="s">
        <v>72</v>
      </c>
    </row>
    <row r="36" spans="1:36" x14ac:dyDescent="0.35">
      <c r="A36" s="29" t="str">
        <f>INDEX('IR.05.04.01'!A$16:A$127,MATCH(B36,'IR.05.04.01'!B$16:B$127,0))</f>
        <v>Technical expenses incurred net of reinsurance ceded</v>
      </c>
      <c r="B36" s="60" t="s">
        <v>202</v>
      </c>
      <c r="C36" s="64"/>
      <c r="D36" s="63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</row>
    <row r="37" spans="1:36" x14ac:dyDescent="0.35">
      <c r="A37" s="62" t="str">
        <f>INDEX('IR.05.04.01'!A$16:A$127,MATCH(B37,'IR.05.04.01'!B$16:B$127,0))</f>
        <v>Acquisition costs, commissions, claims management costs - other than ALAE</v>
      </c>
      <c r="B37" s="60" t="s">
        <v>218</v>
      </c>
      <c r="C37" s="64"/>
      <c r="D37" s="64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70"/>
      <c r="AD37" s="70"/>
      <c r="AE37" s="70"/>
      <c r="AF37" s="70"/>
      <c r="AG37" s="71"/>
      <c r="AH37" s="11"/>
      <c r="AI37" s="11"/>
      <c r="AJ37" s="11"/>
    </row>
    <row r="38" spans="1:36" ht="12.75" customHeight="1" x14ac:dyDescent="0.35">
      <c r="A38" s="59" t="s">
        <v>219</v>
      </c>
      <c r="B38" s="60"/>
      <c r="C38" s="61" t="s">
        <v>72</v>
      </c>
      <c r="D38" s="61" t="s">
        <v>72</v>
      </c>
      <c r="E38" s="61" t="s">
        <v>72</v>
      </c>
      <c r="F38" s="61" t="s">
        <v>72</v>
      </c>
      <c r="G38" s="61" t="s">
        <v>72</v>
      </c>
      <c r="H38" s="61" t="s">
        <v>72</v>
      </c>
      <c r="I38" s="61" t="s">
        <v>72</v>
      </c>
      <c r="J38" s="61" t="s">
        <v>72</v>
      </c>
      <c r="K38" s="61" t="s">
        <v>72</v>
      </c>
      <c r="L38" s="61" t="s">
        <v>72</v>
      </c>
      <c r="M38" s="61" t="s">
        <v>72</v>
      </c>
      <c r="N38" s="61" t="s">
        <v>72</v>
      </c>
      <c r="O38" s="61" t="s">
        <v>72</v>
      </c>
      <c r="P38" s="61" t="s">
        <v>72</v>
      </c>
      <c r="Q38" s="61" t="s">
        <v>72</v>
      </c>
      <c r="R38" s="61" t="s">
        <v>72</v>
      </c>
      <c r="S38" s="61" t="s">
        <v>72</v>
      </c>
      <c r="T38" s="61" t="s">
        <v>72</v>
      </c>
      <c r="U38" s="61" t="s">
        <v>72</v>
      </c>
      <c r="V38" s="61" t="s">
        <v>72</v>
      </c>
      <c r="W38" s="61" t="s">
        <v>72</v>
      </c>
      <c r="X38" s="61" t="s">
        <v>72</v>
      </c>
      <c r="Y38" s="61" t="s">
        <v>72</v>
      </c>
      <c r="Z38" s="61" t="s">
        <v>72</v>
      </c>
      <c r="AA38" s="61" t="s">
        <v>72</v>
      </c>
      <c r="AB38" s="61" t="s">
        <v>72</v>
      </c>
      <c r="AC38" s="61" t="s">
        <v>72</v>
      </c>
      <c r="AD38" s="61" t="s">
        <v>72</v>
      </c>
      <c r="AE38" s="61" t="s">
        <v>72</v>
      </c>
      <c r="AF38" s="61" t="s">
        <v>72</v>
      </c>
    </row>
    <row r="39" spans="1:36" x14ac:dyDescent="0.35">
      <c r="A39" s="62" t="str">
        <f>INDEX('IR.05.04.01'!A$16:A$127,MATCH(B39,'IR.05.04.01'!B$16:B$127,0))</f>
        <v>Other expenses</v>
      </c>
      <c r="B39" s="60" t="s">
        <v>227</v>
      </c>
      <c r="C39" s="64"/>
      <c r="D39" s="63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1" t="s">
        <v>72</v>
      </c>
      <c r="AD39" s="72"/>
      <c r="AE39" s="72"/>
      <c r="AF39" s="72"/>
      <c r="AG39" s="71"/>
      <c r="AH39" s="73"/>
      <c r="AI39" s="73"/>
      <c r="AJ39" s="73"/>
    </row>
    <row r="40" spans="1:36" x14ac:dyDescent="0.35">
      <c r="A40" s="41" t="str">
        <f>INDEX('IR.05.04.01'!A$16:A$127,MATCH(B40,'IR.05.04.01'!B$16:B$127,0))</f>
        <v>Total expenditure</v>
      </c>
      <c r="B40" s="4" t="s">
        <v>229</v>
      </c>
      <c r="C40" s="64"/>
      <c r="D40" s="63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</row>
    <row r="41" spans="1:36" s="17" customFormat="1" x14ac:dyDescent="0.35">
      <c r="A41" s="36" t="s">
        <v>235</v>
      </c>
      <c r="B41" s="4" t="s">
        <v>236</v>
      </c>
      <c r="C41" s="9"/>
      <c r="D41" s="30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18"/>
      <c r="AH41" s="18"/>
      <c r="AI41" s="18"/>
    </row>
  </sheetData>
  <mergeCells count="24">
    <mergeCell ref="C10:AF10"/>
    <mergeCell ref="D11:AD11"/>
    <mergeCell ref="AF11:AF14"/>
    <mergeCell ref="E12:Z12"/>
    <mergeCell ref="AA12:AD12"/>
    <mergeCell ref="G13:G14"/>
    <mergeCell ref="H13:J13"/>
    <mergeCell ref="K13:M13"/>
    <mergeCell ref="N13:N14"/>
    <mergeCell ref="O13:Q13"/>
    <mergeCell ref="R13:V13"/>
    <mergeCell ref="AD13:AD14"/>
    <mergeCell ref="AE11:AE14"/>
    <mergeCell ref="AC13:AC14"/>
    <mergeCell ref="C11:C14"/>
    <mergeCell ref="D12:D14"/>
    <mergeCell ref="E13:E14"/>
    <mergeCell ref="F13:F14"/>
    <mergeCell ref="AB13:AB14"/>
    <mergeCell ref="W13:W14"/>
    <mergeCell ref="X13:X14"/>
    <mergeCell ref="Y13:Y14"/>
    <mergeCell ref="Z13:Z14"/>
    <mergeCell ref="AA13:AA14"/>
  </mergeCells>
  <dataValidations count="1">
    <dataValidation type="decimal" allowBlank="1" showInputMessage="1" showErrorMessage="1" error="Data is of incorrect type!" sqref="AC39 AG37 AG39 C18:D21 E35:AF35 E38:AF38 C16:AF17 C22:AF22 E28:AF29 C23:D41" xr:uid="{00000000-0002-0000-0100-000000000000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IR.05.04.01</vt:lpstr>
      <vt:lpstr>IR.05.04.02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2026-07-20T12:55:44Z</dcterms:created>
  <dcterms:modified xsi:type="dcterms:W3CDTF">2026-07-20T12:56:26Z</dcterms:modified>
  <cp:category/>
  <cp:contentStatus/>
</cp:coreProperties>
</file>