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bookViews>
    <workbookView xWindow="1530" yWindow="1530" windowWidth="23040" windowHeight="12060" activeTab="2"/>
  </bookViews>
  <sheets>
    <sheet name="NS.07.01.01" sheetId="1" r:id="rId1"/>
    <sheet name="NS.07.01.02" sheetId="2" r:id="rId2"/>
    <sheet name="S.05.03.01" sheetId="7" r:id="rId3"/>
    <sheet name="S.05.03.02" sheetId="8" r:id="rId4"/>
    <sheet name="SR.05.03.01" sheetId="9" r:id="rId5"/>
  </sheets>
  <externalReferences>
    <externalReference r:id="rId6"/>
  </externalReferences>
  <definedNames>
    <definedName name="_xlnm._FilterDatabase" localSheetId="0" hidden="1">'NS.07.01.01'!$A$18:$AR$272</definedName>
    <definedName name="Hierarchy_15">[1]CRT_Filters!$D$1:$D$2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A8" i="2"/>
  <c r="A11" i="2" s="1"/>
  <c r="B340" i="1"/>
  <c r="B338" i="1"/>
  <c r="B337" i="1"/>
  <c r="A330" i="1"/>
  <c r="B322" i="1"/>
  <c r="B320" i="1"/>
  <c r="B319" i="1"/>
  <c r="A312" i="1"/>
  <c r="B304" i="1"/>
  <c r="B302" i="1"/>
  <c r="B301" i="1"/>
  <c r="A294" i="1"/>
  <c r="B290" i="1"/>
  <c r="B289" i="1"/>
  <c r="B288" i="1"/>
  <c r="B287" i="1"/>
  <c r="B286" i="1"/>
  <c r="B285" i="1"/>
  <c r="B284" i="1"/>
  <c r="B283" i="1"/>
  <c r="B282" i="1"/>
  <c r="A276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A218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A161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A104" i="1"/>
  <c r="A11" i="1"/>
</calcChain>
</file>

<file path=xl/sharedStrings.xml><?xml version="1.0" encoding="utf-8"?>
<sst xmlns="http://schemas.openxmlformats.org/spreadsheetml/2006/main" count="3618" uniqueCount="573">
  <si>
    <t>NS.07.01.01</t>
  </si>
  <si>
    <t>NS.07.01.01.01</t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</si>
  <si>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</si>
  <si>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</si>
  <si>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accepted reinsurance contracts</t>
  </si>
  <si>
    <t>Line of Business for: non-life insurance and accepted proportional reinsurance obligations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</si>
  <si>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</si>
  <si>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</si>
  <si>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</si>
  <si>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</si>
  <si>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</si>
  <si>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</si>
  <si>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</si>
  <si>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</si>
  <si>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</si>
  <si>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</si>
  <si>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</si>
  <si>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</si>
  <si>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</si>
  <si>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</si>
  <si>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</si>
  <si>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</si>
  <si>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</si>
  <si>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</si>
  <si>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</si>
  <si>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</si>
  <si>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relating to health insurance obligations</t>
  </si>
  <si>
    <t>relating to insurance obligations other than health insurance obligations</t>
  </si>
  <si>
    <t>Annuities stemming from non-life insurance contracts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</si>
  <si>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</si>
  <si>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</si>
  <si>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</si>
  <si>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</si>
  <si>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</si>
  <si>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</si>
  <si>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</si>
  <si>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</si>
  <si>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</si>
  <si>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</si>
  <si>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</si>
  <si>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</si>
  <si>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</si>
  <si>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</si>
  <si>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</si>
  <si>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</si>
  <si>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</si>
  <si>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</si>
  <si>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</si>
  <si>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</si>
  <si>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</si>
  <si>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</si>
  <si>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</si>
  <si>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</si>
  <si>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</si>
  <si>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</si>
  <si>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</si>
  <si>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</si>
  <si>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</si>
  <si>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</si>
  <si>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</si>
  <si>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C0509</t>
  </si>
  <si>
    <t>C0510</t>
  </si>
  <si>
    <t>C0520</t>
  </si>
  <si>
    <t>C0525</t>
  </si>
  <si>
    <t>C0529</t>
  </si>
  <si>
    <t>C0530</t>
  </si>
  <si>
    <t>C0540</t>
  </si>
  <si>
    <t>C0545</t>
  </si>
  <si>
    <t>Income</t>
  </si>
  <si>
    <t>R0109</t>
  </si>
  <si>
    <t>a</t>
  </si>
  <si>
    <t>R0110</t>
  </si>
  <si>
    <t>R0111</t>
  </si>
  <si>
    <t>R0112</t>
  </si>
  <si>
    <t>R0113</t>
  </si>
  <si>
    <t>R0120</t>
  </si>
  <si>
    <t>R0130</t>
  </si>
  <si>
    <t>R0140</t>
  </si>
  <si>
    <t>R0160</t>
  </si>
  <si>
    <t>R0210</t>
  </si>
  <si>
    <t>Gross provision for unearned premium</t>
  </si>
  <si>
    <t>R0211</t>
  </si>
  <si>
    <t>R0212</t>
  </si>
  <si>
    <t>R0220</t>
  </si>
  <si>
    <t>R0410</t>
  </si>
  <si>
    <t>Investment income</t>
  </si>
  <si>
    <t>R0420</t>
  </si>
  <si>
    <t>Realised and unrealised gains / (losses)</t>
  </si>
  <si>
    <t>R0430</t>
  </si>
  <si>
    <t>Investment income and investment gains / (losses) [= investment income plus realised and unrealised gains / (losses)]</t>
  </si>
  <si>
    <t>R0435</t>
  </si>
  <si>
    <t>R0440</t>
  </si>
  <si>
    <t>R0510</t>
  </si>
  <si>
    <t>Expenditure</t>
  </si>
  <si>
    <t>R0609</t>
  </si>
  <si>
    <t>R0610</t>
  </si>
  <si>
    <t>R0620</t>
  </si>
  <si>
    <t>R0630</t>
  </si>
  <si>
    <t>R0631</t>
  </si>
  <si>
    <t>Gross undiscounted provision for claims at end of the period - attributable to claims subject to the FSCS</t>
  </si>
  <si>
    <t>R0635</t>
  </si>
  <si>
    <t>Gross undiscounted provision for claims at start of the period</t>
  </si>
  <si>
    <t>R0640</t>
  </si>
  <si>
    <t>R0650</t>
  </si>
  <si>
    <t>R0660</t>
  </si>
  <si>
    <t>R0680</t>
  </si>
  <si>
    <t>R0690</t>
  </si>
  <si>
    <t>R0700</t>
  </si>
  <si>
    <t>Net undiscounted provision for claims at end of the period</t>
  </si>
  <si>
    <t>R0710</t>
  </si>
  <si>
    <t>Net undiscounted provision for claims at start of the period</t>
  </si>
  <si>
    <t>R0720</t>
  </si>
  <si>
    <t>R0724</t>
  </si>
  <si>
    <t>R0725</t>
  </si>
  <si>
    <t>R0726</t>
  </si>
  <si>
    <t>Claims incurred - net (discounted)</t>
  </si>
  <si>
    <t>R0730</t>
  </si>
  <si>
    <t>Claims incurred - net (discounted) - relating to business transfers - out</t>
  </si>
  <si>
    <t>R0810</t>
  </si>
  <si>
    <t>R0820</t>
  </si>
  <si>
    <t>R0910</t>
  </si>
  <si>
    <t>R0920</t>
  </si>
  <si>
    <t>R0930</t>
  </si>
  <si>
    <t>R0950</t>
  </si>
  <si>
    <t>R0960</t>
  </si>
  <si>
    <t>R0970</t>
  </si>
  <si>
    <t>R0980</t>
  </si>
  <si>
    <t>R0990</t>
  </si>
  <si>
    <t>R1000</t>
  </si>
  <si>
    <t>R1120</t>
  </si>
  <si>
    <t>Taxation</t>
  </si>
  <si>
    <t>R1130</t>
  </si>
  <si>
    <t>R1140</t>
  </si>
  <si>
    <t>R1310</t>
  </si>
  <si>
    <t>R1610</t>
  </si>
  <si>
    <t>R1620</t>
  </si>
  <si>
    <t>Dividends paid or payable in period</t>
  </si>
  <si>
    <t>R1630</t>
  </si>
  <si>
    <t>R1710</t>
  </si>
  <si>
    <t>R1720</t>
  </si>
  <si>
    <t>R1730</t>
  </si>
  <si>
    <t>Balance sheet (Solvency II basis) at end of the period</t>
  </si>
  <si>
    <t>R1909</t>
  </si>
  <si>
    <t>Assets - investments</t>
  </si>
  <si>
    <t>R1910</t>
  </si>
  <si>
    <t>Assets - reinsurance recoverables</t>
  </si>
  <si>
    <t>R1915</t>
  </si>
  <si>
    <t>Assets - total</t>
  </si>
  <si>
    <t>R1920</t>
  </si>
  <si>
    <t>Best estimate plus technical provisions calculated as a whole – gross of reinsurance</t>
  </si>
  <si>
    <t>R1930</t>
  </si>
  <si>
    <t>R1940</t>
  </si>
  <si>
    <t>Best estimate premium provision - gross of reinsurance</t>
  </si>
  <si>
    <t>R1945</t>
  </si>
  <si>
    <t>Risk margin</t>
  </si>
  <si>
    <t>R1950</t>
  </si>
  <si>
    <t>Total liabilities</t>
  </si>
  <si>
    <t>R1960</t>
  </si>
  <si>
    <t>Basic own funds at end of the period: [= Tier 1 plus Tier 2 plus Tier 3 plus Other]</t>
  </si>
  <si>
    <t>R2100</t>
  </si>
  <si>
    <t>Tier 1</t>
  </si>
  <si>
    <t>R2110</t>
  </si>
  <si>
    <t>Amount of tier 1 injected during the period</t>
  </si>
  <si>
    <t>R2120</t>
  </si>
  <si>
    <t>Tier 2</t>
  </si>
  <si>
    <t>R2130</t>
  </si>
  <si>
    <t>Amount of tier 2 injected during the period</t>
  </si>
  <si>
    <t>R2140</t>
  </si>
  <si>
    <t>Tier 3</t>
  </si>
  <si>
    <t>R2150</t>
  </si>
  <si>
    <t>Other</t>
  </si>
  <si>
    <t>R2160</t>
  </si>
  <si>
    <t>Ancillary own funds at end of the period</t>
  </si>
  <si>
    <t>R2170</t>
  </si>
  <si>
    <t>Eligible own funds at end of the period</t>
  </si>
  <si>
    <t>R2180</t>
  </si>
  <si>
    <t>SCR at end of the period</t>
  </si>
  <si>
    <t>R2190</t>
  </si>
  <si>
    <t>NS.07.01.01.02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</si>
  <si>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</si>
  <si>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</si>
  <si>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</si>
  <si>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</si>
  <si>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</si>
  <si>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</si>
  <si>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</si>
  <si>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</si>
  <si>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</si>
  <si>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</si>
  <si>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</si>
  <si>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</si>
  <si>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</si>
  <si>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</si>
  <si>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</si>
  <si>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</si>
  <si>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</si>
  <si>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</si>
  <si>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</si>
  <si>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</si>
  <si>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</si>
  <si>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</si>
  <si>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</si>
  <si>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</si>
  <si>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</si>
  <si>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</si>
  <si>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</si>
  <si>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C1509</t>
  </si>
  <si>
    <t>C1510</t>
  </si>
  <si>
    <t>C1520</t>
  </si>
  <si>
    <t>C1529</t>
  </si>
  <si>
    <t>C1530</t>
  </si>
  <si>
    <t>C1540</t>
  </si>
  <si>
    <t>Acquisition expenses incurred - commission</t>
  </si>
  <si>
    <t>Interest payable</t>
  </si>
  <si>
    <t>NS.07.01.01.03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</si>
  <si>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</si>
  <si>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</si>
  <si>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</si>
  <si>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</si>
  <si>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</si>
  <si>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</si>
  <si>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</si>
  <si>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</si>
  <si>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</si>
  <si>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</si>
  <si>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</si>
  <si>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</si>
  <si>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</si>
  <si>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</si>
  <si>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</si>
  <si>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</si>
  <si>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</si>
  <si>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</si>
  <si>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</si>
  <si>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</si>
  <si>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</si>
  <si>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</si>
  <si>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</si>
  <si>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</si>
  <si>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</si>
  <si>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</si>
  <si>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</si>
  <si>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C2509</t>
  </si>
  <si>
    <t>C2510</t>
  </si>
  <si>
    <t>C2520</t>
  </si>
  <si>
    <t>C2529</t>
  </si>
  <si>
    <t>C2530</t>
  </si>
  <si>
    <t>C2540</t>
  </si>
  <si>
    <t>NS.07.01.01.04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</si>
  <si>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</si>
  <si>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</si>
  <si>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</si>
  <si>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</si>
  <si>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</si>
  <si>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</si>
  <si>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</si>
  <si>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</si>
  <si>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</si>
  <si>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</si>
  <si>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</si>
  <si>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</si>
  <si>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</si>
  <si>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</si>
  <si>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</si>
  <si>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</si>
  <si>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</si>
  <si>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</si>
  <si>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</si>
  <si>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</si>
  <si>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</si>
  <si>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</si>
  <si>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</si>
  <si>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</si>
  <si>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</si>
  <si>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</si>
  <si>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</si>
  <si>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C3509</t>
  </si>
  <si>
    <t>C3510</t>
  </si>
  <si>
    <t>C3520</t>
  </si>
  <si>
    <t>C3529</t>
  </si>
  <si>
    <t>C3530</t>
  </si>
  <si>
    <t>C3540</t>
  </si>
  <si>
    <t>NS.07.01.01.05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</si>
  <si>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</si>
  <si>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</si>
  <si>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</si>
  <si>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</si>
  <si>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</si>
  <si>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</si>
  <si>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</si>
  <si>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</si>
  <si>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</si>
  <si>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</si>
  <si>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</si>
  <si>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</si>
  <si>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</si>
  <si>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</si>
  <si>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</si>
  <si>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</si>
  <si>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</si>
  <si>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</si>
  <si>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</si>
  <si>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</si>
  <si>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</si>
  <si>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</si>
  <si>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</si>
  <si>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</si>
  <si>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</si>
  <si>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</si>
  <si>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</si>
  <si>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</si>
  <si>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</si>
  <si>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</si>
  <si>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</si>
  <si>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</si>
  <si>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</si>
  <si>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</si>
  <si>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</si>
  <si>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</si>
  <si>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</si>
  <si>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</si>
  <si>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</si>
  <si>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</si>
  <si>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</si>
  <si>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C0799</t>
  </si>
  <si>
    <t>C0800</t>
  </si>
  <si>
    <t>C0810</t>
  </si>
  <si>
    <t>C0820</t>
  </si>
  <si>
    <t>C0830</t>
  </si>
  <si>
    <t>Metrics</t>
  </si>
  <si>
    <t>(s2md_mi503) Metric: Monetary|BC/Premiums written</t>
  </si>
  <si>
    <t xml:space="preserve">Premiums earned - gross </t>
  </si>
  <si>
    <t>(boemd_mi150) Metric: Monetary|DD/Undiscounted|BC/Claims incurred</t>
  </si>
  <si>
    <t>(boemd_mi62) Metric: Monetary|BC/Expenses|TE/Acquisition expenses - commission relating to business accepted</t>
  </si>
  <si>
    <t>NS.07.01.01.06</t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</si>
  <si>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</si>
  <si>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</si>
  <si>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</si>
  <si>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</si>
  <si>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</si>
  <si>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</si>
  <si>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</si>
  <si>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</si>
  <si>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</si>
  <si>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</si>
  <si>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</si>
  <si>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</si>
  <si>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</si>
  <si>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</si>
  <si>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</si>
  <si>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</si>
  <si>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</si>
  <si>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</si>
  <si>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</si>
  <si>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</si>
  <si>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</si>
  <si>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</si>
  <si>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</si>
  <si>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</si>
  <si>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</si>
  <si>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</si>
  <si>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C1799</t>
  </si>
  <si>
    <t>C1800</t>
  </si>
  <si>
    <t>C1810</t>
  </si>
  <si>
    <t>C1820</t>
  </si>
  <si>
    <t>C1830</t>
  </si>
  <si>
    <t>Premiums written - gross - direct - new business</t>
  </si>
  <si>
    <t xml:space="preserve">Claims incurred - gross (undiscounted) </t>
  </si>
  <si>
    <t>NS.07.01.01.07</t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</si>
  <si>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</si>
  <si>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</si>
  <si>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</si>
  <si>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</si>
  <si>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</si>
  <si>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</si>
  <si>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</si>
  <si>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</si>
  <si>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</si>
  <si>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</si>
  <si>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</si>
  <si>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</si>
  <si>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</si>
  <si>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</si>
  <si>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</si>
  <si>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</si>
  <si>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</si>
  <si>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</si>
  <si>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</si>
  <si>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</si>
  <si>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</si>
  <si>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</si>
  <si>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</si>
  <si>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</si>
  <si>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</si>
  <si>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</si>
  <si>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</si>
  <si>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C2799</t>
  </si>
  <si>
    <t>C2800</t>
  </si>
  <si>
    <t>C2810</t>
  </si>
  <si>
    <t>C2820</t>
  </si>
  <si>
    <t>C2830</t>
  </si>
  <si>
    <t>NS.07.01.01.08</t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</si>
  <si>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</si>
  <si>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</si>
  <si>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</si>
  <si>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</si>
  <si>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</si>
  <si>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</si>
  <si>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</si>
  <si>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</si>
  <si>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</si>
  <si>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</si>
  <si>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</si>
  <si>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</si>
  <si>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</si>
  <si>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</si>
  <si>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</si>
  <si>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</si>
  <si>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</si>
  <si>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</si>
  <si>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</si>
  <si>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</si>
  <si>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</si>
  <si>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</si>
  <si>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</si>
  <si>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</si>
  <si>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</si>
  <si>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</si>
  <si>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</si>
  <si>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C3799</t>
  </si>
  <si>
    <t>C3800</t>
  </si>
  <si>
    <t>C3810</t>
  </si>
  <si>
    <t>C3820</t>
  </si>
  <si>
    <t>C3830</t>
  </si>
  <si>
    <t>NS.07.01.02</t>
  </si>
  <si>
    <t>NS.07.01.02.01</t>
  </si>
  <si>
    <t>Gross written premiums - accepted reinsurance</t>
  </si>
  <si>
    <t>Other expenses incurred</t>
  </si>
  <si>
    <t>R1999</t>
  </si>
  <si>
    <t>Own funds and SCR</t>
  </si>
  <si>
    <t>R0940</t>
  </si>
  <si>
    <t>R0830</t>
  </si>
  <si>
    <t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t>
  </si>
  <si>
    <t>S.05.03.01</t>
  </si>
  <si>
    <t>Revenue Account (Life)</t>
  </si>
  <si>
    <t>Insurance with profit participation</t>
  </si>
  <si>
    <t>Index-linked and unit-linked insurance</t>
  </si>
  <si>
    <t>Life annuities</t>
  </si>
  <si>
    <t>Non-life annuities</t>
  </si>
  <si>
    <t>Other life and health</t>
  </si>
  <si>
    <t>Total</t>
  </si>
  <si>
    <t>C0020</t>
  </si>
  <si>
    <t>C0030</t>
  </si>
  <si>
    <t>C0040</t>
  </si>
  <si>
    <t>C0050</t>
  </si>
  <si>
    <t>C0060</t>
  </si>
  <si>
    <t>Premiums written</t>
  </si>
  <si>
    <t>Gross direct business</t>
  </si>
  <si>
    <t>R0010</t>
  </si>
  <si>
    <t>Gross reinsurance accepted</t>
  </si>
  <si>
    <t>R0020</t>
  </si>
  <si>
    <t>Gross</t>
  </si>
  <si>
    <t>R0030</t>
  </si>
  <si>
    <t>Reinsurers' share</t>
  </si>
  <si>
    <t>R0040</t>
  </si>
  <si>
    <t>Net</t>
  </si>
  <si>
    <t>R0050</t>
  </si>
  <si>
    <t>Claims incurred</t>
  </si>
  <si>
    <t>R0060</t>
  </si>
  <si>
    <t>R0070</t>
  </si>
  <si>
    <t>R0080</t>
  </si>
  <si>
    <t>R0090</t>
  </si>
  <si>
    <t>R0100</t>
  </si>
  <si>
    <t>Expenses incurred</t>
  </si>
  <si>
    <t>R0150</t>
  </si>
  <si>
    <t>Analysis of gross expenses incurred</t>
  </si>
  <si>
    <t>Acquisition commission</t>
  </si>
  <si>
    <t>Acquisition management expenses</t>
  </si>
  <si>
    <t>R0170</t>
  </si>
  <si>
    <t>Renewal commission</t>
  </si>
  <si>
    <t>R0180</t>
  </si>
  <si>
    <t>Renewal management expenses</t>
  </si>
  <si>
    <t>R0190</t>
  </si>
  <si>
    <t>Investment management expenses</t>
  </si>
  <si>
    <t>R0200</t>
  </si>
  <si>
    <t>Claims management expenses</t>
  </si>
  <si>
    <t>Overhead expenses</t>
  </si>
  <si>
    <t>Other expenses</t>
  </si>
  <si>
    <t>R0230</t>
  </si>
  <si>
    <t>Total net expenses</t>
  </si>
  <si>
    <t>R0240</t>
  </si>
  <si>
    <t>Investments</t>
  </si>
  <si>
    <t>R0250</t>
  </si>
  <si>
    <t>R0260</t>
  </si>
  <si>
    <t>Other revenue items</t>
  </si>
  <si>
    <t>Other income</t>
  </si>
  <si>
    <t>R0270</t>
  </si>
  <si>
    <t>R0280</t>
  </si>
  <si>
    <t>R0290</t>
  </si>
  <si>
    <t>Transfers and dividends</t>
  </si>
  <si>
    <t>Business transfers-in</t>
  </si>
  <si>
    <t>R0300</t>
  </si>
  <si>
    <t>Business transfers-out</t>
  </si>
  <si>
    <t>R0310</t>
  </si>
  <si>
    <t>Transfers to(from) other funds</t>
  </si>
  <si>
    <t>R0320</t>
  </si>
  <si>
    <t>Dividends paid</t>
  </si>
  <si>
    <t>R0330</t>
  </si>
  <si>
    <t>S.05.03.02</t>
  </si>
  <si>
    <t>SR.05.03.01</t>
  </si>
  <si>
    <t>Ring Fenced Fund or remaining part</t>
  </si>
  <si>
    <t>Z0020</t>
  </si>
  <si>
    <t>Fund Number</t>
  </si>
  <si>
    <t>Z0030</t>
  </si>
  <si>
    <r>
      <rPr>
        <b/>
        <u/>
        <sz val="11"/>
        <color theme="1"/>
        <rFont val="Calibri"/>
        <family val="2"/>
        <scheme val="minor"/>
      </rPr>
      <t>Income, Expenditure and</t>
    </r>
    <r>
      <rPr>
        <b/>
        <sz val="11"/>
        <color theme="1"/>
        <rFont val="Calibri"/>
        <family val="2"/>
        <charset val="238"/>
        <scheme val="minor"/>
      </rPr>
      <t xml:space="preserve"> Business Model Analysis - Non-Life</t>
    </r>
  </si>
  <si>
    <r>
      <rPr>
        <b/>
        <strike/>
        <sz val="11"/>
        <color rgb="FF000000"/>
        <rFont val="Calibri"/>
        <family val="2"/>
        <scheme val="minor"/>
      </rPr>
      <t>Annuities stemming from non-life insurance contract</t>
    </r>
    <r>
      <rPr>
        <b/>
        <sz val="11"/>
        <color rgb="FF000000"/>
        <rFont val="Calibri"/>
        <family val="2"/>
        <charset val="238"/>
        <scheme val="minor"/>
      </rPr>
      <t>s</t>
    </r>
  </si>
  <si>
    <r>
      <t xml:space="preserve">Reinsurance commissions and profit participations </t>
    </r>
    <r>
      <rPr>
        <strike/>
        <sz val="11"/>
        <color rgb="FF000000"/>
        <rFont val="Calibri"/>
        <family val="2"/>
        <scheme val="minor"/>
      </rPr>
      <t>incurred</t>
    </r>
  </si>
  <si>
    <t>R0985</t>
  </si>
  <si>
    <t>Acquisition costs, commissions, claims management costs</t>
  </si>
  <si>
    <t>Prudential Regulation Authority</t>
  </si>
  <si>
    <t>Annual solo and branch</t>
  </si>
  <si>
    <t>Annual group, quarterly solo, group and branch, disclosure</t>
  </si>
  <si>
    <t>Annual RFF solo</t>
  </si>
  <si>
    <t>Gross provision for unearned premium - attributable to policies subject to the FSCS</t>
  </si>
  <si>
    <t>Total earned income [= Net earned premiums + Investment income + Realised and unrealised gains + Other earned income]</t>
  </si>
  <si>
    <t>Allocated loss adjustment expenses (ALAE)  incurred</t>
  </si>
  <si>
    <t>Allocated loss adjustment expenses (ALAE)  paid</t>
  </si>
  <si>
    <t>Total comprehensive income in the period [derived as: (total earned income) less (total incurred expenditure) plus (other comprehensive income) ]</t>
  </si>
  <si>
    <t>C3525</t>
  </si>
  <si>
    <t>C3545</t>
  </si>
  <si>
    <t>C2525</t>
  </si>
  <si>
    <t>C2545</t>
  </si>
  <si>
    <t>C1525</t>
  </si>
  <si>
    <t>C1545</t>
  </si>
  <si>
    <t>Gross written premiums [= insurance (aka direct) gross written premium plus accepted reinsurance gross written premium; and = (gross written premium for contracts of 12 months or less) plus (gross written premium for contracts of more than 12 months) ]</t>
  </si>
  <si>
    <t>Other earned income</t>
  </si>
  <si>
    <t>Administrative expenses</t>
  </si>
  <si>
    <t>Other expenditure</t>
  </si>
  <si>
    <t>R1709</t>
  </si>
  <si>
    <t>Exposure</t>
  </si>
  <si>
    <t>Gross written premiums - insurance (aka direct) - new business</t>
  </si>
  <si>
    <t>Gross written premiums - contracts of duration 12 months or less</t>
  </si>
  <si>
    <t>Gross written premiums - contracts of duration more than 12 months</t>
  </si>
  <si>
    <t>Gross written premiums - relating to contracts incepting prior to the period</t>
  </si>
  <si>
    <t>Net written premiums</t>
  </si>
  <si>
    <t>Gross earned premiums</t>
  </si>
  <si>
    <t>Net earned premiums [includes any premiums from business transfers-in]</t>
  </si>
  <si>
    <t>Net earned premiums from business transfers-in</t>
  </si>
  <si>
    <t>Claims incurred - gross (undiscounted) [includes allocated loss adjustment expenses (ALAE) reported in R0820]</t>
  </si>
  <si>
    <t>Gross claims paid during the period [includes allocated loss adjustment expenses (ALAE) reported in R0830]</t>
  </si>
  <si>
    <t>Gross undiscounted provision for claims at end of the period - insurance (aka direct)</t>
  </si>
  <si>
    <t>Gross undiscounted provision for claims at end of the period - accepted reinsurance</t>
  </si>
  <si>
    <t xml:space="preserve">Claims incurred - gross undiscounted: claim events that occurred prior to the period	</t>
  </si>
  <si>
    <t>Gross claims paid during the period: claim events that occurred prior to the period</t>
  </si>
  <si>
    <t>Gross undiscounted provision for claims at end of the period: claim events that occurred prior to the period</t>
  </si>
  <si>
    <t>Net claims paid during the period</t>
  </si>
  <si>
    <t>Net claims incurred - undiscounted: claim events that occurred prior to the period</t>
  </si>
  <si>
    <t>Net claims paid in the period: claim events that occurred prior to the period</t>
  </si>
  <si>
    <t>Net undiscounted provision for claims at end of the period: claim events that occurred prior to the period</t>
  </si>
  <si>
    <t>Claims management costs - other than ALAE</t>
  </si>
  <si>
    <t>Acquisition costs - commission</t>
  </si>
  <si>
    <t>Acquisition costs - other</t>
  </si>
  <si>
    <t>Interest paid or payable</t>
  </si>
  <si>
    <t>Number of risks written in the period - insurance (aka direct) - both new and renewal business [includes numbers of new risks reported in R1720]</t>
  </si>
  <si>
    <t>Number of risks written in the period - insurance (aka direct) - new business</t>
  </si>
  <si>
    <t>Sum insured in-force at end of the period - insurance (aka direct)</t>
  </si>
  <si>
    <r>
      <t xml:space="preserve">Gross written premiums </t>
    </r>
    <r>
      <rPr>
        <strike/>
        <sz val="11"/>
        <color rgb="FF000000"/>
        <rFont val="Calibri"/>
        <family val="2"/>
        <scheme val="minor"/>
      </rPr>
      <t>-</t>
    </r>
    <r>
      <rPr>
        <sz val="11"/>
        <color rgb="FF000000"/>
        <rFont val="Calibri"/>
        <family val="2"/>
        <scheme val="minor"/>
      </rPr>
      <t xml:space="preserve"> insurance (aka direct) [includes new business premium reported in R0112]</t>
    </r>
  </si>
  <si>
    <r>
      <t xml:space="preserve">Claims incurred </t>
    </r>
    <r>
      <rPr>
        <sz val="11"/>
        <rFont val="Calibri"/>
        <family val="2"/>
        <scheme val="minor"/>
      </rPr>
      <t>- net (undiscounted)</t>
    </r>
    <r>
      <rPr>
        <sz val="11"/>
        <color rgb="FF000000"/>
        <rFont val="Calibri"/>
        <family val="2"/>
        <scheme val="minor"/>
      </rPr>
      <t xml:space="preserve"> [includes allocated loss adjustment expenses (ALAE)]</t>
    </r>
  </si>
  <si>
    <r>
      <t>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</t>
    </r>
  </si>
  <si>
    <r>
      <t xml:space="preserve">Best estimate claim provision </t>
    </r>
    <r>
      <rPr>
        <sz val="11"/>
        <color rgb="FF000000"/>
        <rFont val="Calibri"/>
        <family val="2"/>
      </rPr>
      <t>- gross of reinsurance</t>
    </r>
  </si>
  <si>
    <r>
      <t>Total expenditure (discounted) [= net claims incurred (discounted) + technical expenses incurred net of reinsurance ceded + changes in additional provision</t>
    </r>
    <r>
      <rPr>
        <strike/>
        <sz val="11"/>
        <color rgb="FF000000"/>
        <rFont val="Calibri"/>
        <family val="2"/>
        <scheme val="minor"/>
      </rPr>
      <t>s</t>
    </r>
    <r>
      <rPr>
        <sz val="11"/>
        <color rgb="FF000000"/>
        <rFont val="Calibri"/>
        <family val="2"/>
        <scheme val="minor"/>
      </rPr>
      <t xml:space="preserve"> for unexpired risks + interest paid or payable + taxation + other expenditure]</t>
    </r>
  </si>
  <si>
    <t>Other comprehensive income not included in any of the income or expenditure items above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</si>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</sst>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scheme val="minor"/>
    </font>
    <font>
      <b/>
      <strike/>
      <sz val="11"/>
      <color rgb="FF000000"/>
      <name val="Calibri"/>
      <family val="2"/>
      <charset val="238"/>
      <scheme val="minor"/>
    </font>
    <font>
      <strike/>
      <sz val="11"/>
      <color rgb="FF000000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u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b/>
      <sz val="20"/>
      <color rgb="FF9194A1"/>
      <name val="Century Gothic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6" tint="-0.249977111117893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2" fillId="0" borderId="0"/>
  </cellStyleXfs>
  <cellXfs count="257">
    <xf numFmtId="0" fontId="0" fillId="0" borderId="0" xfId="0"/>
    <xf numFmtId="0" fontId="5" fillId="0" borderId="3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Border="1"/>
    <xf numFmtId="0" fontId="5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0" fontId="3" fillId="0" borderId="0" xfId="0" applyFont="1" applyBorder="1" applyAlignment="1">
      <alignment vertical="center"/>
    </xf>
    <xf numFmtId="0" fontId="0" fillId="0" borderId="0" xfId="0" applyFont="1"/>
    <xf numFmtId="0" fontId="0" fillId="4" borderId="2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0" fillId="0" borderId="35" xfId="0" applyFont="1" applyFill="1" applyBorder="1"/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1" fillId="0" borderId="0" xfId="0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4" fillId="5" borderId="0" xfId="1" applyFont="1" applyFill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5" fillId="0" borderId="0" xfId="0" applyFont="1"/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vertical="center" wrapText="1"/>
    </xf>
    <xf numFmtId="0" fontId="25" fillId="0" borderId="21" xfId="2" quotePrefix="1" applyFont="1" applyBorder="1" applyAlignment="1">
      <alignment horizontal="center" vertical="center"/>
    </xf>
    <xf numFmtId="0" fontId="26" fillId="5" borderId="22" xfId="0" applyFont="1" applyFill="1" applyBorder="1" applyAlignment="1">
      <alignment horizontal="left" vertical="center" wrapText="1" indent="1"/>
    </xf>
    <xf numFmtId="0" fontId="18" fillId="2" borderId="14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8" fillId="0" borderId="21" xfId="1" applyFont="1" applyBorder="1" applyAlignment="1">
      <alignment horizontal="center" vertical="center"/>
    </xf>
    <xf numFmtId="0" fontId="26" fillId="5" borderId="2" xfId="0" applyFont="1" applyFill="1" applyBorder="1" applyAlignment="1">
      <alignment horizontal="left" vertical="center" wrapText="1" indent="2"/>
    </xf>
    <xf numFmtId="0" fontId="18" fillId="2" borderId="24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left" vertical="center" wrapText="1" indent="3"/>
    </xf>
    <xf numFmtId="0" fontId="26" fillId="5" borderId="25" xfId="0" applyFont="1" applyFill="1" applyBorder="1" applyAlignment="1">
      <alignment horizontal="left" vertical="center" wrapText="1" indent="2"/>
    </xf>
    <xf numFmtId="0" fontId="18" fillId="2" borderId="26" xfId="0" applyFont="1" applyFill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1"/>
    </xf>
    <xf numFmtId="0" fontId="11" fillId="2" borderId="27" xfId="0" applyFont="1" applyFill="1" applyBorder="1" applyAlignment="1">
      <alignment horizontal="left" vertical="center" wrapText="1" indent="1"/>
    </xf>
    <xf numFmtId="0" fontId="18" fillId="2" borderId="28" xfId="0" applyFont="1" applyFill="1" applyBorder="1" applyAlignment="1">
      <alignment vertical="center" wrapText="1"/>
    </xf>
    <xf numFmtId="0" fontId="18" fillId="2" borderId="24" xfId="0" applyFont="1" applyFill="1" applyBorder="1" applyAlignment="1">
      <alignment horizontal="left" vertical="center" wrapText="1"/>
    </xf>
    <xf numFmtId="0" fontId="11" fillId="5" borderId="25" xfId="0" applyFont="1" applyFill="1" applyBorder="1" applyAlignment="1">
      <alignment horizontal="left" vertical="center" wrapText="1" indent="1"/>
    </xf>
    <xf numFmtId="0" fontId="11" fillId="2" borderId="25" xfId="0" applyFont="1" applyFill="1" applyBorder="1" applyAlignment="1">
      <alignment horizontal="left" vertical="center" wrapText="1" indent="2"/>
    </xf>
    <xf numFmtId="0" fontId="27" fillId="6" borderId="25" xfId="0" applyFont="1" applyFill="1" applyBorder="1" applyAlignment="1">
      <alignment horizontal="left" vertical="center" wrapText="1" indent="1"/>
    </xf>
    <xf numFmtId="0" fontId="20" fillId="6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vertical="center" wrapText="1"/>
    </xf>
    <xf numFmtId="1" fontId="30" fillId="3" borderId="2" xfId="0" applyNumberFormat="1" applyFont="1" applyFill="1" applyBorder="1" applyAlignment="1" applyProtection="1">
      <alignment horizontal="center" vertical="center"/>
      <protection locked="0"/>
    </xf>
    <xf numFmtId="1" fontId="30" fillId="0" borderId="2" xfId="0" applyNumberFormat="1" applyFont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>
      <alignment vertical="center" wrapText="1"/>
    </xf>
    <xf numFmtId="0" fontId="29" fillId="5" borderId="25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 wrapText="1" indent="2"/>
    </xf>
    <xf numFmtId="0" fontId="11" fillId="5" borderId="2" xfId="0" applyFont="1" applyFill="1" applyBorder="1" applyAlignment="1">
      <alignment horizontal="left" vertical="center" wrapText="1" indent="3"/>
    </xf>
    <xf numFmtId="0" fontId="11" fillId="2" borderId="2" xfId="0" applyFont="1" applyFill="1" applyBorder="1" applyAlignment="1">
      <alignment horizontal="left" vertical="center" wrapText="1" indent="2"/>
    </xf>
    <xf numFmtId="0" fontId="11" fillId="2" borderId="25" xfId="0" applyFont="1" applyFill="1" applyBorder="1" applyAlignment="1">
      <alignment vertical="center"/>
    </xf>
    <xf numFmtId="0" fontId="11" fillId="2" borderId="31" xfId="0" applyFont="1" applyFill="1" applyBorder="1" applyAlignment="1">
      <alignment horizontal="left" vertical="center" wrapText="1" indent="1"/>
    </xf>
    <xf numFmtId="0" fontId="11" fillId="2" borderId="3" xfId="0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6" fillId="0" borderId="34" xfId="2" quotePrefix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left" vertical="center" wrapText="1" indent="1"/>
    </xf>
    <xf numFmtId="0" fontId="28" fillId="0" borderId="21" xfId="0" applyFont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31" fillId="0" borderId="0" xfId="0" applyFont="1" applyAlignment="1">
      <alignment horizontal="left" vertical="center"/>
    </xf>
    <xf numFmtId="0" fontId="18" fillId="2" borderId="20" xfId="0" applyFont="1" applyFill="1" applyBorder="1" applyAlignment="1">
      <alignment horizontal="center" vertical="center"/>
    </xf>
    <xf numFmtId="0" fontId="6" fillId="0" borderId="21" xfId="2" quotePrefix="1" applyFont="1" applyBorder="1" applyAlignment="1">
      <alignment horizontal="center" vertical="center"/>
    </xf>
    <xf numFmtId="0" fontId="22" fillId="6" borderId="2" xfId="0" applyFont="1" applyFill="1" applyBorder="1" applyAlignment="1">
      <alignment horizontal="left" vertical="center" wrapText="1" indent="3"/>
    </xf>
    <xf numFmtId="0" fontId="21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left" vertical="center" wrapText="1" indent="1"/>
    </xf>
    <xf numFmtId="0" fontId="21" fillId="6" borderId="20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vertical="center" wrapText="1"/>
    </xf>
    <xf numFmtId="0" fontId="21" fillId="6" borderId="2" xfId="0" applyFont="1" applyFill="1" applyBorder="1" applyAlignment="1">
      <alignment horizontal="center" vertical="center"/>
    </xf>
    <xf numFmtId="0" fontId="32" fillId="4" borderId="0" xfId="1" applyFont="1" applyFill="1" applyAlignment="1">
      <alignment horizontal="left" vertical="center"/>
    </xf>
    <xf numFmtId="0" fontId="33" fillId="4" borderId="0" xfId="1" applyFont="1" applyFill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0" fontId="17" fillId="4" borderId="0" xfId="1" applyFont="1" applyFill="1" applyAlignment="1">
      <alignment horizontal="left" vertical="center"/>
    </xf>
    <xf numFmtId="0" fontId="34" fillId="0" borderId="0" xfId="1" applyFont="1" applyAlignment="1">
      <alignment horizontal="left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horizontal="left" vertical="center" wrapText="1" indent="1"/>
    </xf>
    <xf numFmtId="0" fontId="18" fillId="4" borderId="14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 indent="2"/>
    </xf>
    <xf numFmtId="0" fontId="18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 inden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left" vertical="center" wrapText="1"/>
    </xf>
    <xf numFmtId="0" fontId="26" fillId="4" borderId="25" xfId="0" applyFont="1" applyFill="1" applyBorder="1" applyAlignment="1">
      <alignment horizontal="left" vertical="center" wrapText="1" indent="1"/>
    </xf>
    <xf numFmtId="0" fontId="11" fillId="0" borderId="20" xfId="0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5" fillId="0" borderId="0" xfId="2" quotePrefix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5" fillId="0" borderId="0" xfId="0" applyFont="1"/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6" fillId="0" borderId="35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37" xfId="0" applyFont="1" applyFill="1" applyBorder="1" applyAlignment="1">
      <alignment horizontal="center" vertical="center"/>
    </xf>
    <xf numFmtId="0" fontId="36" fillId="0" borderId="3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2" applyFont="1" applyFill="1" applyBorder="1" applyAlignment="1">
      <alignment horizontal="left" vertical="center"/>
    </xf>
    <xf numFmtId="0" fontId="39" fillId="0" borderId="0" xfId="2" applyFont="1" applyFill="1" applyAlignment="1">
      <alignment horizontal="left" vertical="center"/>
    </xf>
    <xf numFmtId="0" fontId="39" fillId="0" borderId="0" xfId="2" applyFont="1" applyFill="1" applyBorder="1"/>
    <xf numFmtId="0" fontId="36" fillId="0" borderId="0" xfId="2" applyFont="1" applyFill="1" applyAlignment="1">
      <alignment vertical="center"/>
    </xf>
    <xf numFmtId="0" fontId="39" fillId="0" borderId="0" xfId="2" applyFont="1" applyFill="1" applyAlignment="1">
      <alignment vertical="center"/>
    </xf>
    <xf numFmtId="0" fontId="39" fillId="0" borderId="0" xfId="2" applyFont="1" applyFill="1" applyBorder="1" applyAlignment="1">
      <alignment vertical="center"/>
    </xf>
    <xf numFmtId="0" fontId="36" fillId="0" borderId="0" xfId="0" applyFont="1" applyBorder="1" applyAlignment="1">
      <alignment horizontal="left"/>
    </xf>
    <xf numFmtId="0" fontId="40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/>
    </xf>
    <xf numFmtId="0" fontId="40" fillId="0" borderId="0" xfId="0" applyFont="1" applyBorder="1" applyAlignment="1">
      <alignment vertical="center"/>
    </xf>
    <xf numFmtId="0" fontId="36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41" fillId="0" borderId="0" xfId="0" applyFont="1"/>
    <xf numFmtId="0" fontId="18" fillId="2" borderId="2" xfId="0" applyFont="1" applyFill="1" applyBorder="1" applyAlignment="1">
      <alignment horizontal="center" vertical="center" wrapText="1"/>
    </xf>
    <xf numFmtId="0" fontId="11" fillId="5" borderId="23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left" vertical="center" wrapText="1" indent="1"/>
    </xf>
    <xf numFmtId="0" fontId="26" fillId="5" borderId="27" xfId="0" applyFont="1" applyFill="1" applyBorder="1" applyAlignment="1">
      <alignment horizontal="left" vertical="center" wrapText="1" indent="1"/>
    </xf>
    <xf numFmtId="0" fontId="19" fillId="5" borderId="28" xfId="0" applyFont="1" applyFill="1" applyBorder="1" applyAlignment="1">
      <alignment vertical="center" wrapText="1"/>
    </xf>
    <xf numFmtId="0" fontId="19" fillId="2" borderId="24" xfId="0" applyFont="1" applyFill="1" applyBorder="1" applyAlignment="1">
      <alignment horizontal="left" vertical="center" wrapText="1"/>
    </xf>
    <xf numFmtId="0" fontId="26" fillId="5" borderId="25" xfId="0" applyFont="1" applyFill="1" applyBorder="1" applyAlignment="1">
      <alignment horizontal="left" vertical="center" wrapText="1" indent="3"/>
    </xf>
    <xf numFmtId="0" fontId="26" fillId="2" borderId="25" xfId="0" applyFont="1" applyFill="1" applyBorder="1" applyAlignment="1">
      <alignment horizontal="left" vertical="center" wrapText="1" indent="2"/>
    </xf>
    <xf numFmtId="0" fontId="26" fillId="5" borderId="25" xfId="0" applyFont="1" applyFill="1" applyBorder="1" applyAlignment="1">
      <alignment vertical="center" wrapText="1"/>
    </xf>
    <xf numFmtId="0" fontId="26" fillId="5" borderId="25" xfId="0" applyFont="1" applyFill="1" applyBorder="1" applyAlignment="1">
      <alignment horizontal="left" vertical="center" wrapText="1"/>
    </xf>
    <xf numFmtId="0" fontId="19" fillId="2" borderId="25" xfId="0" applyFont="1" applyFill="1" applyBorder="1" applyAlignment="1">
      <alignment vertical="center" wrapText="1"/>
    </xf>
    <xf numFmtId="0" fontId="19" fillId="5" borderId="25" xfId="0" applyFont="1" applyFill="1" applyBorder="1" applyAlignment="1">
      <alignment horizontal="left" vertical="center" wrapText="1"/>
    </xf>
    <xf numFmtId="0" fontId="26" fillId="2" borderId="25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horizontal="left" vertical="center"/>
    </xf>
    <xf numFmtId="0" fontId="21" fillId="6" borderId="24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left" vertical="center" wrapText="1" indent="2"/>
    </xf>
    <xf numFmtId="0" fontId="26" fillId="4" borderId="25" xfId="0" applyFont="1" applyFill="1" applyBorder="1" applyAlignment="1">
      <alignment horizontal="left" vertical="center" wrapText="1" indent="3"/>
    </xf>
    <xf numFmtId="0" fontId="26" fillId="4" borderId="2" xfId="0" applyFont="1" applyFill="1" applyBorder="1" applyAlignment="1">
      <alignment horizontal="left" vertical="center" wrapText="1" indent="3"/>
    </xf>
    <xf numFmtId="0" fontId="29" fillId="4" borderId="26" xfId="0" applyFont="1" applyFill="1" applyBorder="1" applyAlignment="1">
      <alignment horizontal="center" vertical="center" wrapText="1"/>
    </xf>
    <xf numFmtId="0" fontId="11" fillId="5" borderId="22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14" xfId="0" applyFont="1" applyFill="1" applyBorder="1" applyAlignment="1">
      <alignment horizontal="center" vertical="center" wrapText="1"/>
    </xf>
    <xf numFmtId="0" fontId="23" fillId="4" borderId="11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3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</cellXfs>
  <cellStyles count="3">
    <cellStyle name="Normal" xfId="0" builtinId="0"/>
    <cellStyle name="Normalny 2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112938</xdr:colOff>
      <xdr:row>0</xdr:row>
      <xdr:rowOff>176893</xdr:rowOff>
    </xdr:from>
    <xdr:to>
      <xdr:col>1</xdr:col>
      <xdr:colOff>2740981</xdr:colOff>
      <xdr:row>3</xdr:row>
      <xdr:rowOff>53783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38" y="176893"/>
          <a:ext cx="3285268" cy="42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122465</xdr:colOff>
      <xdr:row>1</xdr:row>
      <xdr:rowOff>6804</xdr:rowOff>
    </xdr:from>
    <xdr:to>
      <xdr:col>1</xdr:col>
      <xdr:colOff>2716489</xdr:colOff>
      <xdr:row>3</xdr:row>
      <xdr:rowOff>75011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65" y="156483"/>
          <a:ext cx="3308400" cy="435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144781</xdr:colOff>
      <xdr:row>0</xdr:row>
      <xdr:rowOff>160021</xdr:rowOff>
    </xdr:from>
    <xdr:to>
      <xdr:col>0</xdr:col>
      <xdr:colOff>2362201</xdr:colOff>
      <xdr:row>2</xdr:row>
      <xdr:rowOff>115744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1" y="160021"/>
          <a:ext cx="2217420" cy="2795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160020</xdr:rowOff>
    </xdr:from>
    <xdr:to>
      <xdr:col>0</xdr:col>
      <xdr:colOff>2354580</xdr:colOff>
      <xdr:row>2</xdr:row>
      <xdr:rowOff>77643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160020"/>
          <a:ext cx="2217420" cy="2795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121920</xdr:rowOff>
    </xdr:from>
    <xdr:to>
      <xdr:col>0</xdr:col>
      <xdr:colOff>2385060</xdr:colOff>
      <xdr:row>2</xdr:row>
      <xdr:rowOff>39543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21920"/>
          <a:ext cx="2217420" cy="2795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PRA\322208\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6"/>
  <sheetViews>
    <sheetView zoomScale="70" zoomScaleNormal="70" workbookViewId="0">
      <pane xSplit="3" topLeftCell="D1" activePane="topRight" state="frozen"/>
      <selection pane="topRight"/>
    </sheetView>
  </sheetViews>
  <sheetFormatPr defaultColWidth="9.140625" defaultRowHeight="15" x14ac:dyDescent="0.25"/>
  <cols>
    <col min="1" max="1" width="9.5703125" style="43" customWidth="1"/>
    <col min="2" max="2" width="110.7109375" style="43" customWidth="1"/>
    <col min="3" max="3" width="6.7109375" style="43" customWidth="1"/>
    <col min="4" max="5" width="19.42578125" style="45" customWidth="1"/>
    <col min="6" max="6" width="5.28515625" style="45" customWidth="1"/>
    <col min="7" max="16" width="19.42578125" style="45" customWidth="1"/>
    <col min="17" max="17" width="19.140625" style="45" customWidth="1"/>
    <col min="18" max="25" width="19.42578125" style="45" customWidth="1"/>
    <col min="26" max="26" width="5.28515625" style="45" customWidth="1"/>
    <col min="27" max="38" width="19.42578125" style="45" customWidth="1"/>
    <col min="39" max="41" width="9.140625" style="45"/>
    <col min="42" max="16384" width="9.140625" style="43"/>
  </cols>
  <sheetData>
    <row r="1" spans="1:38" x14ac:dyDescent="0.25">
      <c r="C1" s="44"/>
    </row>
    <row r="2" spans="1:38" x14ac:dyDescent="0.25">
      <c r="C2" s="44"/>
    </row>
    <row r="5" spans="1:38" ht="25.5" x14ac:dyDescent="0.35">
      <c r="A5" s="151" t="s">
        <v>519</v>
      </c>
      <c r="B5" s="46"/>
    </row>
    <row r="6" spans="1:38" x14ac:dyDescent="0.25">
      <c r="D6" s="47"/>
    </row>
    <row r="7" spans="1:38" x14ac:dyDescent="0.25">
      <c r="A7" s="48" t="s">
        <v>0</v>
      </c>
      <c r="B7" s="49"/>
      <c r="D7" s="47"/>
    </row>
    <row r="8" spans="1:38" x14ac:dyDescent="0.25">
      <c r="A8" s="50" t="s">
        <v>514</v>
      </c>
      <c r="D8" s="47"/>
    </row>
    <row r="10" spans="1:38" x14ac:dyDescent="0.25">
      <c r="A10" s="48" t="s">
        <v>1</v>
      </c>
    </row>
    <row r="11" spans="1:38" x14ac:dyDescent="0.25">
      <c r="A11" s="50" t="str">
        <f>A8&amp;" : reporting period"</f>
        <v>Income, Expenditure and Business Model Analysis - Non-Life : reporting period</v>
      </c>
    </row>
    <row r="12" spans="1:38" x14ac:dyDescent="0.25">
      <c r="A12" s="51"/>
      <c r="B12" s="52"/>
    </row>
    <row r="13" spans="1:38" ht="15" customHeight="1" x14ac:dyDescent="0.25">
      <c r="D13" s="197" t="s">
        <v>2</v>
      </c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</row>
    <row r="14" spans="1:38" ht="15" customHeight="1" x14ac:dyDescent="0.25">
      <c r="D14" s="199"/>
      <c r="E14" s="197" t="s">
        <v>3</v>
      </c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201" t="s">
        <v>515</v>
      </c>
      <c r="AF14" s="202"/>
      <c r="AG14" s="202"/>
      <c r="AH14" s="202"/>
      <c r="AI14" s="205" t="s">
        <v>4</v>
      </c>
      <c r="AJ14" s="205"/>
      <c r="AK14" s="205"/>
      <c r="AL14" s="205"/>
    </row>
    <row r="15" spans="1:38" ht="15" customHeight="1" x14ac:dyDescent="0.25">
      <c r="D15" s="200"/>
      <c r="E15" s="208"/>
      <c r="F15" s="197" t="s">
        <v>5</v>
      </c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210" t="s">
        <v>6</v>
      </c>
      <c r="AA15" s="211"/>
      <c r="AB15" s="211"/>
      <c r="AC15" s="211"/>
      <c r="AD15" s="212"/>
      <c r="AE15" s="203"/>
      <c r="AF15" s="204"/>
      <c r="AG15" s="204"/>
      <c r="AH15" s="204"/>
      <c r="AI15" s="206"/>
      <c r="AJ15" s="207"/>
      <c r="AK15" s="207"/>
      <c r="AL15" s="207"/>
    </row>
    <row r="16" spans="1:38" x14ac:dyDescent="0.25">
      <c r="D16" s="200"/>
      <c r="E16" s="208"/>
      <c r="F16" s="208"/>
      <c r="G16" s="213" t="s">
        <v>7</v>
      </c>
      <c r="H16" s="215" t="s">
        <v>8</v>
      </c>
      <c r="I16" s="215" t="s">
        <v>9</v>
      </c>
      <c r="J16" s="215" t="s">
        <v>10</v>
      </c>
      <c r="K16" s="215" t="s">
        <v>11</v>
      </c>
      <c r="L16" s="215" t="s">
        <v>12</v>
      </c>
      <c r="M16" s="215" t="s">
        <v>13</v>
      </c>
      <c r="N16" s="215" t="s">
        <v>14</v>
      </c>
      <c r="O16" s="215" t="s">
        <v>15</v>
      </c>
      <c r="P16" s="215" t="s">
        <v>16</v>
      </c>
      <c r="Q16" s="217" t="s">
        <v>17</v>
      </c>
      <c r="R16" s="202"/>
      <c r="S16" s="202"/>
      <c r="T16" s="202"/>
      <c r="U16" s="202"/>
      <c r="V16" s="213" t="s">
        <v>18</v>
      </c>
      <c r="W16" s="213" t="s">
        <v>19</v>
      </c>
      <c r="X16" s="213" t="s">
        <v>20</v>
      </c>
      <c r="Y16" s="213" t="s">
        <v>21</v>
      </c>
      <c r="Z16" s="225"/>
      <c r="AA16" s="213" t="s">
        <v>22</v>
      </c>
      <c r="AB16" s="213" t="s">
        <v>23</v>
      </c>
      <c r="AC16" s="213" t="s">
        <v>24</v>
      </c>
      <c r="AD16" s="213" t="s">
        <v>25</v>
      </c>
      <c r="AE16" s="224"/>
      <c r="AF16" s="218" t="s">
        <v>26</v>
      </c>
      <c r="AG16" s="218" t="s">
        <v>27</v>
      </c>
      <c r="AH16" s="220" t="s">
        <v>28</v>
      </c>
      <c r="AI16" s="224"/>
      <c r="AJ16" s="218" t="s">
        <v>26</v>
      </c>
      <c r="AK16" s="218" t="s">
        <v>27</v>
      </c>
      <c r="AL16" s="220" t="s">
        <v>4</v>
      </c>
    </row>
    <row r="17" spans="2:38" ht="24" customHeight="1" x14ac:dyDescent="0.25">
      <c r="D17" s="200"/>
      <c r="E17" s="209"/>
      <c r="F17" s="208"/>
      <c r="G17" s="214"/>
      <c r="H17" s="216"/>
      <c r="I17" s="216"/>
      <c r="J17" s="216"/>
      <c r="K17" s="216"/>
      <c r="L17" s="216"/>
      <c r="M17" s="216"/>
      <c r="N17" s="216"/>
      <c r="O17" s="216"/>
      <c r="P17" s="216"/>
      <c r="Q17" s="53"/>
      <c r="R17" s="54" t="s">
        <v>29</v>
      </c>
      <c r="S17" s="55" t="s">
        <v>30</v>
      </c>
      <c r="T17" s="55" t="s">
        <v>31</v>
      </c>
      <c r="U17" s="55" t="s">
        <v>32</v>
      </c>
      <c r="V17" s="214"/>
      <c r="W17" s="214"/>
      <c r="X17" s="214"/>
      <c r="Y17" s="214"/>
      <c r="Z17" s="226"/>
      <c r="AA17" s="214"/>
      <c r="AB17" s="214"/>
      <c r="AC17" s="214"/>
      <c r="AD17" s="223"/>
      <c r="AE17" s="224"/>
      <c r="AF17" s="219"/>
      <c r="AG17" s="219"/>
      <c r="AH17" s="221"/>
      <c r="AI17" s="224"/>
      <c r="AJ17" s="219"/>
      <c r="AK17" s="219"/>
      <c r="AL17" s="221"/>
    </row>
    <row r="18" spans="2:38" ht="30" x14ac:dyDescent="0.25">
      <c r="D18" s="56" t="s">
        <v>33</v>
      </c>
      <c r="E18" s="57" t="s">
        <v>34</v>
      </c>
      <c r="F18" s="57" t="s">
        <v>35</v>
      </c>
      <c r="G18" s="57" t="s">
        <v>36</v>
      </c>
      <c r="H18" s="57" t="s">
        <v>37</v>
      </c>
      <c r="I18" s="57" t="s">
        <v>38</v>
      </c>
      <c r="J18" s="57" t="s">
        <v>39</v>
      </c>
      <c r="K18" s="57" t="s">
        <v>40</v>
      </c>
      <c r="L18" s="57" t="s">
        <v>41</v>
      </c>
      <c r="M18" s="57" t="s">
        <v>42</v>
      </c>
      <c r="N18" s="57" t="s">
        <v>43</v>
      </c>
      <c r="O18" s="57" t="s">
        <v>44</v>
      </c>
      <c r="P18" s="58" t="s">
        <v>45</v>
      </c>
      <c r="Q18" s="59" t="s">
        <v>46</v>
      </c>
      <c r="R18" s="60" t="s">
        <v>47</v>
      </c>
      <c r="S18" s="57" t="s">
        <v>48</v>
      </c>
      <c r="T18" s="57" t="s">
        <v>49</v>
      </c>
      <c r="U18" s="57" t="s">
        <v>50</v>
      </c>
      <c r="V18" s="57" t="s">
        <v>51</v>
      </c>
      <c r="W18" s="57" t="s">
        <v>52</v>
      </c>
      <c r="X18" s="57" t="s">
        <v>53</v>
      </c>
      <c r="Y18" s="58" t="s">
        <v>54</v>
      </c>
      <c r="Z18" s="59" t="s">
        <v>55</v>
      </c>
      <c r="AA18" s="60" t="s">
        <v>56</v>
      </c>
      <c r="AB18" s="57" t="s">
        <v>57</v>
      </c>
      <c r="AC18" s="58" t="s">
        <v>58</v>
      </c>
      <c r="AD18" s="59" t="s">
        <v>59</v>
      </c>
      <c r="AE18" s="59" t="s">
        <v>60</v>
      </c>
      <c r="AF18" s="61" t="s">
        <v>61</v>
      </c>
      <c r="AG18" s="62" t="s">
        <v>62</v>
      </c>
      <c r="AH18" s="63" t="s">
        <v>63</v>
      </c>
      <c r="AI18" s="57" t="s">
        <v>64</v>
      </c>
      <c r="AJ18" s="62" t="s">
        <v>65</v>
      </c>
      <c r="AK18" s="62" t="s">
        <v>66</v>
      </c>
      <c r="AL18" s="63" t="s">
        <v>67</v>
      </c>
    </row>
    <row r="19" spans="2:38" ht="12.75" customHeight="1" x14ac:dyDescent="0.25">
      <c r="B19" s="64" t="s">
        <v>68</v>
      </c>
      <c r="C19" s="59" t="s">
        <v>69</v>
      </c>
      <c r="D19" s="65" t="s">
        <v>70</v>
      </c>
      <c r="E19" s="65" t="s">
        <v>70</v>
      </c>
      <c r="F19" s="65" t="s">
        <v>70</v>
      </c>
      <c r="G19" s="65" t="s">
        <v>70</v>
      </c>
      <c r="H19" s="65" t="s">
        <v>70</v>
      </c>
      <c r="I19" s="65" t="s">
        <v>70</v>
      </c>
      <c r="J19" s="65" t="s">
        <v>70</v>
      </c>
      <c r="K19" s="65" t="s">
        <v>70</v>
      </c>
      <c r="L19" s="65" t="s">
        <v>70</v>
      </c>
      <c r="M19" s="65" t="s">
        <v>70</v>
      </c>
      <c r="N19" s="65" t="s">
        <v>70</v>
      </c>
      <c r="O19" s="65" t="s">
        <v>70</v>
      </c>
      <c r="P19" s="65" t="s">
        <v>70</v>
      </c>
      <c r="Q19" s="65" t="s">
        <v>70</v>
      </c>
      <c r="R19" s="65" t="s">
        <v>70</v>
      </c>
      <c r="S19" s="65" t="s">
        <v>70</v>
      </c>
      <c r="T19" s="65" t="s">
        <v>70</v>
      </c>
      <c r="U19" s="65" t="s">
        <v>70</v>
      </c>
      <c r="V19" s="65" t="s">
        <v>70</v>
      </c>
      <c r="W19" s="65" t="s">
        <v>70</v>
      </c>
      <c r="X19" s="65" t="s">
        <v>70</v>
      </c>
      <c r="Y19" s="65" t="s">
        <v>70</v>
      </c>
      <c r="Z19" s="65" t="s">
        <v>70</v>
      </c>
      <c r="AA19" s="65" t="s">
        <v>70</v>
      </c>
      <c r="AB19" s="65" t="s">
        <v>70</v>
      </c>
      <c r="AC19" s="65" t="s">
        <v>70</v>
      </c>
      <c r="AD19" s="65" t="s">
        <v>70</v>
      </c>
      <c r="AE19" s="65" t="s">
        <v>70</v>
      </c>
      <c r="AF19" s="65" t="s">
        <v>70</v>
      </c>
      <c r="AG19" s="65"/>
      <c r="AH19" s="65" t="s">
        <v>70</v>
      </c>
      <c r="AI19" s="65" t="s">
        <v>70</v>
      </c>
      <c r="AJ19" s="65" t="s">
        <v>70</v>
      </c>
      <c r="AK19" s="65" t="s">
        <v>70</v>
      </c>
      <c r="AL19" s="65" t="s">
        <v>70</v>
      </c>
    </row>
    <row r="20" spans="2:38" ht="45" customHeight="1" x14ac:dyDescent="0.25">
      <c r="B20" s="66" t="s">
        <v>534</v>
      </c>
      <c r="C20" s="67" t="s">
        <v>71</v>
      </c>
      <c r="D20" s="68"/>
      <c r="E20" s="69"/>
      <c r="F20" s="65" t="s">
        <v>70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 t="s">
        <v>70</v>
      </c>
      <c r="R20" s="70"/>
      <c r="S20" s="70"/>
      <c r="T20" s="70"/>
      <c r="U20" s="70"/>
      <c r="V20" s="70"/>
      <c r="W20" s="70"/>
      <c r="X20" s="70"/>
      <c r="Y20" s="70"/>
      <c r="Z20" s="65" t="s">
        <v>70</v>
      </c>
      <c r="AA20" s="70"/>
      <c r="AB20" s="70"/>
      <c r="AC20" s="70"/>
      <c r="AD20" s="70"/>
      <c r="AE20" s="65" t="s">
        <v>70</v>
      </c>
      <c r="AF20" s="71"/>
      <c r="AG20" s="71"/>
      <c r="AH20" s="150"/>
      <c r="AI20" s="65" t="s">
        <v>70</v>
      </c>
      <c r="AJ20" s="71"/>
      <c r="AK20" s="71"/>
      <c r="AL20" s="150"/>
    </row>
    <row r="21" spans="2:38" x14ac:dyDescent="0.25">
      <c r="B21" s="72" t="s">
        <v>566</v>
      </c>
      <c r="C21" s="73" t="s">
        <v>72</v>
      </c>
      <c r="D21" s="68"/>
      <c r="E21" s="69"/>
      <c r="F21" s="65" t="s">
        <v>70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5" t="s">
        <v>70</v>
      </c>
      <c r="R21" s="70"/>
      <c r="S21" s="70"/>
      <c r="T21" s="70"/>
      <c r="U21" s="70"/>
      <c r="V21" s="70"/>
      <c r="W21" s="70"/>
      <c r="X21" s="70"/>
      <c r="Y21" s="70"/>
      <c r="Z21" s="65" t="s">
        <v>70</v>
      </c>
      <c r="AA21" s="71"/>
      <c r="AB21" s="71"/>
      <c r="AC21" s="71"/>
      <c r="AD21" s="71"/>
      <c r="AE21" s="65" t="s">
        <v>70</v>
      </c>
      <c r="AF21" s="71"/>
      <c r="AG21" s="71"/>
      <c r="AH21" s="150"/>
      <c r="AI21" s="65" t="s">
        <v>70</v>
      </c>
      <c r="AJ21" s="71"/>
      <c r="AK21" s="71"/>
      <c r="AL21" s="71"/>
    </row>
    <row r="22" spans="2:38" x14ac:dyDescent="0.25">
      <c r="B22" s="74" t="s">
        <v>540</v>
      </c>
      <c r="C22" s="73" t="s">
        <v>73</v>
      </c>
      <c r="D22" s="68"/>
      <c r="E22" s="69"/>
      <c r="F22" s="65" t="s">
        <v>70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 t="s">
        <v>70</v>
      </c>
      <c r="R22" s="70"/>
      <c r="S22" s="70"/>
      <c r="T22" s="70"/>
      <c r="U22" s="70"/>
      <c r="V22" s="70"/>
      <c r="W22" s="70"/>
      <c r="X22" s="70"/>
      <c r="Y22" s="70"/>
      <c r="Z22" s="65" t="s">
        <v>70</v>
      </c>
      <c r="AA22" s="71"/>
      <c r="AB22" s="71"/>
      <c r="AC22" s="71"/>
      <c r="AD22" s="71"/>
      <c r="AE22" s="65" t="s">
        <v>70</v>
      </c>
      <c r="AF22" s="71"/>
      <c r="AG22" s="71"/>
      <c r="AH22" s="71"/>
      <c r="AI22" s="65" t="s">
        <v>70</v>
      </c>
      <c r="AJ22" s="71"/>
      <c r="AK22" s="71"/>
      <c r="AL22" s="71"/>
    </row>
    <row r="23" spans="2:38" x14ac:dyDescent="0.25">
      <c r="B23" s="72" t="s">
        <v>436</v>
      </c>
      <c r="C23" s="73" t="s">
        <v>74</v>
      </c>
      <c r="D23" s="68"/>
      <c r="E23" s="69"/>
      <c r="F23" s="65" t="s">
        <v>70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5" t="s">
        <v>70</v>
      </c>
      <c r="R23" s="70"/>
      <c r="S23" s="70"/>
      <c r="T23" s="70"/>
      <c r="U23" s="70"/>
      <c r="V23" s="70"/>
      <c r="W23" s="70"/>
      <c r="X23" s="70"/>
      <c r="Y23" s="70"/>
      <c r="Z23" s="65" t="s">
        <v>70</v>
      </c>
      <c r="AA23" s="70"/>
      <c r="AB23" s="70"/>
      <c r="AC23" s="70"/>
      <c r="AD23" s="70"/>
      <c r="AE23" s="65" t="s">
        <v>70</v>
      </c>
      <c r="AF23" s="71"/>
      <c r="AG23" s="71"/>
      <c r="AH23" s="71"/>
      <c r="AI23" s="65" t="s">
        <v>70</v>
      </c>
      <c r="AJ23" s="71"/>
      <c r="AK23" s="71"/>
      <c r="AL23" s="150"/>
    </row>
    <row r="24" spans="2:38" x14ac:dyDescent="0.25">
      <c r="B24" s="75" t="s">
        <v>541</v>
      </c>
      <c r="C24" s="76" t="s">
        <v>75</v>
      </c>
      <c r="D24" s="68"/>
      <c r="E24" s="69"/>
      <c r="F24" s="65" t="s">
        <v>70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5" t="s">
        <v>70</v>
      </c>
      <c r="R24" s="70"/>
      <c r="S24" s="70"/>
      <c r="T24" s="70"/>
      <c r="U24" s="70"/>
      <c r="V24" s="70"/>
      <c r="W24" s="70"/>
      <c r="X24" s="70"/>
      <c r="Y24" s="70"/>
      <c r="Z24" s="65" t="s">
        <v>70</v>
      </c>
      <c r="AA24" s="70"/>
      <c r="AB24" s="70"/>
      <c r="AC24" s="70"/>
      <c r="AD24" s="70"/>
      <c r="AE24" s="65" t="s">
        <v>70</v>
      </c>
      <c r="AF24" s="71"/>
      <c r="AG24" s="71"/>
      <c r="AH24" s="71"/>
      <c r="AI24" s="65" t="s">
        <v>70</v>
      </c>
      <c r="AJ24" s="71"/>
      <c r="AK24" s="71"/>
      <c r="AL24" s="71"/>
    </row>
    <row r="25" spans="2:38" x14ac:dyDescent="0.25">
      <c r="B25" s="75" t="s">
        <v>542</v>
      </c>
      <c r="C25" s="76" t="s">
        <v>76</v>
      </c>
      <c r="D25" s="68"/>
      <c r="E25" s="69"/>
      <c r="F25" s="65" t="s">
        <v>70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5" t="s">
        <v>70</v>
      </c>
      <c r="R25" s="70"/>
      <c r="S25" s="70"/>
      <c r="T25" s="70"/>
      <c r="U25" s="70"/>
      <c r="V25" s="70"/>
      <c r="W25" s="70"/>
      <c r="X25" s="70"/>
      <c r="Y25" s="70"/>
      <c r="Z25" s="65" t="s">
        <v>70</v>
      </c>
      <c r="AA25" s="70"/>
      <c r="AB25" s="70"/>
      <c r="AC25" s="70"/>
      <c r="AD25" s="70"/>
      <c r="AE25" s="65" t="s">
        <v>70</v>
      </c>
      <c r="AF25" s="71"/>
      <c r="AG25" s="71"/>
      <c r="AH25" s="71"/>
      <c r="AI25" s="65" t="s">
        <v>70</v>
      </c>
      <c r="AJ25" s="71"/>
      <c r="AK25" s="71"/>
      <c r="AL25" s="71"/>
    </row>
    <row r="26" spans="2:38" x14ac:dyDescent="0.25">
      <c r="B26" s="75" t="s">
        <v>543</v>
      </c>
      <c r="C26" s="76" t="s">
        <v>77</v>
      </c>
      <c r="D26" s="68"/>
      <c r="E26" s="69"/>
      <c r="F26" s="65" t="s">
        <v>70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65" t="s">
        <v>70</v>
      </c>
      <c r="R26" s="70"/>
      <c r="S26" s="70"/>
      <c r="T26" s="70"/>
      <c r="U26" s="70"/>
      <c r="V26" s="70"/>
      <c r="W26" s="70"/>
      <c r="X26" s="70"/>
      <c r="Y26" s="70"/>
      <c r="Z26" s="65" t="s">
        <v>70</v>
      </c>
      <c r="AA26" s="70"/>
      <c r="AB26" s="70"/>
      <c r="AC26" s="70"/>
      <c r="AD26" s="70"/>
      <c r="AE26" s="65" t="s">
        <v>70</v>
      </c>
      <c r="AF26" s="71"/>
      <c r="AG26" s="71"/>
      <c r="AH26" s="71"/>
      <c r="AI26" s="65" t="s">
        <v>70</v>
      </c>
      <c r="AJ26" s="71"/>
      <c r="AK26" s="71"/>
      <c r="AL26" s="71"/>
    </row>
    <row r="27" spans="2:38" x14ac:dyDescent="0.25">
      <c r="B27" s="77" t="s">
        <v>544</v>
      </c>
      <c r="C27" s="76" t="s">
        <v>78</v>
      </c>
      <c r="D27" s="68"/>
      <c r="E27" s="69"/>
      <c r="F27" s="65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65" t="s">
        <v>70</v>
      </c>
      <c r="R27" s="70"/>
      <c r="S27" s="70"/>
      <c r="T27" s="70"/>
      <c r="U27" s="70"/>
      <c r="V27" s="70"/>
      <c r="W27" s="70"/>
      <c r="X27" s="70"/>
      <c r="Y27" s="70"/>
      <c r="Z27" s="65" t="s">
        <v>70</v>
      </c>
      <c r="AA27" s="70"/>
      <c r="AB27" s="70"/>
      <c r="AC27" s="70"/>
      <c r="AD27" s="70"/>
      <c r="AE27" s="65" t="s">
        <v>70</v>
      </c>
      <c r="AF27" s="71"/>
      <c r="AG27" s="71"/>
      <c r="AH27" s="150"/>
      <c r="AI27" s="65" t="s">
        <v>70</v>
      </c>
      <c r="AJ27" s="71"/>
      <c r="AK27" s="71"/>
      <c r="AL27" s="150"/>
    </row>
    <row r="28" spans="2:38" x14ac:dyDescent="0.25">
      <c r="B28" s="77" t="s">
        <v>545</v>
      </c>
      <c r="C28" s="76" t="s">
        <v>79</v>
      </c>
      <c r="D28" s="68"/>
      <c r="E28" s="69"/>
      <c r="F28" s="65" t="s">
        <v>70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5" t="s">
        <v>70</v>
      </c>
      <c r="R28" s="70"/>
      <c r="S28" s="70"/>
      <c r="T28" s="70"/>
      <c r="U28" s="70"/>
      <c r="V28" s="70"/>
      <c r="W28" s="70"/>
      <c r="X28" s="70"/>
      <c r="Y28" s="70"/>
      <c r="Z28" s="65" t="s">
        <v>70</v>
      </c>
      <c r="AA28" s="70"/>
      <c r="AB28" s="70"/>
      <c r="AC28" s="70"/>
      <c r="AD28" s="70"/>
      <c r="AE28" s="65" t="s">
        <v>70</v>
      </c>
      <c r="AF28" s="71"/>
      <c r="AG28" s="71"/>
      <c r="AH28" s="150"/>
      <c r="AI28" s="65" t="s">
        <v>70</v>
      </c>
      <c r="AJ28" s="71"/>
      <c r="AK28" s="71"/>
      <c r="AL28" s="150"/>
    </row>
    <row r="29" spans="2:38" x14ac:dyDescent="0.25">
      <c r="B29" s="144" t="s">
        <v>80</v>
      </c>
      <c r="C29" s="191" t="s">
        <v>81</v>
      </c>
      <c r="D29" s="68"/>
      <c r="E29" s="69"/>
      <c r="F29" s="65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65"/>
      <c r="R29" s="70"/>
      <c r="S29" s="70"/>
      <c r="T29" s="70"/>
      <c r="U29" s="70"/>
      <c r="V29" s="70"/>
      <c r="W29" s="70"/>
      <c r="X29" s="70"/>
      <c r="Y29" s="70"/>
      <c r="Z29" s="65"/>
      <c r="AA29" s="70"/>
      <c r="AB29" s="70"/>
      <c r="AC29" s="70"/>
      <c r="AD29" s="70"/>
      <c r="AE29" s="65"/>
      <c r="AF29" s="71"/>
      <c r="AG29" s="71"/>
      <c r="AH29" s="71"/>
      <c r="AI29" s="65"/>
      <c r="AJ29" s="71"/>
      <c r="AK29" s="71"/>
      <c r="AL29" s="71"/>
    </row>
    <row r="30" spans="2:38" x14ac:dyDescent="0.25">
      <c r="B30" s="194" t="s">
        <v>523</v>
      </c>
      <c r="C30" s="191" t="s">
        <v>82</v>
      </c>
      <c r="D30" s="68"/>
      <c r="E30" s="69"/>
      <c r="F30" s="65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65"/>
      <c r="R30" s="70"/>
      <c r="S30" s="70"/>
      <c r="T30" s="70"/>
      <c r="U30" s="70"/>
      <c r="V30" s="70"/>
      <c r="W30" s="70"/>
      <c r="X30" s="70"/>
      <c r="Y30" s="70"/>
      <c r="Z30" s="65"/>
      <c r="AA30" s="70"/>
      <c r="AB30" s="70"/>
      <c r="AC30" s="70"/>
      <c r="AD30" s="70"/>
      <c r="AE30" s="65"/>
      <c r="AF30" s="71"/>
      <c r="AG30" s="71"/>
      <c r="AH30" s="71"/>
      <c r="AI30" s="65"/>
      <c r="AJ30" s="71"/>
      <c r="AK30" s="71"/>
      <c r="AL30" s="71"/>
    </row>
    <row r="31" spans="2:38" x14ac:dyDescent="0.25">
      <c r="B31" s="77" t="s">
        <v>546</v>
      </c>
      <c r="C31" s="76" t="s">
        <v>83</v>
      </c>
      <c r="D31" s="68"/>
      <c r="E31" s="69"/>
      <c r="F31" s="65" t="s">
        <v>70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65" t="s">
        <v>70</v>
      </c>
      <c r="R31" s="70"/>
      <c r="S31" s="70"/>
      <c r="T31" s="70"/>
      <c r="U31" s="70"/>
      <c r="V31" s="70"/>
      <c r="W31" s="70"/>
      <c r="X31" s="70"/>
      <c r="Y31" s="70"/>
      <c r="Z31" s="65" t="s">
        <v>70</v>
      </c>
      <c r="AA31" s="70"/>
      <c r="AB31" s="70"/>
      <c r="AC31" s="70"/>
      <c r="AD31" s="70"/>
      <c r="AE31" s="65" t="s">
        <v>70</v>
      </c>
      <c r="AF31" s="71"/>
      <c r="AG31" s="71"/>
      <c r="AH31" s="150"/>
      <c r="AI31" s="65" t="s">
        <v>70</v>
      </c>
      <c r="AJ31" s="71"/>
      <c r="AK31" s="71"/>
      <c r="AL31" s="150"/>
    </row>
    <row r="32" spans="2:38" x14ac:dyDescent="0.25">
      <c r="B32" s="75" t="s">
        <v>547</v>
      </c>
      <c r="C32" s="76" t="s">
        <v>84</v>
      </c>
      <c r="D32" s="69"/>
      <c r="E32" s="69"/>
      <c r="F32" s="65" t="s">
        <v>70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65" t="s">
        <v>70</v>
      </c>
      <c r="R32" s="70"/>
      <c r="S32" s="70"/>
      <c r="T32" s="70"/>
      <c r="U32" s="70"/>
      <c r="V32" s="70"/>
      <c r="W32" s="70"/>
      <c r="X32" s="70"/>
      <c r="Y32" s="70"/>
      <c r="Z32" s="65" t="s">
        <v>70</v>
      </c>
      <c r="AA32" s="70"/>
      <c r="AB32" s="70"/>
      <c r="AC32" s="70"/>
      <c r="AD32" s="70"/>
      <c r="AE32" s="65" t="s">
        <v>70</v>
      </c>
      <c r="AF32" s="70"/>
      <c r="AG32" s="70"/>
      <c r="AH32" s="70"/>
      <c r="AI32" s="65" t="s">
        <v>70</v>
      </c>
      <c r="AJ32" s="70"/>
      <c r="AK32" s="70"/>
      <c r="AL32" s="70"/>
    </row>
    <row r="33" spans="2:38" x14ac:dyDescent="0.25">
      <c r="B33" s="178" t="s">
        <v>85</v>
      </c>
      <c r="C33" s="76" t="s">
        <v>86</v>
      </c>
      <c r="D33" s="69"/>
      <c r="E33" s="68"/>
      <c r="F33" s="65" t="s">
        <v>70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5" t="s">
        <v>70</v>
      </c>
      <c r="R33" s="71"/>
      <c r="S33" s="71"/>
      <c r="T33" s="71"/>
      <c r="U33" s="71"/>
      <c r="V33" s="71"/>
      <c r="W33" s="71"/>
      <c r="X33" s="71"/>
      <c r="Y33" s="71"/>
      <c r="Z33" s="65" t="s">
        <v>70</v>
      </c>
      <c r="AA33" s="71"/>
      <c r="AB33" s="71"/>
      <c r="AC33" s="71"/>
      <c r="AD33" s="71"/>
      <c r="AE33" s="65" t="s">
        <v>70</v>
      </c>
      <c r="AF33" s="71"/>
      <c r="AG33" s="71"/>
      <c r="AH33" s="71"/>
      <c r="AI33" s="65" t="s">
        <v>70</v>
      </c>
      <c r="AJ33" s="71"/>
      <c r="AK33" s="71"/>
      <c r="AL33" s="71"/>
    </row>
    <row r="34" spans="2:38" x14ac:dyDescent="0.25">
      <c r="B34" s="178" t="s">
        <v>87</v>
      </c>
      <c r="C34" s="76" t="s">
        <v>88</v>
      </c>
      <c r="D34" s="69"/>
      <c r="E34" s="68"/>
      <c r="F34" s="65" t="s">
        <v>70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65" t="s">
        <v>70</v>
      </c>
      <c r="R34" s="71"/>
      <c r="S34" s="71"/>
      <c r="T34" s="71"/>
      <c r="U34" s="71"/>
      <c r="V34" s="71"/>
      <c r="W34" s="71"/>
      <c r="X34" s="71"/>
      <c r="Y34" s="71"/>
      <c r="Z34" s="65" t="s">
        <v>70</v>
      </c>
      <c r="AA34" s="71"/>
      <c r="AB34" s="71"/>
      <c r="AC34" s="71"/>
      <c r="AD34" s="71"/>
      <c r="AE34" s="65" t="s">
        <v>70</v>
      </c>
      <c r="AF34" s="71"/>
      <c r="AG34" s="71"/>
      <c r="AH34" s="71"/>
      <c r="AI34" s="65" t="s">
        <v>70</v>
      </c>
      <c r="AJ34" s="71"/>
      <c r="AK34" s="71"/>
      <c r="AL34" s="71"/>
    </row>
    <row r="35" spans="2:38" x14ac:dyDescent="0.25">
      <c r="B35" s="178" t="s">
        <v>89</v>
      </c>
      <c r="C35" s="76" t="s">
        <v>90</v>
      </c>
      <c r="D35" s="69"/>
      <c r="E35" s="68"/>
      <c r="F35" s="65" t="s">
        <v>70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65" t="s">
        <v>70</v>
      </c>
      <c r="R35" s="71"/>
      <c r="S35" s="71"/>
      <c r="T35" s="71"/>
      <c r="U35" s="71"/>
      <c r="V35" s="71"/>
      <c r="W35" s="71"/>
      <c r="X35" s="71"/>
      <c r="Y35" s="71"/>
      <c r="Z35" s="65" t="s">
        <v>70</v>
      </c>
      <c r="AA35" s="71"/>
      <c r="AB35" s="71"/>
      <c r="AC35" s="71"/>
      <c r="AD35" s="71"/>
      <c r="AE35" s="65" t="s">
        <v>70</v>
      </c>
      <c r="AF35" s="71"/>
      <c r="AG35" s="71"/>
      <c r="AH35" s="71"/>
      <c r="AI35" s="65" t="s">
        <v>70</v>
      </c>
      <c r="AJ35" s="71"/>
      <c r="AK35" s="71"/>
      <c r="AL35" s="71"/>
    </row>
    <row r="36" spans="2:38" x14ac:dyDescent="0.25">
      <c r="B36" s="179" t="s">
        <v>535</v>
      </c>
      <c r="C36" s="76" t="s">
        <v>91</v>
      </c>
      <c r="D36" s="69"/>
      <c r="E36" s="68"/>
      <c r="F36" s="65" t="s">
        <v>70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65" t="s">
        <v>70</v>
      </c>
      <c r="R36" s="71"/>
      <c r="S36" s="71"/>
      <c r="T36" s="71"/>
      <c r="U36" s="71"/>
      <c r="V36" s="71"/>
      <c r="W36" s="71"/>
      <c r="X36" s="71"/>
      <c r="Y36" s="71"/>
      <c r="Z36" s="65" t="s">
        <v>70</v>
      </c>
      <c r="AA36" s="71"/>
      <c r="AB36" s="71"/>
      <c r="AC36" s="71"/>
      <c r="AD36" s="71"/>
      <c r="AE36" s="65" t="s">
        <v>70</v>
      </c>
      <c r="AF36" s="71"/>
      <c r="AG36" s="71"/>
      <c r="AH36" s="71"/>
      <c r="AI36" s="65" t="s">
        <v>70</v>
      </c>
      <c r="AJ36" s="71"/>
      <c r="AK36" s="71"/>
      <c r="AL36" s="71"/>
    </row>
    <row r="37" spans="2:38" ht="30" x14ac:dyDescent="0.25">
      <c r="B37" s="180" t="s">
        <v>524</v>
      </c>
      <c r="C37" s="76" t="s">
        <v>92</v>
      </c>
      <c r="D37" s="69"/>
      <c r="E37" s="68"/>
      <c r="F37" s="65" t="s">
        <v>70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65" t="s">
        <v>70</v>
      </c>
      <c r="R37" s="71"/>
      <c r="S37" s="71"/>
      <c r="T37" s="71"/>
      <c r="U37" s="71"/>
      <c r="V37" s="71"/>
      <c r="W37" s="71"/>
      <c r="X37" s="71"/>
      <c r="Y37" s="71"/>
      <c r="Z37" s="65" t="s">
        <v>70</v>
      </c>
      <c r="AA37" s="71"/>
      <c r="AB37" s="71"/>
      <c r="AC37" s="71"/>
      <c r="AD37" s="71"/>
      <c r="AE37" s="65" t="s">
        <v>70</v>
      </c>
      <c r="AF37" s="71"/>
      <c r="AG37" s="71"/>
      <c r="AH37" s="71"/>
      <c r="AI37" s="65" t="s">
        <v>70</v>
      </c>
      <c r="AJ37" s="71"/>
      <c r="AK37" s="71"/>
      <c r="AL37" s="71"/>
    </row>
    <row r="38" spans="2:38" x14ac:dyDescent="0.25">
      <c r="B38" s="181" t="s">
        <v>93</v>
      </c>
      <c r="C38" s="76" t="s">
        <v>94</v>
      </c>
      <c r="D38" s="65" t="s">
        <v>70</v>
      </c>
      <c r="E38" s="65" t="s">
        <v>70</v>
      </c>
      <c r="F38" s="65" t="s">
        <v>70</v>
      </c>
      <c r="G38" s="65" t="s">
        <v>70</v>
      </c>
      <c r="H38" s="65" t="s">
        <v>70</v>
      </c>
      <c r="I38" s="65" t="s">
        <v>70</v>
      </c>
      <c r="J38" s="65" t="s">
        <v>70</v>
      </c>
      <c r="K38" s="65" t="s">
        <v>70</v>
      </c>
      <c r="L38" s="65" t="s">
        <v>70</v>
      </c>
      <c r="M38" s="65" t="s">
        <v>70</v>
      </c>
      <c r="N38" s="65" t="s">
        <v>70</v>
      </c>
      <c r="O38" s="65" t="s">
        <v>70</v>
      </c>
      <c r="P38" s="65" t="s">
        <v>70</v>
      </c>
      <c r="Q38" s="65" t="s">
        <v>70</v>
      </c>
      <c r="R38" s="65" t="s">
        <v>70</v>
      </c>
      <c r="S38" s="65" t="s">
        <v>70</v>
      </c>
      <c r="T38" s="65" t="s">
        <v>70</v>
      </c>
      <c r="U38" s="65" t="s">
        <v>70</v>
      </c>
      <c r="V38" s="65" t="s">
        <v>70</v>
      </c>
      <c r="W38" s="65" t="s">
        <v>70</v>
      </c>
      <c r="X38" s="65" t="s">
        <v>70</v>
      </c>
      <c r="Y38" s="65" t="s">
        <v>70</v>
      </c>
      <c r="Z38" s="65" t="s">
        <v>70</v>
      </c>
      <c r="AA38" s="65" t="s">
        <v>70</v>
      </c>
      <c r="AB38" s="65" t="s">
        <v>70</v>
      </c>
      <c r="AC38" s="65" t="s">
        <v>70</v>
      </c>
      <c r="AD38" s="65" t="s">
        <v>70</v>
      </c>
      <c r="AE38" s="65" t="s">
        <v>70</v>
      </c>
      <c r="AF38" s="65" t="s">
        <v>70</v>
      </c>
      <c r="AG38" s="65"/>
      <c r="AH38" s="65" t="s">
        <v>70</v>
      </c>
      <c r="AI38" s="65" t="s">
        <v>70</v>
      </c>
      <c r="AJ38" s="65" t="s">
        <v>70</v>
      </c>
      <c r="AK38" s="65" t="s">
        <v>70</v>
      </c>
      <c r="AL38" s="65" t="s">
        <v>70</v>
      </c>
    </row>
    <row r="39" spans="2:38" x14ac:dyDescent="0.25">
      <c r="B39" s="77" t="s">
        <v>548</v>
      </c>
      <c r="C39" s="76" t="s">
        <v>95</v>
      </c>
      <c r="D39" s="68"/>
      <c r="E39" s="69"/>
      <c r="F39" s="65" t="s">
        <v>70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65" t="s">
        <v>70</v>
      </c>
      <c r="R39" s="70"/>
      <c r="S39" s="70"/>
      <c r="T39" s="70"/>
      <c r="U39" s="70"/>
      <c r="V39" s="70"/>
      <c r="W39" s="70"/>
      <c r="X39" s="70"/>
      <c r="Y39" s="70"/>
      <c r="Z39" s="65" t="s">
        <v>70</v>
      </c>
      <c r="AA39" s="70"/>
      <c r="AB39" s="70"/>
      <c r="AC39" s="70"/>
      <c r="AD39" s="70"/>
      <c r="AE39" s="65" t="s">
        <v>70</v>
      </c>
      <c r="AF39" s="71"/>
      <c r="AG39" s="71"/>
      <c r="AH39" s="71"/>
      <c r="AI39" s="65" t="s">
        <v>70</v>
      </c>
      <c r="AJ39" s="71"/>
      <c r="AK39" s="71"/>
      <c r="AL39" s="71"/>
    </row>
    <row r="40" spans="2:38" x14ac:dyDescent="0.25">
      <c r="B40" s="75" t="s">
        <v>549</v>
      </c>
      <c r="C40" s="76" t="s">
        <v>96</v>
      </c>
      <c r="D40" s="69"/>
      <c r="E40" s="69"/>
      <c r="F40" s="65" t="s">
        <v>70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65" t="s">
        <v>70</v>
      </c>
      <c r="R40" s="70"/>
      <c r="S40" s="70"/>
      <c r="T40" s="70"/>
      <c r="U40" s="70"/>
      <c r="V40" s="70"/>
      <c r="W40" s="70"/>
      <c r="X40" s="70"/>
      <c r="Y40" s="70"/>
      <c r="Z40" s="65" t="s">
        <v>70</v>
      </c>
      <c r="AA40" s="70"/>
      <c r="AB40" s="70"/>
      <c r="AC40" s="70"/>
      <c r="AD40" s="70"/>
      <c r="AE40" s="65" t="s">
        <v>70</v>
      </c>
      <c r="AF40" s="70"/>
      <c r="AG40" s="70"/>
      <c r="AH40" s="70"/>
      <c r="AI40" s="65" t="s">
        <v>70</v>
      </c>
      <c r="AJ40" s="70"/>
      <c r="AK40" s="70"/>
      <c r="AL40" s="70"/>
    </row>
    <row r="41" spans="2:38" x14ac:dyDescent="0.25">
      <c r="B41" s="75" t="s">
        <v>550</v>
      </c>
      <c r="C41" s="76" t="s">
        <v>97</v>
      </c>
      <c r="D41" s="68"/>
      <c r="E41" s="69"/>
      <c r="F41" s="65" t="s">
        <v>70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65" t="s">
        <v>70</v>
      </c>
      <c r="R41" s="70"/>
      <c r="S41" s="70"/>
      <c r="T41" s="70"/>
      <c r="U41" s="70"/>
      <c r="V41" s="70"/>
      <c r="W41" s="70"/>
      <c r="X41" s="70"/>
      <c r="Y41" s="70"/>
      <c r="Z41" s="65" t="s">
        <v>70</v>
      </c>
      <c r="AA41" s="68"/>
      <c r="AB41" s="68"/>
      <c r="AC41" s="68"/>
      <c r="AD41" s="68"/>
      <c r="AE41" s="65" t="s">
        <v>70</v>
      </c>
      <c r="AF41" s="71"/>
      <c r="AG41" s="71"/>
      <c r="AH41" s="71"/>
      <c r="AI41" s="65" t="s">
        <v>70</v>
      </c>
      <c r="AJ41" s="71"/>
      <c r="AK41" s="71"/>
      <c r="AL41" s="71"/>
    </row>
    <row r="42" spans="2:38" x14ac:dyDescent="0.25">
      <c r="B42" s="192" t="s">
        <v>551</v>
      </c>
      <c r="C42" s="191" t="s">
        <v>98</v>
      </c>
      <c r="D42" s="68"/>
      <c r="E42" s="69"/>
      <c r="F42" s="65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65"/>
      <c r="R42" s="70"/>
      <c r="S42" s="70"/>
      <c r="T42" s="70"/>
      <c r="U42" s="70"/>
      <c r="V42" s="70"/>
      <c r="W42" s="70"/>
      <c r="X42" s="70"/>
      <c r="Y42" s="70"/>
      <c r="Z42" s="65"/>
      <c r="AA42" s="70"/>
      <c r="AB42" s="70"/>
      <c r="AC42" s="70"/>
      <c r="AD42" s="70"/>
      <c r="AE42" s="65"/>
      <c r="AF42" s="71"/>
      <c r="AG42" s="71"/>
      <c r="AH42" s="71"/>
      <c r="AI42" s="65"/>
      <c r="AJ42" s="71"/>
      <c r="AK42" s="71"/>
      <c r="AL42" s="71"/>
    </row>
    <row r="43" spans="2:38" x14ac:dyDescent="0.25">
      <c r="B43" s="193" t="s">
        <v>99</v>
      </c>
      <c r="C43" s="191" t="s">
        <v>100</v>
      </c>
      <c r="D43" s="68"/>
      <c r="E43" s="69"/>
      <c r="F43" s="65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65"/>
      <c r="R43" s="70"/>
      <c r="S43" s="70"/>
      <c r="T43" s="70"/>
      <c r="U43" s="70"/>
      <c r="V43" s="70"/>
      <c r="W43" s="70"/>
      <c r="X43" s="70"/>
      <c r="Y43" s="70"/>
      <c r="Z43" s="65"/>
      <c r="AA43" s="70"/>
      <c r="AB43" s="70"/>
      <c r="AC43" s="70"/>
      <c r="AD43" s="70"/>
      <c r="AE43" s="65"/>
      <c r="AF43" s="71"/>
      <c r="AG43" s="71"/>
      <c r="AH43" s="71"/>
      <c r="AI43" s="65"/>
      <c r="AJ43" s="71"/>
      <c r="AK43" s="71"/>
      <c r="AL43" s="71"/>
    </row>
    <row r="44" spans="2:38" x14ac:dyDescent="0.25">
      <c r="B44" s="183" t="s">
        <v>101</v>
      </c>
      <c r="C44" s="76" t="s">
        <v>102</v>
      </c>
      <c r="D44" s="68"/>
      <c r="E44" s="69"/>
      <c r="F44" s="65" t="s">
        <v>70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65" t="s">
        <v>70</v>
      </c>
      <c r="R44" s="70"/>
      <c r="S44" s="70"/>
      <c r="T44" s="70"/>
      <c r="U44" s="70"/>
      <c r="V44" s="70"/>
      <c r="W44" s="70"/>
      <c r="X44" s="70"/>
      <c r="Y44" s="70"/>
      <c r="Z44" s="65" t="s">
        <v>70</v>
      </c>
      <c r="AA44" s="70"/>
      <c r="AB44" s="70"/>
      <c r="AC44" s="70"/>
      <c r="AD44" s="70"/>
      <c r="AE44" s="65" t="s">
        <v>70</v>
      </c>
      <c r="AF44" s="71"/>
      <c r="AG44" s="71"/>
      <c r="AH44" s="71"/>
      <c r="AI44" s="65" t="s">
        <v>70</v>
      </c>
      <c r="AJ44" s="71"/>
      <c r="AK44" s="71"/>
      <c r="AL44" s="71"/>
    </row>
    <row r="45" spans="2:38" x14ac:dyDescent="0.25">
      <c r="B45" s="75" t="s">
        <v>552</v>
      </c>
      <c r="C45" s="76" t="s">
        <v>103</v>
      </c>
      <c r="D45" s="68"/>
      <c r="E45" s="69"/>
      <c r="F45" s="65" t="s">
        <v>70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65" t="s">
        <v>70</v>
      </c>
      <c r="R45" s="70"/>
      <c r="S45" s="70"/>
      <c r="T45" s="70"/>
      <c r="U45" s="70"/>
      <c r="V45" s="70"/>
      <c r="W45" s="70"/>
      <c r="X45" s="70"/>
      <c r="Y45" s="70"/>
      <c r="Z45" s="65" t="s">
        <v>70</v>
      </c>
      <c r="AA45" s="70"/>
      <c r="AB45" s="70"/>
      <c r="AC45" s="70"/>
      <c r="AD45" s="70"/>
      <c r="AE45" s="65" t="s">
        <v>70</v>
      </c>
      <c r="AF45" s="71"/>
      <c r="AG45" s="71"/>
      <c r="AH45" s="71"/>
      <c r="AI45" s="65" t="s">
        <v>70</v>
      </c>
      <c r="AJ45" s="71"/>
      <c r="AK45" s="71"/>
      <c r="AL45" s="71"/>
    </row>
    <row r="46" spans="2:38" x14ac:dyDescent="0.25">
      <c r="B46" s="182" t="s">
        <v>553</v>
      </c>
      <c r="C46" s="76" t="s">
        <v>104</v>
      </c>
      <c r="D46" s="68"/>
      <c r="E46" s="69"/>
      <c r="F46" s="65" t="s">
        <v>70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65" t="s">
        <v>70</v>
      </c>
      <c r="R46" s="70"/>
      <c r="S46" s="70"/>
      <c r="T46" s="70"/>
      <c r="U46" s="70"/>
      <c r="V46" s="70"/>
      <c r="W46" s="70"/>
      <c r="X46" s="70"/>
      <c r="Y46" s="70"/>
      <c r="Z46" s="65" t="s">
        <v>70</v>
      </c>
      <c r="AA46" s="70"/>
      <c r="AB46" s="70"/>
      <c r="AC46" s="70"/>
      <c r="AD46" s="70"/>
      <c r="AE46" s="65" t="s">
        <v>70</v>
      </c>
      <c r="AF46" s="71"/>
      <c r="AG46" s="71"/>
      <c r="AH46" s="71"/>
      <c r="AI46" s="65" t="s">
        <v>70</v>
      </c>
      <c r="AJ46" s="71"/>
      <c r="AK46" s="71"/>
      <c r="AL46" s="71"/>
    </row>
    <row r="47" spans="2:38" x14ac:dyDescent="0.25">
      <c r="B47" s="182" t="s">
        <v>554</v>
      </c>
      <c r="C47" s="76" t="s">
        <v>105</v>
      </c>
      <c r="D47" s="68"/>
      <c r="E47" s="69"/>
      <c r="F47" s="65" t="s">
        <v>70</v>
      </c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65" t="s">
        <v>70</v>
      </c>
      <c r="R47" s="70"/>
      <c r="S47" s="70"/>
      <c r="T47" s="70"/>
      <c r="U47" s="70"/>
      <c r="V47" s="70"/>
      <c r="W47" s="70"/>
      <c r="X47" s="70"/>
      <c r="Y47" s="70"/>
      <c r="Z47" s="65" t="s">
        <v>70</v>
      </c>
      <c r="AA47" s="70"/>
      <c r="AB47" s="70"/>
      <c r="AC47" s="70"/>
      <c r="AD47" s="70"/>
      <c r="AE47" s="65" t="s">
        <v>70</v>
      </c>
      <c r="AF47" s="71"/>
      <c r="AG47" s="71"/>
      <c r="AH47" s="71"/>
      <c r="AI47" s="65" t="s">
        <v>70</v>
      </c>
      <c r="AJ47" s="71"/>
      <c r="AK47" s="71"/>
      <c r="AL47" s="71"/>
    </row>
    <row r="48" spans="2:38" x14ac:dyDescent="0.25">
      <c r="B48" s="77" t="s">
        <v>567</v>
      </c>
      <c r="C48" s="76" t="s">
        <v>106</v>
      </c>
      <c r="D48" s="68"/>
      <c r="E48" s="69"/>
      <c r="F48" s="65" t="s">
        <v>70</v>
      </c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65" t="s">
        <v>70</v>
      </c>
      <c r="R48" s="70"/>
      <c r="S48" s="70"/>
      <c r="T48" s="70"/>
      <c r="U48" s="70"/>
      <c r="V48" s="70"/>
      <c r="W48" s="70"/>
      <c r="X48" s="70"/>
      <c r="Y48" s="70"/>
      <c r="Z48" s="65" t="s">
        <v>70</v>
      </c>
      <c r="AA48" s="70"/>
      <c r="AB48" s="70"/>
      <c r="AC48" s="70"/>
      <c r="AD48" s="70"/>
      <c r="AE48" s="65" t="s">
        <v>70</v>
      </c>
      <c r="AF48" s="71"/>
      <c r="AG48" s="71"/>
      <c r="AH48" s="71"/>
      <c r="AI48" s="65" t="s">
        <v>70</v>
      </c>
      <c r="AJ48" s="71"/>
      <c r="AK48" s="71"/>
      <c r="AL48" s="71"/>
    </row>
    <row r="49" spans="2:38" x14ac:dyDescent="0.25">
      <c r="B49" s="183" t="s">
        <v>555</v>
      </c>
      <c r="C49" s="76" t="s">
        <v>107</v>
      </c>
      <c r="D49" s="69"/>
      <c r="E49" s="69"/>
      <c r="F49" s="65" t="s">
        <v>70</v>
      </c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65" t="s">
        <v>70</v>
      </c>
      <c r="R49" s="70"/>
      <c r="S49" s="70"/>
      <c r="T49" s="70"/>
      <c r="U49" s="70"/>
      <c r="V49" s="70"/>
      <c r="W49" s="70"/>
      <c r="X49" s="70"/>
      <c r="Y49" s="70"/>
      <c r="Z49" s="65" t="s">
        <v>70</v>
      </c>
      <c r="AA49" s="70"/>
      <c r="AB49" s="70"/>
      <c r="AC49" s="70"/>
      <c r="AD49" s="70"/>
      <c r="AE49" s="65" t="s">
        <v>70</v>
      </c>
      <c r="AF49" s="70"/>
      <c r="AG49" s="70"/>
      <c r="AH49" s="70"/>
      <c r="AI49" s="65" t="s">
        <v>70</v>
      </c>
      <c r="AJ49" s="70"/>
      <c r="AK49" s="70"/>
      <c r="AL49" s="70"/>
    </row>
    <row r="50" spans="2:38" x14ac:dyDescent="0.25">
      <c r="B50" s="183" t="s">
        <v>108</v>
      </c>
      <c r="C50" s="76" t="s">
        <v>109</v>
      </c>
      <c r="D50" s="68"/>
      <c r="E50" s="69"/>
      <c r="F50" s="65" t="s">
        <v>70</v>
      </c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65" t="s">
        <v>70</v>
      </c>
      <c r="R50" s="70"/>
      <c r="S50" s="70"/>
      <c r="T50" s="70"/>
      <c r="U50" s="70"/>
      <c r="V50" s="70"/>
      <c r="W50" s="70"/>
      <c r="X50" s="70"/>
      <c r="Y50" s="70"/>
      <c r="Z50" s="65" t="s">
        <v>70</v>
      </c>
      <c r="AA50" s="70"/>
      <c r="AB50" s="70"/>
      <c r="AC50" s="70"/>
      <c r="AD50" s="70"/>
      <c r="AE50" s="65" t="s">
        <v>70</v>
      </c>
      <c r="AF50" s="71"/>
      <c r="AG50" s="71"/>
      <c r="AH50" s="71"/>
      <c r="AI50" s="65" t="s">
        <v>70</v>
      </c>
      <c r="AJ50" s="71"/>
      <c r="AK50" s="71"/>
      <c r="AL50" s="71"/>
    </row>
    <row r="51" spans="2:38" x14ac:dyDescent="0.25">
      <c r="B51" s="183" t="s">
        <v>110</v>
      </c>
      <c r="C51" s="76" t="s">
        <v>111</v>
      </c>
      <c r="D51" s="68"/>
      <c r="E51" s="69"/>
      <c r="F51" s="65" t="s">
        <v>70</v>
      </c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65" t="s">
        <v>70</v>
      </c>
      <c r="R51" s="70"/>
      <c r="S51" s="70"/>
      <c r="T51" s="70"/>
      <c r="U51" s="70"/>
      <c r="V51" s="70"/>
      <c r="W51" s="70"/>
      <c r="X51" s="70"/>
      <c r="Y51" s="70"/>
      <c r="Z51" s="65" t="s">
        <v>70</v>
      </c>
      <c r="AA51" s="70"/>
      <c r="AB51" s="70"/>
      <c r="AC51" s="70"/>
      <c r="AD51" s="70"/>
      <c r="AE51" s="65" t="s">
        <v>70</v>
      </c>
      <c r="AF51" s="71"/>
      <c r="AG51" s="71"/>
      <c r="AH51" s="71"/>
      <c r="AI51" s="65" t="s">
        <v>70</v>
      </c>
      <c r="AJ51" s="71"/>
      <c r="AK51" s="71"/>
      <c r="AL51" s="71"/>
    </row>
    <row r="52" spans="2:38" x14ac:dyDescent="0.25">
      <c r="B52" s="75" t="s">
        <v>556</v>
      </c>
      <c r="C52" s="76" t="s">
        <v>112</v>
      </c>
      <c r="D52" s="68"/>
      <c r="E52" s="69"/>
      <c r="F52" s="65" t="s">
        <v>70</v>
      </c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65" t="s">
        <v>70</v>
      </c>
      <c r="R52" s="70"/>
      <c r="S52" s="70"/>
      <c r="T52" s="70"/>
      <c r="U52" s="70"/>
      <c r="V52" s="70"/>
      <c r="W52" s="70"/>
      <c r="X52" s="70"/>
      <c r="Y52" s="70"/>
      <c r="Z52" s="65" t="s">
        <v>70</v>
      </c>
      <c r="AA52" s="70"/>
      <c r="AB52" s="70"/>
      <c r="AC52" s="70"/>
      <c r="AD52" s="70"/>
      <c r="AE52" s="65" t="s">
        <v>70</v>
      </c>
      <c r="AF52" s="71"/>
      <c r="AG52" s="71"/>
      <c r="AH52" s="71"/>
      <c r="AI52" s="65" t="s">
        <v>70</v>
      </c>
      <c r="AJ52" s="71"/>
      <c r="AK52" s="71"/>
      <c r="AL52" s="71"/>
    </row>
    <row r="53" spans="2:38" x14ac:dyDescent="0.25">
      <c r="B53" s="182" t="s">
        <v>557</v>
      </c>
      <c r="C53" s="76" t="s">
        <v>113</v>
      </c>
      <c r="D53" s="68"/>
      <c r="E53" s="69"/>
      <c r="F53" s="65" t="s">
        <v>70</v>
      </c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65" t="s">
        <v>70</v>
      </c>
      <c r="R53" s="70"/>
      <c r="S53" s="70"/>
      <c r="T53" s="70"/>
      <c r="U53" s="70"/>
      <c r="V53" s="70"/>
      <c r="W53" s="70"/>
      <c r="X53" s="70"/>
      <c r="Y53" s="70"/>
      <c r="Z53" s="65" t="s">
        <v>70</v>
      </c>
      <c r="AA53" s="70"/>
      <c r="AB53" s="70"/>
      <c r="AC53" s="70"/>
      <c r="AD53" s="70"/>
      <c r="AE53" s="65" t="s">
        <v>70</v>
      </c>
      <c r="AF53" s="71"/>
      <c r="AG53" s="71"/>
      <c r="AH53" s="71"/>
      <c r="AI53" s="65" t="s">
        <v>70</v>
      </c>
      <c r="AJ53" s="71"/>
      <c r="AK53" s="71"/>
      <c r="AL53" s="71"/>
    </row>
    <row r="54" spans="2:38" x14ac:dyDescent="0.25">
      <c r="B54" s="182" t="s">
        <v>558</v>
      </c>
      <c r="C54" s="76" t="s">
        <v>114</v>
      </c>
      <c r="D54" s="68"/>
      <c r="E54" s="69"/>
      <c r="F54" s="65" t="s">
        <v>70</v>
      </c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65" t="s">
        <v>70</v>
      </c>
      <c r="R54" s="70"/>
      <c r="S54" s="70"/>
      <c r="T54" s="70"/>
      <c r="U54" s="70"/>
      <c r="V54" s="70"/>
      <c r="W54" s="70"/>
      <c r="X54" s="70"/>
      <c r="Y54" s="70"/>
      <c r="Z54" s="65" t="s">
        <v>70</v>
      </c>
      <c r="AA54" s="70"/>
      <c r="AB54" s="70"/>
      <c r="AC54" s="70"/>
      <c r="AD54" s="70"/>
      <c r="AE54" s="65" t="s">
        <v>70</v>
      </c>
      <c r="AF54" s="71"/>
      <c r="AG54" s="71"/>
      <c r="AH54" s="71"/>
      <c r="AI54" s="65" t="s">
        <v>70</v>
      </c>
      <c r="AJ54" s="71"/>
      <c r="AK54" s="71"/>
      <c r="AL54" s="71"/>
    </row>
    <row r="55" spans="2:38" x14ac:dyDescent="0.25">
      <c r="B55" s="178" t="s">
        <v>115</v>
      </c>
      <c r="C55" s="76" t="s">
        <v>116</v>
      </c>
      <c r="D55" s="69"/>
      <c r="E55" s="69"/>
      <c r="F55" s="65" t="s">
        <v>70</v>
      </c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65" t="s">
        <v>70</v>
      </c>
      <c r="R55" s="71"/>
      <c r="S55" s="71"/>
      <c r="T55" s="71"/>
      <c r="U55" s="71"/>
      <c r="V55" s="71"/>
      <c r="W55" s="71"/>
      <c r="X55" s="71"/>
      <c r="Y55" s="71"/>
      <c r="Z55" s="65" t="s">
        <v>70</v>
      </c>
      <c r="AA55" s="71"/>
      <c r="AB55" s="71"/>
      <c r="AC55" s="71"/>
      <c r="AD55" s="71"/>
      <c r="AE55" s="65" t="s">
        <v>70</v>
      </c>
      <c r="AF55" s="70"/>
      <c r="AG55" s="70"/>
      <c r="AH55" s="70"/>
      <c r="AI55" s="65" t="s">
        <v>70</v>
      </c>
      <c r="AJ55" s="70"/>
      <c r="AK55" s="70"/>
      <c r="AL55" s="70"/>
    </row>
    <row r="56" spans="2:38" x14ac:dyDescent="0.25">
      <c r="B56" s="183" t="s">
        <v>117</v>
      </c>
      <c r="C56" s="76" t="s">
        <v>118</v>
      </c>
      <c r="D56" s="69"/>
      <c r="E56" s="69"/>
      <c r="F56" s="65" t="s">
        <v>70</v>
      </c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65" t="s">
        <v>70</v>
      </c>
      <c r="R56" s="70"/>
      <c r="S56" s="70"/>
      <c r="T56" s="70"/>
      <c r="U56" s="70"/>
      <c r="V56" s="70"/>
      <c r="W56" s="70"/>
      <c r="X56" s="70"/>
      <c r="Y56" s="70"/>
      <c r="Z56" s="65" t="s">
        <v>70</v>
      </c>
      <c r="AA56" s="70"/>
      <c r="AB56" s="70"/>
      <c r="AC56" s="70"/>
      <c r="AD56" s="70"/>
      <c r="AE56" s="65" t="s">
        <v>70</v>
      </c>
      <c r="AF56" s="70"/>
      <c r="AG56" s="70"/>
      <c r="AH56" s="70"/>
      <c r="AI56" s="65" t="s">
        <v>70</v>
      </c>
      <c r="AJ56" s="70"/>
      <c r="AK56" s="70"/>
      <c r="AL56" s="70"/>
    </row>
    <row r="57" spans="2:38" x14ac:dyDescent="0.25">
      <c r="B57" s="144" t="s">
        <v>525</v>
      </c>
      <c r="C57" s="191" t="s">
        <v>119</v>
      </c>
      <c r="D57" s="69"/>
      <c r="E57" s="69"/>
      <c r="F57" s="65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65"/>
      <c r="R57" s="70"/>
      <c r="S57" s="70"/>
      <c r="T57" s="70"/>
      <c r="U57" s="70"/>
      <c r="V57" s="70"/>
      <c r="W57" s="70"/>
      <c r="X57" s="70"/>
      <c r="Y57" s="70"/>
      <c r="Z57" s="65"/>
      <c r="AA57" s="70"/>
      <c r="AB57" s="70"/>
      <c r="AC57" s="70"/>
      <c r="AD57" s="70"/>
      <c r="AE57" s="65"/>
      <c r="AF57" s="70"/>
      <c r="AG57" s="70"/>
      <c r="AH57" s="70"/>
      <c r="AI57" s="65"/>
      <c r="AJ57" s="70"/>
      <c r="AK57" s="70"/>
      <c r="AL57" s="70"/>
    </row>
    <row r="58" spans="2:38" x14ac:dyDescent="0.25">
      <c r="B58" s="192" t="s">
        <v>526</v>
      </c>
      <c r="C58" s="195" t="s">
        <v>441</v>
      </c>
      <c r="D58" s="69"/>
      <c r="E58" s="69"/>
      <c r="F58" s="65" t="s">
        <v>70</v>
      </c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65" t="s">
        <v>70</v>
      </c>
      <c r="R58" s="70"/>
      <c r="S58" s="70"/>
      <c r="T58" s="70"/>
      <c r="U58" s="70"/>
      <c r="V58" s="70"/>
      <c r="W58" s="70"/>
      <c r="X58" s="70"/>
      <c r="Y58" s="70"/>
      <c r="Z58" s="65" t="s">
        <v>70</v>
      </c>
      <c r="AA58" s="70"/>
      <c r="AB58" s="70"/>
      <c r="AC58" s="70"/>
      <c r="AD58" s="70"/>
      <c r="AE58" s="65" t="s">
        <v>70</v>
      </c>
      <c r="AF58" s="70"/>
      <c r="AG58" s="70"/>
      <c r="AH58" s="70"/>
      <c r="AI58" s="65" t="s">
        <v>70</v>
      </c>
      <c r="AJ58" s="70"/>
      <c r="AK58" s="70"/>
      <c r="AL58" s="70"/>
    </row>
    <row r="59" spans="2:38" ht="45" x14ac:dyDescent="0.25">
      <c r="B59" s="77" t="s">
        <v>442</v>
      </c>
      <c r="C59" s="76" t="s">
        <v>120</v>
      </c>
      <c r="D59" s="69"/>
      <c r="E59" s="68"/>
      <c r="F59" s="65" t="s">
        <v>70</v>
      </c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65" t="s">
        <v>70</v>
      </c>
      <c r="R59" s="71"/>
      <c r="S59" s="71"/>
      <c r="T59" s="71"/>
      <c r="U59" s="71"/>
      <c r="V59" s="71"/>
      <c r="W59" s="71"/>
      <c r="X59" s="71"/>
      <c r="Y59" s="71"/>
      <c r="Z59" s="65" t="s">
        <v>70</v>
      </c>
      <c r="AA59" s="71"/>
      <c r="AB59" s="71"/>
      <c r="AC59" s="71"/>
      <c r="AD59" s="71"/>
      <c r="AE59" s="65" t="s">
        <v>70</v>
      </c>
      <c r="AF59" s="71"/>
      <c r="AG59" s="71"/>
      <c r="AH59" s="71"/>
      <c r="AI59" s="65" t="s">
        <v>70</v>
      </c>
      <c r="AJ59" s="71"/>
      <c r="AK59" s="71"/>
      <c r="AL59" s="71"/>
    </row>
    <row r="60" spans="2:38" x14ac:dyDescent="0.25">
      <c r="B60" s="75" t="s">
        <v>536</v>
      </c>
      <c r="C60" s="76" t="s">
        <v>121</v>
      </c>
      <c r="D60" s="69"/>
      <c r="E60" s="68"/>
      <c r="F60" s="65" t="s">
        <v>70</v>
      </c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65" t="s">
        <v>70</v>
      </c>
      <c r="R60" s="71"/>
      <c r="S60" s="71"/>
      <c r="T60" s="71"/>
      <c r="U60" s="71"/>
      <c r="V60" s="71"/>
      <c r="W60" s="71"/>
      <c r="X60" s="71"/>
      <c r="Y60" s="71"/>
      <c r="Z60" s="65" t="s">
        <v>70</v>
      </c>
      <c r="AA60" s="71"/>
      <c r="AB60" s="71"/>
      <c r="AC60" s="71"/>
      <c r="AD60" s="71"/>
      <c r="AE60" s="65" t="s">
        <v>70</v>
      </c>
      <c r="AF60" s="71"/>
      <c r="AG60" s="71"/>
      <c r="AH60" s="71"/>
      <c r="AI60" s="65" t="s">
        <v>70</v>
      </c>
      <c r="AJ60" s="71"/>
      <c r="AK60" s="71"/>
      <c r="AL60" s="71"/>
    </row>
    <row r="61" spans="2:38" x14ac:dyDescent="0.25">
      <c r="B61" s="75" t="s">
        <v>483</v>
      </c>
      <c r="C61" s="76" t="s">
        <v>122</v>
      </c>
      <c r="D61" s="69"/>
      <c r="E61" s="177"/>
      <c r="F61" s="65" t="s">
        <v>70</v>
      </c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65" t="s">
        <v>70</v>
      </c>
      <c r="R61" s="71"/>
      <c r="S61" s="71"/>
      <c r="T61" s="71"/>
      <c r="U61" s="71"/>
      <c r="V61" s="71"/>
      <c r="W61" s="71"/>
      <c r="X61" s="71"/>
      <c r="Y61" s="71"/>
      <c r="Z61" s="65" t="s">
        <v>70</v>
      </c>
      <c r="AA61" s="71"/>
      <c r="AB61" s="71"/>
      <c r="AC61" s="71"/>
      <c r="AD61" s="71"/>
      <c r="AE61" s="65" t="s">
        <v>70</v>
      </c>
      <c r="AF61" s="71"/>
      <c r="AG61" s="71"/>
      <c r="AH61" s="71"/>
      <c r="AI61" s="65" t="s">
        <v>70</v>
      </c>
      <c r="AJ61" s="71"/>
      <c r="AK61" s="71"/>
      <c r="AL61" s="71"/>
    </row>
    <row r="62" spans="2:38" x14ac:dyDescent="0.25">
      <c r="B62" s="75" t="s">
        <v>559</v>
      </c>
      <c r="C62" s="76" t="s">
        <v>440</v>
      </c>
      <c r="D62" s="69"/>
      <c r="E62" s="69"/>
      <c r="F62" s="65" t="s">
        <v>70</v>
      </c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65" t="s">
        <v>70</v>
      </c>
      <c r="R62" s="70"/>
      <c r="S62" s="70"/>
      <c r="T62" s="70"/>
      <c r="U62" s="70"/>
      <c r="V62" s="70"/>
      <c r="W62" s="70"/>
      <c r="X62" s="70"/>
      <c r="Y62" s="70"/>
      <c r="Z62" s="65" t="s">
        <v>70</v>
      </c>
      <c r="AA62" s="70"/>
      <c r="AB62" s="70"/>
      <c r="AC62" s="70"/>
      <c r="AD62" s="70"/>
      <c r="AE62" s="65" t="s">
        <v>70</v>
      </c>
      <c r="AF62" s="70"/>
      <c r="AG62" s="70"/>
      <c r="AH62" s="70"/>
      <c r="AI62" s="65" t="s">
        <v>70</v>
      </c>
      <c r="AJ62" s="70"/>
      <c r="AK62" s="70"/>
      <c r="AL62" s="70"/>
    </row>
    <row r="63" spans="2:38" x14ac:dyDescent="0.25">
      <c r="B63" s="75" t="s">
        <v>560</v>
      </c>
      <c r="C63" s="76" t="s">
        <v>123</v>
      </c>
      <c r="D63" s="150"/>
      <c r="E63" s="69"/>
      <c r="F63" s="65" t="s">
        <v>70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65" t="s">
        <v>70</v>
      </c>
      <c r="R63" s="70"/>
      <c r="S63" s="70"/>
      <c r="T63" s="70"/>
      <c r="U63" s="70"/>
      <c r="V63" s="70"/>
      <c r="W63" s="70"/>
      <c r="X63" s="70"/>
      <c r="Y63" s="70"/>
      <c r="Z63" s="65" t="s">
        <v>70</v>
      </c>
      <c r="AA63" s="70"/>
      <c r="AB63" s="70"/>
      <c r="AC63" s="70"/>
      <c r="AD63" s="70"/>
      <c r="AE63" s="65" t="s">
        <v>70</v>
      </c>
      <c r="AF63" s="71"/>
      <c r="AG63" s="71"/>
      <c r="AH63" s="150"/>
      <c r="AI63" s="65" t="s">
        <v>70</v>
      </c>
      <c r="AJ63" s="71"/>
      <c r="AK63" s="71"/>
      <c r="AL63" s="150"/>
    </row>
    <row r="64" spans="2:38" x14ac:dyDescent="0.25">
      <c r="B64" s="75" t="s">
        <v>561</v>
      </c>
      <c r="C64" s="76" t="s">
        <v>124</v>
      </c>
      <c r="D64" s="150"/>
      <c r="E64" s="69"/>
      <c r="F64" s="65" t="s">
        <v>70</v>
      </c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65" t="s">
        <v>70</v>
      </c>
      <c r="R64" s="70"/>
      <c r="S64" s="70"/>
      <c r="T64" s="70"/>
      <c r="U64" s="70"/>
      <c r="V64" s="70"/>
      <c r="W64" s="70"/>
      <c r="X64" s="70"/>
      <c r="Y64" s="70"/>
      <c r="Z64" s="65" t="s">
        <v>70</v>
      </c>
      <c r="AA64" s="70"/>
      <c r="AB64" s="70"/>
      <c r="AC64" s="70"/>
      <c r="AD64" s="70"/>
      <c r="AE64" s="65" t="s">
        <v>70</v>
      </c>
      <c r="AF64" s="71"/>
      <c r="AG64" s="71"/>
      <c r="AH64" s="150"/>
      <c r="AI64" s="65" t="s">
        <v>70</v>
      </c>
      <c r="AJ64" s="71"/>
      <c r="AK64" s="71"/>
      <c r="AL64" s="150"/>
    </row>
    <row r="65" spans="2:38" x14ac:dyDescent="0.25">
      <c r="B65" s="75" t="s">
        <v>516</v>
      </c>
      <c r="C65" s="76" t="s">
        <v>125</v>
      </c>
      <c r="D65" s="150"/>
      <c r="E65" s="69"/>
      <c r="F65" s="65" t="s">
        <v>70</v>
      </c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65" t="s">
        <v>70</v>
      </c>
      <c r="R65" s="70"/>
      <c r="S65" s="70"/>
      <c r="T65" s="70"/>
      <c r="U65" s="70"/>
      <c r="V65" s="70"/>
      <c r="W65" s="70"/>
      <c r="X65" s="70"/>
      <c r="Y65" s="70"/>
      <c r="Z65" s="65" t="s">
        <v>70</v>
      </c>
      <c r="AA65" s="70"/>
      <c r="AB65" s="70"/>
      <c r="AC65" s="70"/>
      <c r="AD65" s="70"/>
      <c r="AE65" s="65" t="s">
        <v>70</v>
      </c>
      <c r="AF65" s="71"/>
      <c r="AG65" s="71"/>
      <c r="AH65" s="150"/>
      <c r="AI65" s="65" t="s">
        <v>70</v>
      </c>
      <c r="AJ65" s="71"/>
      <c r="AK65" s="71"/>
      <c r="AL65" s="150"/>
    </row>
    <row r="66" spans="2:38" x14ac:dyDescent="0.25">
      <c r="B66" s="75" t="s">
        <v>486</v>
      </c>
      <c r="C66" s="76" t="s">
        <v>126</v>
      </c>
      <c r="D66" s="69"/>
      <c r="E66" s="68"/>
      <c r="F66" s="65" t="s">
        <v>70</v>
      </c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65" t="s">
        <v>70</v>
      </c>
      <c r="R66" s="71"/>
      <c r="S66" s="71"/>
      <c r="T66" s="71"/>
      <c r="U66" s="71"/>
      <c r="V66" s="71"/>
      <c r="W66" s="71"/>
      <c r="X66" s="71"/>
      <c r="Y66" s="71"/>
      <c r="Z66" s="65" t="s">
        <v>70</v>
      </c>
      <c r="AA66" s="71"/>
      <c r="AB66" s="71"/>
      <c r="AC66" s="71"/>
      <c r="AD66" s="71"/>
      <c r="AE66" s="65" t="s">
        <v>70</v>
      </c>
      <c r="AF66" s="71"/>
      <c r="AG66" s="71"/>
      <c r="AH66" s="71"/>
      <c r="AI66" s="65" t="s">
        <v>70</v>
      </c>
      <c r="AJ66" s="71"/>
      <c r="AK66" s="71"/>
      <c r="AL66" s="71"/>
    </row>
    <row r="67" spans="2:38" x14ac:dyDescent="0.25">
      <c r="B67" s="144" t="s">
        <v>518</v>
      </c>
      <c r="C67" s="191" t="s">
        <v>517</v>
      </c>
      <c r="D67" s="69"/>
      <c r="E67" s="69"/>
      <c r="F67" s="65" t="s">
        <v>70</v>
      </c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65" t="s">
        <v>70</v>
      </c>
      <c r="R67" s="70"/>
      <c r="S67" s="70"/>
      <c r="T67" s="70"/>
      <c r="U67" s="70"/>
      <c r="V67" s="70"/>
      <c r="W67" s="70"/>
      <c r="X67" s="70"/>
      <c r="Y67" s="70"/>
      <c r="Z67" s="65" t="s">
        <v>70</v>
      </c>
      <c r="AA67" s="70"/>
      <c r="AB67" s="70"/>
      <c r="AC67" s="70"/>
      <c r="AD67" s="70"/>
      <c r="AE67" s="65" t="s">
        <v>70</v>
      </c>
      <c r="AF67" s="70"/>
      <c r="AG67" s="70"/>
      <c r="AH67" s="70"/>
      <c r="AI67" s="65" t="s">
        <v>70</v>
      </c>
      <c r="AJ67" s="70"/>
      <c r="AK67" s="70"/>
      <c r="AL67" s="70"/>
    </row>
    <row r="68" spans="2:38" x14ac:dyDescent="0.25">
      <c r="B68" s="84" t="s">
        <v>437</v>
      </c>
      <c r="C68" s="85" t="s">
        <v>127</v>
      </c>
      <c r="D68" s="69"/>
      <c r="E68" s="68"/>
      <c r="F68" s="65" t="s">
        <v>70</v>
      </c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65" t="s">
        <v>70</v>
      </c>
      <c r="R68" s="71"/>
      <c r="S68" s="71"/>
      <c r="T68" s="71"/>
      <c r="U68" s="71"/>
      <c r="V68" s="71"/>
      <c r="W68" s="71"/>
      <c r="X68" s="71"/>
      <c r="Y68" s="71"/>
      <c r="Z68" s="65" t="s">
        <v>70</v>
      </c>
      <c r="AA68" s="71"/>
      <c r="AB68" s="71"/>
      <c r="AC68" s="71"/>
      <c r="AD68" s="71"/>
      <c r="AE68" s="65" t="s">
        <v>70</v>
      </c>
      <c r="AF68" s="71"/>
      <c r="AG68" s="71"/>
      <c r="AH68" s="71"/>
      <c r="AI68" s="65" t="s">
        <v>70</v>
      </c>
      <c r="AJ68" s="71"/>
      <c r="AK68" s="71"/>
      <c r="AL68" s="71"/>
    </row>
    <row r="69" spans="2:38" x14ac:dyDescent="0.25">
      <c r="B69" s="77" t="s">
        <v>568</v>
      </c>
      <c r="C69" s="76" t="s">
        <v>128</v>
      </c>
      <c r="D69" s="69"/>
      <c r="E69" s="68"/>
      <c r="F69" s="65" t="s">
        <v>70</v>
      </c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65" t="s">
        <v>70</v>
      </c>
      <c r="R69" s="71"/>
      <c r="S69" s="71"/>
      <c r="T69" s="71"/>
      <c r="U69" s="71"/>
      <c r="V69" s="71"/>
      <c r="W69" s="71"/>
      <c r="X69" s="71"/>
      <c r="Y69" s="71"/>
      <c r="Z69" s="65" t="s">
        <v>70</v>
      </c>
      <c r="AA69" s="71"/>
      <c r="AB69" s="71"/>
      <c r="AC69" s="71"/>
      <c r="AD69" s="71"/>
      <c r="AE69" s="65" t="s">
        <v>70</v>
      </c>
      <c r="AF69" s="71"/>
      <c r="AG69" s="71"/>
      <c r="AH69" s="71"/>
      <c r="AI69" s="65" t="s">
        <v>70</v>
      </c>
      <c r="AJ69" s="71"/>
      <c r="AK69" s="71"/>
      <c r="AL69" s="71"/>
    </row>
    <row r="70" spans="2:38" x14ac:dyDescent="0.25">
      <c r="B70" s="77" t="s">
        <v>562</v>
      </c>
      <c r="C70" s="76" t="s">
        <v>129</v>
      </c>
      <c r="D70" s="69"/>
      <c r="E70" s="68"/>
      <c r="F70" s="65" t="s">
        <v>70</v>
      </c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65" t="s">
        <v>70</v>
      </c>
      <c r="R70" s="71"/>
      <c r="S70" s="71"/>
      <c r="T70" s="71"/>
      <c r="U70" s="71"/>
      <c r="V70" s="71"/>
      <c r="W70" s="71"/>
      <c r="X70" s="71"/>
      <c r="Y70" s="71"/>
      <c r="Z70" s="65" t="s">
        <v>70</v>
      </c>
      <c r="AA70" s="71"/>
      <c r="AB70" s="71"/>
      <c r="AC70" s="71"/>
      <c r="AD70" s="71"/>
      <c r="AE70" s="65" t="s">
        <v>70</v>
      </c>
      <c r="AF70" s="71"/>
      <c r="AG70" s="71"/>
      <c r="AH70" s="71"/>
      <c r="AI70" s="65" t="s">
        <v>70</v>
      </c>
      <c r="AJ70" s="71"/>
      <c r="AK70" s="71"/>
      <c r="AL70" s="71"/>
    </row>
    <row r="71" spans="2:38" x14ac:dyDescent="0.25">
      <c r="B71" s="178" t="s">
        <v>130</v>
      </c>
      <c r="C71" s="76" t="s">
        <v>131</v>
      </c>
      <c r="D71" s="69"/>
      <c r="E71" s="68"/>
      <c r="F71" s="65" t="s">
        <v>70</v>
      </c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65" t="s">
        <v>70</v>
      </c>
      <c r="R71" s="71"/>
      <c r="S71" s="71"/>
      <c r="T71" s="71"/>
      <c r="U71" s="71"/>
      <c r="V71" s="71"/>
      <c r="W71" s="71"/>
      <c r="X71" s="71"/>
      <c r="Y71" s="71"/>
      <c r="Z71" s="65" t="s">
        <v>70</v>
      </c>
      <c r="AA71" s="71"/>
      <c r="AB71" s="71"/>
      <c r="AC71" s="71"/>
      <c r="AD71" s="71"/>
      <c r="AE71" s="65" t="s">
        <v>70</v>
      </c>
      <c r="AF71" s="71"/>
      <c r="AG71" s="71"/>
      <c r="AH71" s="71"/>
      <c r="AI71" s="65" t="s">
        <v>70</v>
      </c>
      <c r="AJ71" s="71"/>
      <c r="AK71" s="71"/>
      <c r="AL71" s="71"/>
    </row>
    <row r="72" spans="2:38" x14ac:dyDescent="0.25">
      <c r="B72" s="77" t="s">
        <v>537</v>
      </c>
      <c r="C72" s="76" t="s">
        <v>132</v>
      </c>
      <c r="D72" s="69"/>
      <c r="E72" s="68"/>
      <c r="F72" s="65" t="s">
        <v>70</v>
      </c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65" t="s">
        <v>70</v>
      </c>
      <c r="R72" s="71"/>
      <c r="S72" s="71"/>
      <c r="T72" s="71"/>
      <c r="U72" s="71"/>
      <c r="V72" s="71"/>
      <c r="W72" s="71"/>
      <c r="X72" s="71"/>
      <c r="Y72" s="71"/>
      <c r="Z72" s="65" t="s">
        <v>70</v>
      </c>
      <c r="AA72" s="71"/>
      <c r="AB72" s="71"/>
      <c r="AC72" s="71"/>
      <c r="AD72" s="71"/>
      <c r="AE72" s="65" t="s">
        <v>70</v>
      </c>
      <c r="AF72" s="71"/>
      <c r="AG72" s="71"/>
      <c r="AH72" s="71"/>
      <c r="AI72" s="65" t="s">
        <v>70</v>
      </c>
      <c r="AJ72" s="71"/>
      <c r="AK72" s="71"/>
      <c r="AL72" s="71"/>
    </row>
    <row r="73" spans="2:38" ht="45" customHeight="1" x14ac:dyDescent="0.25">
      <c r="B73" s="77" t="s">
        <v>570</v>
      </c>
      <c r="C73" s="76" t="s">
        <v>133</v>
      </c>
      <c r="D73" s="69"/>
      <c r="E73" s="68"/>
      <c r="F73" s="65" t="s">
        <v>70</v>
      </c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65" t="s">
        <v>70</v>
      </c>
      <c r="R73" s="71"/>
      <c r="S73" s="71"/>
      <c r="T73" s="71"/>
      <c r="U73" s="71"/>
      <c r="V73" s="71"/>
      <c r="W73" s="71"/>
      <c r="X73" s="71"/>
      <c r="Y73" s="71"/>
      <c r="Z73" s="65" t="s">
        <v>70</v>
      </c>
      <c r="AA73" s="71"/>
      <c r="AB73" s="71"/>
      <c r="AC73" s="71"/>
      <c r="AD73" s="71"/>
      <c r="AE73" s="65" t="s">
        <v>70</v>
      </c>
      <c r="AF73" s="71"/>
      <c r="AG73" s="71"/>
      <c r="AH73" s="71"/>
      <c r="AI73" s="65" t="s">
        <v>70</v>
      </c>
      <c r="AJ73" s="71"/>
      <c r="AK73" s="71"/>
      <c r="AL73" s="71"/>
    </row>
    <row r="74" spans="2:38" x14ac:dyDescent="0.25">
      <c r="B74" s="184" t="s">
        <v>571</v>
      </c>
      <c r="C74" s="76" t="s">
        <v>134</v>
      </c>
      <c r="D74" s="69"/>
      <c r="E74" s="68"/>
      <c r="F74" s="65" t="s">
        <v>70</v>
      </c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65" t="s">
        <v>70</v>
      </c>
      <c r="R74" s="71"/>
      <c r="S74" s="71"/>
      <c r="T74" s="71"/>
      <c r="U74" s="71"/>
      <c r="V74" s="71"/>
      <c r="W74" s="71"/>
      <c r="X74" s="71"/>
      <c r="Y74" s="71"/>
      <c r="Z74" s="65" t="s">
        <v>70</v>
      </c>
      <c r="AA74" s="71"/>
      <c r="AB74" s="71"/>
      <c r="AC74" s="71"/>
      <c r="AD74" s="71"/>
      <c r="AE74" s="65" t="s">
        <v>70</v>
      </c>
      <c r="AF74" s="71"/>
      <c r="AG74" s="71"/>
      <c r="AH74" s="71"/>
      <c r="AI74" s="65" t="s">
        <v>70</v>
      </c>
      <c r="AJ74" s="71"/>
      <c r="AK74" s="71"/>
      <c r="AL74" s="71"/>
    </row>
    <row r="75" spans="2:38" ht="30" x14ac:dyDescent="0.25">
      <c r="B75" s="91" t="s">
        <v>527</v>
      </c>
      <c r="C75" s="76" t="s">
        <v>135</v>
      </c>
      <c r="D75" s="69"/>
      <c r="E75" s="68"/>
      <c r="F75" s="65" t="s">
        <v>70</v>
      </c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65" t="s">
        <v>70</v>
      </c>
      <c r="R75" s="71"/>
      <c r="S75" s="71"/>
      <c r="T75" s="71"/>
      <c r="U75" s="71"/>
      <c r="V75" s="71"/>
      <c r="W75" s="71"/>
      <c r="X75" s="71"/>
      <c r="Y75" s="71"/>
      <c r="Z75" s="65" t="s">
        <v>70</v>
      </c>
      <c r="AA75" s="71"/>
      <c r="AB75" s="71"/>
      <c r="AC75" s="71"/>
      <c r="AD75" s="71"/>
      <c r="AE75" s="65" t="s">
        <v>70</v>
      </c>
      <c r="AF75" s="71"/>
      <c r="AG75" s="71"/>
      <c r="AH75" s="71"/>
      <c r="AI75" s="65" t="s">
        <v>70</v>
      </c>
      <c r="AJ75" s="71"/>
      <c r="AK75" s="71"/>
      <c r="AL75" s="71"/>
    </row>
    <row r="76" spans="2:38" x14ac:dyDescent="0.25">
      <c r="B76" s="91" t="s">
        <v>136</v>
      </c>
      <c r="C76" s="76" t="s">
        <v>137</v>
      </c>
      <c r="D76" s="69"/>
      <c r="E76" s="68"/>
      <c r="F76" s="65" t="s">
        <v>70</v>
      </c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65" t="s">
        <v>70</v>
      </c>
      <c r="R76" s="71"/>
      <c r="S76" s="71"/>
      <c r="T76" s="71"/>
      <c r="U76" s="71"/>
      <c r="V76" s="71"/>
      <c r="W76" s="71"/>
      <c r="X76" s="71"/>
      <c r="Y76" s="71"/>
      <c r="Z76" s="65" t="s">
        <v>70</v>
      </c>
      <c r="AA76" s="71"/>
      <c r="AB76" s="71"/>
      <c r="AC76" s="71"/>
      <c r="AD76" s="71"/>
      <c r="AE76" s="65" t="s">
        <v>70</v>
      </c>
      <c r="AF76" s="71"/>
      <c r="AG76" s="71"/>
      <c r="AH76" s="71"/>
      <c r="AI76" s="65" t="s">
        <v>70</v>
      </c>
      <c r="AJ76" s="71"/>
      <c r="AK76" s="71"/>
      <c r="AL76" s="71"/>
    </row>
    <row r="77" spans="2:38" x14ac:dyDescent="0.25">
      <c r="B77" s="181" t="s">
        <v>539</v>
      </c>
      <c r="C77" s="76" t="s">
        <v>538</v>
      </c>
      <c r="D77" s="65" t="s">
        <v>70</v>
      </c>
      <c r="E77" s="65" t="s">
        <v>70</v>
      </c>
      <c r="F77" s="65" t="s">
        <v>70</v>
      </c>
      <c r="G77" s="65" t="s">
        <v>70</v>
      </c>
      <c r="H77" s="65" t="s">
        <v>70</v>
      </c>
      <c r="I77" s="65" t="s">
        <v>70</v>
      </c>
      <c r="J77" s="65" t="s">
        <v>70</v>
      </c>
      <c r="K77" s="65" t="s">
        <v>70</v>
      </c>
      <c r="L77" s="65" t="s">
        <v>70</v>
      </c>
      <c r="M77" s="65" t="s">
        <v>70</v>
      </c>
      <c r="N77" s="65" t="s">
        <v>70</v>
      </c>
      <c r="O77" s="65" t="s">
        <v>70</v>
      </c>
      <c r="P77" s="65" t="s">
        <v>70</v>
      </c>
      <c r="Q77" s="65" t="s">
        <v>70</v>
      </c>
      <c r="R77" s="65" t="s">
        <v>70</v>
      </c>
      <c r="S77" s="65" t="s">
        <v>70</v>
      </c>
      <c r="T77" s="65" t="s">
        <v>70</v>
      </c>
      <c r="U77" s="65" t="s">
        <v>70</v>
      </c>
      <c r="V77" s="65" t="s">
        <v>70</v>
      </c>
      <c r="W77" s="65" t="s">
        <v>70</v>
      </c>
      <c r="X77" s="65" t="s">
        <v>70</v>
      </c>
      <c r="Y77" s="65" t="s">
        <v>70</v>
      </c>
      <c r="Z77" s="65" t="s">
        <v>70</v>
      </c>
      <c r="AA77" s="65" t="s">
        <v>70</v>
      </c>
      <c r="AB77" s="65" t="s">
        <v>70</v>
      </c>
      <c r="AC77" s="65" t="s">
        <v>70</v>
      </c>
      <c r="AD77" s="65" t="s">
        <v>70</v>
      </c>
      <c r="AE77" s="65" t="s">
        <v>70</v>
      </c>
      <c r="AF77" s="65" t="s">
        <v>70</v>
      </c>
      <c r="AG77" s="65"/>
      <c r="AH77" s="65" t="s">
        <v>70</v>
      </c>
      <c r="AI77" s="65" t="s">
        <v>70</v>
      </c>
      <c r="AJ77" s="65" t="s">
        <v>70</v>
      </c>
      <c r="AK77" s="65" t="s">
        <v>70</v>
      </c>
      <c r="AL77" s="65" t="s">
        <v>70</v>
      </c>
    </row>
    <row r="78" spans="2:38" ht="30" x14ac:dyDescent="0.25">
      <c r="B78" s="184" t="s">
        <v>563</v>
      </c>
      <c r="C78" s="76" t="s">
        <v>138</v>
      </c>
      <c r="D78" s="68"/>
      <c r="E78" s="68"/>
      <c r="F78" s="65" t="s">
        <v>70</v>
      </c>
      <c r="G78" s="70"/>
      <c r="H78" s="70"/>
      <c r="I78" s="87"/>
      <c r="J78" s="87"/>
      <c r="K78" s="87"/>
      <c r="L78" s="87"/>
      <c r="M78" s="87"/>
      <c r="N78" s="69"/>
      <c r="O78" s="70"/>
      <c r="P78" s="69"/>
      <c r="Q78" s="65" t="s">
        <v>70</v>
      </c>
      <c r="R78" s="69"/>
      <c r="S78" s="69"/>
      <c r="T78" s="69"/>
      <c r="U78" s="69"/>
      <c r="V78" s="69"/>
      <c r="W78" s="70"/>
      <c r="X78" s="70"/>
      <c r="Y78" s="70"/>
      <c r="Z78" s="65" t="s">
        <v>70</v>
      </c>
      <c r="AA78" s="71"/>
      <c r="AB78" s="71"/>
      <c r="AC78" s="71"/>
      <c r="AD78" s="71"/>
      <c r="AE78" s="65" t="s">
        <v>70</v>
      </c>
      <c r="AF78" s="71"/>
      <c r="AG78" s="71"/>
      <c r="AH78" s="71"/>
      <c r="AI78" s="65" t="s">
        <v>70</v>
      </c>
      <c r="AJ78" s="71"/>
      <c r="AK78" s="71"/>
      <c r="AL78" s="71"/>
    </row>
    <row r="79" spans="2:38" x14ac:dyDescent="0.25">
      <c r="B79" s="77" t="s">
        <v>564</v>
      </c>
      <c r="C79" s="76" t="s">
        <v>139</v>
      </c>
      <c r="D79" s="68"/>
      <c r="E79" s="68"/>
      <c r="F79" s="65" t="s">
        <v>70</v>
      </c>
      <c r="G79" s="70"/>
      <c r="H79" s="70"/>
      <c r="I79" s="68"/>
      <c r="J79" s="88"/>
      <c r="K79" s="68"/>
      <c r="L79" s="88"/>
      <c r="M79" s="68"/>
      <c r="N79" s="71"/>
      <c r="O79" s="70"/>
      <c r="P79" s="71"/>
      <c r="Q79" s="65" t="s">
        <v>70</v>
      </c>
      <c r="R79" s="71"/>
      <c r="S79" s="71"/>
      <c r="T79" s="71"/>
      <c r="U79" s="71"/>
      <c r="V79" s="71"/>
      <c r="W79" s="71"/>
      <c r="X79" s="71"/>
      <c r="Y79" s="71"/>
      <c r="Z79" s="65" t="s">
        <v>70</v>
      </c>
      <c r="AA79" s="71"/>
      <c r="AB79" s="71"/>
      <c r="AC79" s="71"/>
      <c r="AD79" s="71"/>
      <c r="AE79" s="65" t="s">
        <v>70</v>
      </c>
      <c r="AF79" s="71"/>
      <c r="AG79" s="71"/>
      <c r="AH79" s="71"/>
      <c r="AI79" s="65" t="s">
        <v>70</v>
      </c>
      <c r="AJ79" s="71"/>
      <c r="AK79" s="71"/>
      <c r="AL79" s="71"/>
    </row>
    <row r="80" spans="2:38" x14ac:dyDescent="0.25">
      <c r="B80" s="185" t="s">
        <v>565</v>
      </c>
      <c r="C80" s="76" t="s">
        <v>140</v>
      </c>
      <c r="D80" s="68"/>
      <c r="E80" s="68"/>
      <c r="F80" s="65" t="s">
        <v>70</v>
      </c>
      <c r="G80" s="69"/>
      <c r="H80" s="69"/>
      <c r="I80" s="69"/>
      <c r="J80" s="69"/>
      <c r="K80" s="69"/>
      <c r="L80" s="69"/>
      <c r="M80" s="69"/>
      <c r="N80" s="70"/>
      <c r="O80" s="69"/>
      <c r="P80" s="70"/>
      <c r="Q80" s="65" t="s">
        <v>70</v>
      </c>
      <c r="R80" s="70"/>
      <c r="S80" s="70"/>
      <c r="T80" s="70"/>
      <c r="U80" s="70"/>
      <c r="V80" s="70"/>
      <c r="W80" s="69"/>
      <c r="X80" s="69"/>
      <c r="Y80" s="69"/>
      <c r="Z80" s="65" t="s">
        <v>70</v>
      </c>
      <c r="AA80" s="71"/>
      <c r="AB80" s="71"/>
      <c r="AC80" s="71"/>
      <c r="AD80" s="71"/>
      <c r="AE80" s="65" t="s">
        <v>70</v>
      </c>
      <c r="AF80" s="71"/>
      <c r="AG80" s="71"/>
      <c r="AH80" s="71"/>
      <c r="AI80" s="65" t="s">
        <v>70</v>
      </c>
      <c r="AJ80" s="71"/>
      <c r="AK80" s="71"/>
      <c r="AL80" s="71"/>
    </row>
    <row r="81" spans="2:38" x14ac:dyDescent="0.25">
      <c r="B81" s="186" t="s">
        <v>141</v>
      </c>
      <c r="C81" s="76" t="s">
        <v>142</v>
      </c>
      <c r="D81" s="65" t="s">
        <v>70</v>
      </c>
      <c r="E81" s="65" t="s">
        <v>70</v>
      </c>
      <c r="F81" s="65" t="s">
        <v>70</v>
      </c>
      <c r="G81" s="65" t="s">
        <v>70</v>
      </c>
      <c r="H81" s="65" t="s">
        <v>70</v>
      </c>
      <c r="I81" s="65" t="s">
        <v>70</v>
      </c>
      <c r="J81" s="65" t="s">
        <v>70</v>
      </c>
      <c r="K81" s="65" t="s">
        <v>70</v>
      </c>
      <c r="L81" s="65" t="s">
        <v>70</v>
      </c>
      <c r="M81" s="65" t="s">
        <v>70</v>
      </c>
      <c r="N81" s="65" t="s">
        <v>70</v>
      </c>
      <c r="O81" s="65" t="s">
        <v>70</v>
      </c>
      <c r="P81" s="65" t="s">
        <v>70</v>
      </c>
      <c r="Q81" s="65" t="s">
        <v>70</v>
      </c>
      <c r="R81" s="65" t="s">
        <v>70</v>
      </c>
      <c r="S81" s="65" t="s">
        <v>70</v>
      </c>
      <c r="T81" s="65" t="s">
        <v>70</v>
      </c>
      <c r="U81" s="65" t="s">
        <v>70</v>
      </c>
      <c r="V81" s="65" t="s">
        <v>70</v>
      </c>
      <c r="W81" s="65" t="s">
        <v>70</v>
      </c>
      <c r="X81" s="65" t="s">
        <v>70</v>
      </c>
      <c r="Y81" s="65" t="s">
        <v>70</v>
      </c>
      <c r="Z81" s="65" t="s">
        <v>70</v>
      </c>
      <c r="AA81" s="65" t="s">
        <v>70</v>
      </c>
      <c r="AB81" s="65" t="s">
        <v>70</v>
      </c>
      <c r="AC81" s="65" t="s">
        <v>70</v>
      </c>
      <c r="AD81" s="65" t="s">
        <v>70</v>
      </c>
      <c r="AE81" s="65" t="s">
        <v>70</v>
      </c>
      <c r="AF81" s="65" t="s">
        <v>70</v>
      </c>
      <c r="AG81" s="65"/>
      <c r="AH81" s="65" t="s">
        <v>70</v>
      </c>
      <c r="AI81" s="65" t="s">
        <v>70</v>
      </c>
      <c r="AJ81" s="65" t="s">
        <v>70</v>
      </c>
      <c r="AK81" s="65" t="s">
        <v>70</v>
      </c>
      <c r="AL81" s="65" t="s">
        <v>70</v>
      </c>
    </row>
    <row r="82" spans="2:38" x14ac:dyDescent="0.25">
      <c r="B82" s="178" t="s">
        <v>143</v>
      </c>
      <c r="C82" s="76" t="s">
        <v>144</v>
      </c>
      <c r="D82" s="69"/>
      <c r="E82" s="68"/>
      <c r="F82" s="65" t="s">
        <v>70</v>
      </c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65" t="s">
        <v>70</v>
      </c>
      <c r="R82" s="71"/>
      <c r="S82" s="71"/>
      <c r="T82" s="71"/>
      <c r="U82" s="71"/>
      <c r="V82" s="71"/>
      <c r="W82" s="71"/>
      <c r="X82" s="71"/>
      <c r="Y82" s="71"/>
      <c r="Z82" s="65" t="s">
        <v>70</v>
      </c>
      <c r="AA82" s="71"/>
      <c r="AB82" s="71"/>
      <c r="AC82" s="71"/>
      <c r="AD82" s="71"/>
      <c r="AE82" s="65" t="s">
        <v>70</v>
      </c>
      <c r="AF82" s="71"/>
      <c r="AG82" s="71"/>
      <c r="AH82" s="71"/>
      <c r="AI82" s="65" t="s">
        <v>70</v>
      </c>
      <c r="AJ82" s="71"/>
      <c r="AK82" s="71"/>
      <c r="AL82" s="71"/>
    </row>
    <row r="83" spans="2:38" x14ac:dyDescent="0.25">
      <c r="B83" s="178" t="s">
        <v>145</v>
      </c>
      <c r="C83" s="76" t="s">
        <v>146</v>
      </c>
      <c r="D83" s="69"/>
      <c r="E83" s="68"/>
      <c r="F83" s="65" t="s">
        <v>70</v>
      </c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65" t="s">
        <v>70</v>
      </c>
      <c r="R83" s="71"/>
      <c r="S83" s="71"/>
      <c r="T83" s="71"/>
      <c r="U83" s="71"/>
      <c r="V83" s="71"/>
      <c r="W83" s="71"/>
      <c r="X83" s="71"/>
      <c r="Y83" s="71"/>
      <c r="Z83" s="65" t="s">
        <v>70</v>
      </c>
      <c r="AA83" s="71"/>
      <c r="AB83" s="71"/>
      <c r="AC83" s="71"/>
      <c r="AD83" s="71"/>
      <c r="AE83" s="65" t="s">
        <v>70</v>
      </c>
      <c r="AF83" s="71"/>
      <c r="AG83" s="71"/>
      <c r="AH83" s="71"/>
      <c r="AI83" s="65" t="s">
        <v>70</v>
      </c>
      <c r="AJ83" s="71"/>
      <c r="AK83" s="71"/>
      <c r="AL83" s="71"/>
    </row>
    <row r="84" spans="2:38" x14ac:dyDescent="0.25">
      <c r="B84" s="178" t="s">
        <v>147</v>
      </c>
      <c r="C84" s="76" t="s">
        <v>148</v>
      </c>
      <c r="D84" s="69"/>
      <c r="E84" s="68"/>
      <c r="F84" s="65" t="s">
        <v>70</v>
      </c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65" t="s">
        <v>70</v>
      </c>
      <c r="R84" s="71"/>
      <c r="S84" s="71"/>
      <c r="T84" s="71"/>
      <c r="U84" s="71"/>
      <c r="V84" s="71"/>
      <c r="W84" s="71"/>
      <c r="X84" s="71"/>
      <c r="Y84" s="71"/>
      <c r="Z84" s="65" t="s">
        <v>70</v>
      </c>
      <c r="AA84" s="71"/>
      <c r="AB84" s="71"/>
      <c r="AC84" s="71"/>
      <c r="AD84" s="71"/>
      <c r="AE84" s="65" t="s">
        <v>70</v>
      </c>
      <c r="AF84" s="71"/>
      <c r="AG84" s="71"/>
      <c r="AH84" s="71"/>
      <c r="AI84" s="65" t="s">
        <v>70</v>
      </c>
      <c r="AJ84" s="71"/>
      <c r="AK84" s="71"/>
      <c r="AL84" s="71"/>
    </row>
    <row r="85" spans="2:38" x14ac:dyDescent="0.25">
      <c r="B85" s="178" t="s">
        <v>149</v>
      </c>
      <c r="C85" s="76" t="s">
        <v>150</v>
      </c>
      <c r="D85" s="69"/>
      <c r="E85" s="68"/>
      <c r="F85" s="65" t="s">
        <v>70</v>
      </c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65" t="s">
        <v>70</v>
      </c>
      <c r="R85" s="71"/>
      <c r="S85" s="71"/>
      <c r="T85" s="71"/>
      <c r="U85" s="71"/>
      <c r="V85" s="71"/>
      <c r="W85" s="71"/>
      <c r="X85" s="71"/>
      <c r="Y85" s="71"/>
      <c r="Z85" s="65" t="s">
        <v>70</v>
      </c>
      <c r="AA85" s="71"/>
      <c r="AB85" s="71"/>
      <c r="AC85" s="71"/>
      <c r="AD85" s="71"/>
      <c r="AE85" s="65" t="s">
        <v>70</v>
      </c>
      <c r="AF85" s="71"/>
      <c r="AG85" s="71"/>
      <c r="AH85" s="71"/>
      <c r="AI85" s="65" t="s">
        <v>70</v>
      </c>
      <c r="AJ85" s="71"/>
      <c r="AK85" s="71"/>
      <c r="AL85" s="71"/>
    </row>
    <row r="86" spans="2:38" x14ac:dyDescent="0.25">
      <c r="B86" s="178" t="s">
        <v>569</v>
      </c>
      <c r="C86" s="76" t="s">
        <v>151</v>
      </c>
      <c r="D86" s="68"/>
      <c r="E86" s="69"/>
      <c r="F86" s="65" t="s">
        <v>70</v>
      </c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65" t="s">
        <v>70</v>
      </c>
      <c r="R86" s="71"/>
      <c r="S86" s="71"/>
      <c r="T86" s="71"/>
      <c r="U86" s="71"/>
      <c r="V86" s="71"/>
      <c r="W86" s="71"/>
      <c r="X86" s="71"/>
      <c r="Y86" s="71"/>
      <c r="Z86" s="65" t="s">
        <v>70</v>
      </c>
      <c r="AA86" s="71"/>
      <c r="AB86" s="71"/>
      <c r="AC86" s="71"/>
      <c r="AD86" s="71"/>
      <c r="AE86" s="65" t="s">
        <v>70</v>
      </c>
      <c r="AF86" s="71"/>
      <c r="AG86" s="71"/>
      <c r="AH86" s="71"/>
      <c r="AI86" s="65" t="s">
        <v>70</v>
      </c>
      <c r="AJ86" s="71"/>
      <c r="AK86" s="71"/>
      <c r="AL86" s="71"/>
    </row>
    <row r="87" spans="2:38" x14ac:dyDescent="0.25">
      <c r="B87" s="178" t="s">
        <v>152</v>
      </c>
      <c r="C87" s="76" t="s">
        <v>153</v>
      </c>
      <c r="D87" s="68"/>
      <c r="E87" s="69"/>
      <c r="F87" s="65" t="s">
        <v>70</v>
      </c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65" t="s">
        <v>70</v>
      </c>
      <c r="R87" s="71"/>
      <c r="S87" s="71"/>
      <c r="T87" s="71"/>
      <c r="U87" s="71"/>
      <c r="V87" s="71"/>
      <c r="W87" s="71"/>
      <c r="X87" s="71"/>
      <c r="Y87" s="71"/>
      <c r="Z87" s="65" t="s">
        <v>70</v>
      </c>
      <c r="AA87" s="71"/>
      <c r="AB87" s="71"/>
      <c r="AC87" s="71"/>
      <c r="AD87" s="71"/>
      <c r="AE87" s="65" t="s">
        <v>70</v>
      </c>
      <c r="AF87" s="71"/>
      <c r="AG87" s="71"/>
      <c r="AH87" s="71"/>
      <c r="AI87" s="65" t="s">
        <v>70</v>
      </c>
      <c r="AJ87" s="71"/>
      <c r="AK87" s="71"/>
      <c r="AL87" s="71"/>
    </row>
    <row r="88" spans="2:38" x14ac:dyDescent="0.25">
      <c r="B88" s="178" t="s">
        <v>154</v>
      </c>
      <c r="C88" s="76" t="s">
        <v>155</v>
      </c>
      <c r="D88" s="69"/>
      <c r="E88" s="69"/>
      <c r="F88" s="65" t="s">
        <v>70</v>
      </c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65" t="s">
        <v>70</v>
      </c>
      <c r="R88" s="71"/>
      <c r="S88" s="71"/>
      <c r="T88" s="71"/>
      <c r="U88" s="71"/>
      <c r="V88" s="71"/>
      <c r="W88" s="71"/>
      <c r="X88" s="71"/>
      <c r="Y88" s="71"/>
      <c r="Z88" s="65" t="s">
        <v>70</v>
      </c>
      <c r="AA88" s="71"/>
      <c r="AB88" s="71"/>
      <c r="AC88" s="71"/>
      <c r="AD88" s="71"/>
      <c r="AE88" s="65" t="s">
        <v>70</v>
      </c>
      <c r="AF88" s="71"/>
      <c r="AG88" s="71"/>
      <c r="AH88" s="71"/>
      <c r="AI88" s="65" t="s">
        <v>70</v>
      </c>
      <c r="AJ88" s="71"/>
      <c r="AK88" s="71"/>
      <c r="AL88" s="71"/>
    </row>
    <row r="89" spans="2:38" x14ac:dyDescent="0.25">
      <c r="B89" s="178" t="s">
        <v>156</v>
      </c>
      <c r="C89" s="76" t="s">
        <v>157</v>
      </c>
      <c r="D89" s="69"/>
      <c r="E89" s="68"/>
      <c r="F89" s="65" t="s">
        <v>70</v>
      </c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65" t="s">
        <v>70</v>
      </c>
      <c r="R89" s="71"/>
      <c r="S89" s="71"/>
      <c r="T89" s="71"/>
      <c r="U89" s="71"/>
      <c r="V89" s="71"/>
      <c r="W89" s="71"/>
      <c r="X89" s="71"/>
      <c r="Y89" s="71"/>
      <c r="Z89" s="65" t="s">
        <v>70</v>
      </c>
      <c r="AA89" s="71"/>
      <c r="AB89" s="71"/>
      <c r="AC89" s="71"/>
      <c r="AD89" s="71"/>
      <c r="AE89" s="65" t="s">
        <v>70</v>
      </c>
      <c r="AF89" s="71"/>
      <c r="AG89" s="71"/>
      <c r="AH89" s="71"/>
      <c r="AI89" s="65" t="s">
        <v>70</v>
      </c>
      <c r="AJ89" s="71"/>
      <c r="AK89" s="71"/>
      <c r="AL89" s="71"/>
    </row>
    <row r="90" spans="2:38" x14ac:dyDescent="0.25">
      <c r="B90" s="187" t="s">
        <v>439</v>
      </c>
      <c r="C90" s="76" t="s">
        <v>438</v>
      </c>
      <c r="D90" s="65" t="s">
        <v>70</v>
      </c>
      <c r="E90" s="65" t="s">
        <v>70</v>
      </c>
      <c r="F90" s="65" t="s">
        <v>70</v>
      </c>
      <c r="G90" s="65" t="s">
        <v>70</v>
      </c>
      <c r="H90" s="65" t="s">
        <v>70</v>
      </c>
      <c r="I90" s="65" t="s">
        <v>70</v>
      </c>
      <c r="J90" s="65" t="s">
        <v>70</v>
      </c>
      <c r="K90" s="65" t="s">
        <v>70</v>
      </c>
      <c r="L90" s="65" t="s">
        <v>70</v>
      </c>
      <c r="M90" s="65" t="s">
        <v>70</v>
      </c>
      <c r="N90" s="65" t="s">
        <v>70</v>
      </c>
      <c r="O90" s="65" t="s">
        <v>70</v>
      </c>
      <c r="P90" s="65" t="s">
        <v>70</v>
      </c>
      <c r="Q90" s="65" t="s">
        <v>70</v>
      </c>
      <c r="R90" s="65" t="s">
        <v>70</v>
      </c>
      <c r="S90" s="65" t="s">
        <v>70</v>
      </c>
      <c r="T90" s="65" t="s">
        <v>70</v>
      </c>
      <c r="U90" s="65" t="s">
        <v>70</v>
      </c>
      <c r="V90" s="65" t="s">
        <v>70</v>
      </c>
      <c r="W90" s="65" t="s">
        <v>70</v>
      </c>
      <c r="X90" s="65" t="s">
        <v>70</v>
      </c>
      <c r="Y90" s="65" t="s">
        <v>70</v>
      </c>
      <c r="Z90" s="65" t="s">
        <v>70</v>
      </c>
      <c r="AA90" s="65" t="s">
        <v>70</v>
      </c>
      <c r="AB90" s="65" t="s">
        <v>70</v>
      </c>
      <c r="AC90" s="65" t="s">
        <v>70</v>
      </c>
      <c r="AD90" s="65" t="s">
        <v>70</v>
      </c>
      <c r="AE90" s="65" t="s">
        <v>70</v>
      </c>
      <c r="AF90" s="65" t="s">
        <v>70</v>
      </c>
      <c r="AG90" s="65"/>
      <c r="AH90" s="65" t="s">
        <v>70</v>
      </c>
      <c r="AI90" s="65" t="s">
        <v>70</v>
      </c>
      <c r="AJ90" s="65" t="s">
        <v>70</v>
      </c>
      <c r="AK90" s="65" t="s">
        <v>70</v>
      </c>
      <c r="AL90" s="65" t="s">
        <v>70</v>
      </c>
    </row>
    <row r="91" spans="2:38" x14ac:dyDescent="0.25">
      <c r="B91" s="91" t="s">
        <v>158</v>
      </c>
      <c r="C91" s="76" t="s">
        <v>159</v>
      </c>
      <c r="D91" s="69"/>
      <c r="E91" s="65"/>
      <c r="F91" s="65" t="s">
        <v>70</v>
      </c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 t="s">
        <v>70</v>
      </c>
      <c r="R91" s="65"/>
      <c r="S91" s="65"/>
      <c r="T91" s="65"/>
      <c r="U91" s="65"/>
      <c r="V91" s="65"/>
      <c r="W91" s="65"/>
      <c r="X91" s="65"/>
      <c r="Y91" s="65"/>
      <c r="Z91" s="65" t="s">
        <v>70</v>
      </c>
      <c r="AA91" s="65"/>
      <c r="AB91" s="65"/>
      <c r="AC91" s="65"/>
      <c r="AD91" s="65"/>
      <c r="AE91" s="65" t="s">
        <v>70</v>
      </c>
      <c r="AF91" s="65"/>
      <c r="AG91" s="65"/>
      <c r="AH91" s="65"/>
      <c r="AI91" s="65" t="s">
        <v>70</v>
      </c>
      <c r="AJ91" s="65"/>
      <c r="AK91" s="65"/>
      <c r="AL91" s="65"/>
    </row>
    <row r="92" spans="2:38" x14ac:dyDescent="0.25">
      <c r="B92" s="178" t="s">
        <v>160</v>
      </c>
      <c r="C92" s="76" t="s">
        <v>161</v>
      </c>
      <c r="D92" s="69"/>
      <c r="E92" s="68"/>
      <c r="F92" s="65" t="s">
        <v>70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65" t="s">
        <v>70</v>
      </c>
      <c r="R92" s="71"/>
      <c r="S92" s="71"/>
      <c r="T92" s="71"/>
      <c r="U92" s="71"/>
      <c r="V92" s="71"/>
      <c r="W92" s="71"/>
      <c r="X92" s="71"/>
      <c r="Y92" s="71"/>
      <c r="Z92" s="65" t="s">
        <v>70</v>
      </c>
      <c r="AA92" s="71"/>
      <c r="AB92" s="71"/>
      <c r="AC92" s="71"/>
      <c r="AD92" s="71"/>
      <c r="AE92" s="65" t="s">
        <v>70</v>
      </c>
      <c r="AF92" s="71"/>
      <c r="AG92" s="71"/>
      <c r="AH92" s="71"/>
      <c r="AI92" s="65" t="s">
        <v>70</v>
      </c>
      <c r="AJ92" s="71"/>
      <c r="AK92" s="71"/>
      <c r="AL92" s="71"/>
    </row>
    <row r="93" spans="2:38" x14ac:dyDescent="0.25">
      <c r="B93" s="178" t="s">
        <v>162</v>
      </c>
      <c r="C93" s="76" t="s">
        <v>163</v>
      </c>
      <c r="D93" s="69"/>
      <c r="E93" s="68"/>
      <c r="F93" s="65" t="s">
        <v>70</v>
      </c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65" t="s">
        <v>70</v>
      </c>
      <c r="R93" s="71"/>
      <c r="S93" s="71"/>
      <c r="T93" s="71"/>
      <c r="U93" s="71"/>
      <c r="V93" s="71"/>
      <c r="W93" s="71"/>
      <c r="X93" s="71"/>
      <c r="Y93" s="71"/>
      <c r="Z93" s="65" t="s">
        <v>70</v>
      </c>
      <c r="AA93" s="71"/>
      <c r="AB93" s="71"/>
      <c r="AC93" s="71"/>
      <c r="AD93" s="71"/>
      <c r="AE93" s="65" t="s">
        <v>70</v>
      </c>
      <c r="AF93" s="71"/>
      <c r="AG93" s="71"/>
      <c r="AH93" s="71"/>
      <c r="AI93" s="65" t="s">
        <v>70</v>
      </c>
      <c r="AJ93" s="71"/>
      <c r="AK93" s="71"/>
      <c r="AL93" s="71"/>
    </row>
    <row r="94" spans="2:38" x14ac:dyDescent="0.25">
      <c r="B94" s="178" t="s">
        <v>164</v>
      </c>
      <c r="C94" s="76" t="s">
        <v>165</v>
      </c>
      <c r="D94" s="69"/>
      <c r="E94" s="68"/>
      <c r="F94" s="65" t="s">
        <v>70</v>
      </c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65" t="s">
        <v>70</v>
      </c>
      <c r="R94" s="71"/>
      <c r="S94" s="71"/>
      <c r="T94" s="71"/>
      <c r="U94" s="71"/>
      <c r="V94" s="71"/>
      <c r="W94" s="71"/>
      <c r="X94" s="71"/>
      <c r="Y94" s="71"/>
      <c r="Z94" s="65" t="s">
        <v>70</v>
      </c>
      <c r="AA94" s="71"/>
      <c r="AB94" s="71"/>
      <c r="AC94" s="71"/>
      <c r="AD94" s="71"/>
      <c r="AE94" s="65" t="s">
        <v>70</v>
      </c>
      <c r="AF94" s="71"/>
      <c r="AG94" s="71"/>
      <c r="AH94" s="71"/>
      <c r="AI94" s="65" t="s">
        <v>70</v>
      </c>
      <c r="AJ94" s="71"/>
      <c r="AK94" s="71"/>
      <c r="AL94" s="71"/>
    </row>
    <row r="95" spans="2:38" x14ac:dyDescent="0.25">
      <c r="B95" s="178" t="s">
        <v>166</v>
      </c>
      <c r="C95" s="76" t="s">
        <v>167</v>
      </c>
      <c r="D95" s="69"/>
      <c r="E95" s="68"/>
      <c r="F95" s="65" t="s">
        <v>70</v>
      </c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65" t="s">
        <v>70</v>
      </c>
      <c r="R95" s="71"/>
      <c r="S95" s="71"/>
      <c r="T95" s="71"/>
      <c r="U95" s="71"/>
      <c r="V95" s="71"/>
      <c r="W95" s="71"/>
      <c r="X95" s="71"/>
      <c r="Y95" s="71"/>
      <c r="Z95" s="65" t="s">
        <v>70</v>
      </c>
      <c r="AA95" s="71"/>
      <c r="AB95" s="71"/>
      <c r="AC95" s="71"/>
      <c r="AD95" s="71"/>
      <c r="AE95" s="65" t="s">
        <v>70</v>
      </c>
      <c r="AF95" s="71"/>
      <c r="AG95" s="71"/>
      <c r="AH95" s="71"/>
      <c r="AI95" s="65" t="s">
        <v>70</v>
      </c>
      <c r="AJ95" s="71"/>
      <c r="AK95" s="71"/>
      <c r="AL95" s="71"/>
    </row>
    <row r="96" spans="2:38" x14ac:dyDescent="0.25">
      <c r="B96" s="178" t="s">
        <v>168</v>
      </c>
      <c r="C96" s="76" t="s">
        <v>169</v>
      </c>
      <c r="D96" s="69"/>
      <c r="E96" s="68"/>
      <c r="F96" s="65" t="s">
        <v>70</v>
      </c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65" t="s">
        <v>70</v>
      </c>
      <c r="R96" s="71"/>
      <c r="S96" s="71"/>
      <c r="T96" s="71"/>
      <c r="U96" s="71"/>
      <c r="V96" s="71"/>
      <c r="W96" s="71"/>
      <c r="X96" s="71"/>
      <c r="Y96" s="71"/>
      <c r="Z96" s="65" t="s">
        <v>70</v>
      </c>
      <c r="AA96" s="71"/>
      <c r="AB96" s="71"/>
      <c r="AC96" s="71"/>
      <c r="AD96" s="71"/>
      <c r="AE96" s="65" t="s">
        <v>70</v>
      </c>
      <c r="AF96" s="71"/>
      <c r="AG96" s="71"/>
      <c r="AH96" s="71"/>
      <c r="AI96" s="65" t="s">
        <v>70</v>
      </c>
      <c r="AJ96" s="71"/>
      <c r="AK96" s="71"/>
      <c r="AL96" s="71"/>
    </row>
    <row r="97" spans="1:44" x14ac:dyDescent="0.25">
      <c r="B97" s="178" t="s">
        <v>170</v>
      </c>
      <c r="C97" s="76" t="s">
        <v>171</v>
      </c>
      <c r="D97" s="69"/>
      <c r="E97" s="68"/>
      <c r="F97" s="65" t="s">
        <v>70</v>
      </c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65" t="s">
        <v>70</v>
      </c>
      <c r="R97" s="71"/>
      <c r="S97" s="71"/>
      <c r="T97" s="71"/>
      <c r="U97" s="71"/>
      <c r="V97" s="71"/>
      <c r="W97" s="71"/>
      <c r="X97" s="71"/>
      <c r="Y97" s="71"/>
      <c r="Z97" s="65" t="s">
        <v>70</v>
      </c>
      <c r="AA97" s="71"/>
      <c r="AB97" s="71"/>
      <c r="AC97" s="71"/>
      <c r="AD97" s="71"/>
      <c r="AE97" s="65" t="s">
        <v>70</v>
      </c>
      <c r="AF97" s="71"/>
      <c r="AG97" s="71"/>
      <c r="AH97" s="71"/>
      <c r="AI97" s="65" t="s">
        <v>70</v>
      </c>
      <c r="AJ97" s="71"/>
      <c r="AK97" s="71"/>
      <c r="AL97" s="71"/>
    </row>
    <row r="98" spans="1:44" x14ac:dyDescent="0.25">
      <c r="B98" s="188" t="s">
        <v>172</v>
      </c>
      <c r="C98" s="76" t="s">
        <v>173</v>
      </c>
      <c r="D98" s="69"/>
      <c r="E98" s="68"/>
      <c r="F98" s="65" t="s">
        <v>70</v>
      </c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65" t="s">
        <v>70</v>
      </c>
      <c r="R98" s="71"/>
      <c r="S98" s="71"/>
      <c r="T98" s="71"/>
      <c r="U98" s="71"/>
      <c r="V98" s="71"/>
      <c r="W98" s="71"/>
      <c r="X98" s="71"/>
      <c r="Y98" s="71"/>
      <c r="Z98" s="65" t="s">
        <v>70</v>
      </c>
      <c r="AA98" s="71"/>
      <c r="AB98" s="71"/>
      <c r="AC98" s="71"/>
      <c r="AD98" s="71"/>
      <c r="AE98" s="65" t="s">
        <v>70</v>
      </c>
      <c r="AF98" s="71"/>
      <c r="AG98" s="71"/>
      <c r="AH98" s="71"/>
      <c r="AI98" s="65" t="s">
        <v>70</v>
      </c>
      <c r="AJ98" s="71"/>
      <c r="AK98" s="71"/>
      <c r="AL98" s="71"/>
    </row>
    <row r="99" spans="1:44" x14ac:dyDescent="0.25">
      <c r="B99" s="188" t="s">
        <v>174</v>
      </c>
      <c r="C99" s="76" t="s">
        <v>175</v>
      </c>
      <c r="D99" s="69"/>
      <c r="E99" s="68"/>
      <c r="F99" s="65" t="s">
        <v>70</v>
      </c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65" t="s">
        <v>70</v>
      </c>
      <c r="R99" s="71"/>
      <c r="S99" s="71"/>
      <c r="T99" s="71"/>
      <c r="U99" s="71"/>
      <c r="V99" s="71"/>
      <c r="W99" s="71"/>
      <c r="X99" s="71"/>
      <c r="Y99" s="71"/>
      <c r="Z99" s="65" t="s">
        <v>70</v>
      </c>
      <c r="AA99" s="71"/>
      <c r="AB99" s="71"/>
      <c r="AC99" s="71"/>
      <c r="AD99" s="71"/>
      <c r="AE99" s="65" t="s">
        <v>70</v>
      </c>
      <c r="AF99" s="71"/>
      <c r="AG99" s="71"/>
      <c r="AH99" s="71"/>
      <c r="AI99" s="65" t="s">
        <v>70</v>
      </c>
      <c r="AJ99" s="71"/>
      <c r="AK99" s="71"/>
      <c r="AL99" s="71"/>
    </row>
    <row r="100" spans="1:44" x14ac:dyDescent="0.25">
      <c r="B100" s="188" t="s">
        <v>176</v>
      </c>
      <c r="C100" s="76" t="s">
        <v>177</v>
      </c>
      <c r="D100" s="69"/>
      <c r="E100" s="68"/>
      <c r="F100" s="65" t="s">
        <v>70</v>
      </c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65" t="s">
        <v>70</v>
      </c>
      <c r="R100" s="71"/>
      <c r="S100" s="71"/>
      <c r="T100" s="71"/>
      <c r="U100" s="71"/>
      <c r="V100" s="71"/>
      <c r="W100" s="71"/>
      <c r="X100" s="71"/>
      <c r="Y100" s="71"/>
      <c r="Z100" s="65" t="s">
        <v>70</v>
      </c>
      <c r="AA100" s="71"/>
      <c r="AB100" s="71"/>
      <c r="AC100" s="71"/>
      <c r="AD100" s="71"/>
      <c r="AE100" s="65" t="s">
        <v>70</v>
      </c>
      <c r="AF100" s="71"/>
      <c r="AG100" s="71"/>
      <c r="AH100" s="71"/>
      <c r="AI100" s="65" t="s">
        <v>70</v>
      </c>
      <c r="AJ100" s="71"/>
      <c r="AK100" s="71"/>
      <c r="AL100" s="71"/>
    </row>
    <row r="101" spans="1:44" ht="12.75" customHeight="1" x14ac:dyDescent="0.25">
      <c r="A101" s="93"/>
      <c r="B101" s="93"/>
      <c r="C101" s="93" t="s">
        <v>572</v>
      </c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AA101" s="94"/>
      <c r="AB101" s="94"/>
      <c r="AC101" s="94"/>
      <c r="AD101" s="94"/>
      <c r="AE101" s="94"/>
      <c r="AF101" s="94"/>
      <c r="AG101" s="94"/>
      <c r="AH101" s="94"/>
      <c r="AI101" s="94"/>
      <c r="AJ101" s="94"/>
      <c r="AK101" s="94"/>
      <c r="AL101" s="94"/>
    </row>
    <row r="102" spans="1:44" ht="12.75" customHeight="1" x14ac:dyDescent="0.25">
      <c r="A102" s="93"/>
      <c r="B102" s="93"/>
      <c r="C102" s="93" t="s">
        <v>572</v>
      </c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AA102" s="94"/>
      <c r="AB102" s="94"/>
      <c r="AC102" s="94"/>
      <c r="AD102" s="94"/>
      <c r="AE102" s="94"/>
      <c r="AF102" s="94"/>
      <c r="AG102" s="94"/>
      <c r="AH102" s="94"/>
      <c r="AI102" s="94"/>
      <c r="AJ102" s="94"/>
      <c r="AK102" s="94"/>
      <c r="AL102" s="94"/>
    </row>
    <row r="103" spans="1:44" ht="12.75" customHeight="1" x14ac:dyDescent="0.25">
      <c r="A103" s="48" t="s">
        <v>178</v>
      </c>
      <c r="C103" s="93" t="s">
        <v>572</v>
      </c>
    </row>
    <row r="104" spans="1:44" ht="12.75" customHeight="1" x14ac:dyDescent="0.25">
      <c r="A104" s="51" t="str">
        <f>A8&amp;" : plan year 1"</f>
        <v>Income, Expenditure and Business Model Analysis - Non-Life : plan year 1</v>
      </c>
      <c r="C104" s="93" t="s">
        <v>572</v>
      </c>
    </row>
    <row r="105" spans="1:44" s="93" customFormat="1" x14ac:dyDescent="0.25">
      <c r="A105" s="94"/>
      <c r="B105" s="43"/>
      <c r="C105" s="93" t="s">
        <v>572</v>
      </c>
      <c r="D105" s="197" t="s">
        <v>2</v>
      </c>
      <c r="E105" s="198"/>
      <c r="F105" s="198"/>
      <c r="G105" s="198"/>
      <c r="H105" s="198"/>
      <c r="I105" s="198"/>
      <c r="J105" s="198"/>
      <c r="K105" s="198"/>
      <c r="L105" s="198"/>
      <c r="M105" s="198"/>
      <c r="N105" s="198"/>
      <c r="O105" s="198"/>
      <c r="P105" s="198"/>
      <c r="Q105" s="198"/>
      <c r="R105" s="198"/>
      <c r="S105" s="198"/>
      <c r="T105" s="198"/>
      <c r="U105" s="198"/>
      <c r="V105" s="198"/>
      <c r="W105" s="198"/>
      <c r="X105" s="198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45"/>
      <c r="AN105" s="45"/>
      <c r="AO105" s="45"/>
      <c r="AP105" s="43"/>
      <c r="AQ105" s="43"/>
      <c r="AR105" s="43"/>
    </row>
    <row r="106" spans="1:44" s="93" customFormat="1" ht="15" customHeight="1" x14ac:dyDescent="0.25">
      <c r="B106" s="43"/>
      <c r="C106" s="93" t="s">
        <v>572</v>
      </c>
      <c r="D106" s="199"/>
      <c r="E106" s="197" t="s">
        <v>3</v>
      </c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201" t="s">
        <v>515</v>
      </c>
      <c r="AF106" s="202"/>
      <c r="AG106" s="202"/>
      <c r="AH106" s="202"/>
      <c r="AI106" s="205" t="s">
        <v>4</v>
      </c>
      <c r="AJ106" s="205"/>
      <c r="AK106" s="205"/>
      <c r="AL106" s="205"/>
      <c r="AM106" s="45"/>
      <c r="AN106" s="45"/>
      <c r="AO106" s="45"/>
      <c r="AQ106" s="43"/>
      <c r="AR106" s="43"/>
    </row>
    <row r="107" spans="1:44" s="93" customFormat="1" ht="15" customHeight="1" x14ac:dyDescent="0.25">
      <c r="B107" s="43"/>
      <c r="C107" s="93" t="s">
        <v>572</v>
      </c>
      <c r="D107" s="200"/>
      <c r="E107" s="208"/>
      <c r="F107" s="197" t="s">
        <v>5</v>
      </c>
      <c r="G107" s="198"/>
      <c r="H107" s="198"/>
      <c r="I107" s="198"/>
      <c r="J107" s="198"/>
      <c r="K107" s="198"/>
      <c r="L107" s="198"/>
      <c r="M107" s="198"/>
      <c r="N107" s="198"/>
      <c r="O107" s="198"/>
      <c r="P107" s="198"/>
      <c r="Q107" s="198"/>
      <c r="R107" s="198"/>
      <c r="S107" s="198"/>
      <c r="T107" s="198"/>
      <c r="U107" s="198"/>
      <c r="V107" s="198"/>
      <c r="W107" s="198"/>
      <c r="X107" s="198"/>
      <c r="Y107" s="198"/>
      <c r="Z107" s="210" t="s">
        <v>6</v>
      </c>
      <c r="AA107" s="211"/>
      <c r="AB107" s="211"/>
      <c r="AC107" s="211"/>
      <c r="AD107" s="212"/>
      <c r="AE107" s="203"/>
      <c r="AF107" s="204"/>
      <c r="AG107" s="204"/>
      <c r="AH107" s="204"/>
      <c r="AI107" s="206"/>
      <c r="AJ107" s="207"/>
      <c r="AK107" s="207"/>
      <c r="AL107" s="207"/>
      <c r="AM107" s="45"/>
      <c r="AN107" s="45"/>
      <c r="AO107" s="45"/>
      <c r="AQ107" s="43"/>
      <c r="AR107" s="43"/>
    </row>
    <row r="108" spans="1:44" s="93" customFormat="1" ht="36" customHeight="1" x14ac:dyDescent="0.25">
      <c r="B108" s="43"/>
      <c r="C108" s="93" t="s">
        <v>572</v>
      </c>
      <c r="D108" s="200"/>
      <c r="E108" s="208"/>
      <c r="F108" s="208"/>
      <c r="G108" s="213" t="s">
        <v>7</v>
      </c>
      <c r="H108" s="215" t="s">
        <v>8</v>
      </c>
      <c r="I108" s="215" t="s">
        <v>9</v>
      </c>
      <c r="J108" s="215" t="s">
        <v>10</v>
      </c>
      <c r="K108" s="215" t="s">
        <v>11</v>
      </c>
      <c r="L108" s="215" t="s">
        <v>12</v>
      </c>
      <c r="M108" s="215" t="s">
        <v>13</v>
      </c>
      <c r="N108" s="215" t="s">
        <v>14</v>
      </c>
      <c r="O108" s="215" t="s">
        <v>15</v>
      </c>
      <c r="P108" s="215" t="s">
        <v>16</v>
      </c>
      <c r="Q108" s="217" t="s">
        <v>17</v>
      </c>
      <c r="R108" s="202"/>
      <c r="S108" s="202"/>
      <c r="T108" s="202"/>
      <c r="U108" s="202"/>
      <c r="V108" s="213" t="s">
        <v>18</v>
      </c>
      <c r="W108" s="213" t="s">
        <v>19</v>
      </c>
      <c r="X108" s="213" t="s">
        <v>20</v>
      </c>
      <c r="Y108" s="213" t="s">
        <v>21</v>
      </c>
      <c r="Z108" s="225"/>
      <c r="AA108" s="213" t="s">
        <v>22</v>
      </c>
      <c r="AB108" s="213" t="s">
        <v>23</v>
      </c>
      <c r="AC108" s="213" t="s">
        <v>24</v>
      </c>
      <c r="AD108" s="213" t="s">
        <v>25</v>
      </c>
      <c r="AE108" s="224"/>
      <c r="AF108" s="218" t="s">
        <v>26</v>
      </c>
      <c r="AG108" s="218" t="s">
        <v>27</v>
      </c>
      <c r="AH108" s="220" t="s">
        <v>28</v>
      </c>
      <c r="AI108" s="224"/>
      <c r="AJ108" s="218" t="s">
        <v>26</v>
      </c>
      <c r="AK108" s="218" t="s">
        <v>27</v>
      </c>
      <c r="AL108" s="220" t="s">
        <v>4</v>
      </c>
      <c r="AM108" s="45"/>
      <c r="AN108" s="45"/>
      <c r="AO108" s="45"/>
      <c r="AQ108" s="43"/>
      <c r="AR108" s="43"/>
    </row>
    <row r="109" spans="1:44" s="93" customFormat="1" ht="30" x14ac:dyDescent="0.25">
      <c r="B109" s="43"/>
      <c r="C109" s="93" t="s">
        <v>572</v>
      </c>
      <c r="D109" s="222"/>
      <c r="E109" s="208"/>
      <c r="F109" s="208"/>
      <c r="G109" s="223"/>
      <c r="H109" s="227"/>
      <c r="I109" s="227"/>
      <c r="J109" s="227"/>
      <c r="K109" s="227"/>
      <c r="L109" s="227"/>
      <c r="M109" s="227"/>
      <c r="N109" s="227"/>
      <c r="O109" s="227"/>
      <c r="P109" s="227"/>
      <c r="Q109" s="96"/>
      <c r="R109" s="97" t="s">
        <v>29</v>
      </c>
      <c r="S109" s="95" t="s">
        <v>30</v>
      </c>
      <c r="T109" s="95" t="s">
        <v>31</v>
      </c>
      <c r="U109" s="95" t="s">
        <v>32</v>
      </c>
      <c r="V109" s="223"/>
      <c r="W109" s="223"/>
      <c r="X109" s="223"/>
      <c r="Y109" s="223"/>
      <c r="Z109" s="228"/>
      <c r="AA109" s="223"/>
      <c r="AB109" s="223"/>
      <c r="AC109" s="223"/>
      <c r="AD109" s="223"/>
      <c r="AE109" s="224"/>
      <c r="AF109" s="219"/>
      <c r="AG109" s="219"/>
      <c r="AH109" s="221"/>
      <c r="AI109" s="224"/>
      <c r="AJ109" s="219"/>
      <c r="AK109" s="219"/>
      <c r="AL109" s="221"/>
      <c r="AM109" s="45"/>
      <c r="AN109" s="45"/>
      <c r="AO109" s="45"/>
      <c r="AQ109" s="43"/>
      <c r="AR109" s="43"/>
    </row>
    <row r="110" spans="1:44" s="93" customFormat="1" ht="30" x14ac:dyDescent="0.25">
      <c r="B110" s="43"/>
      <c r="C110" s="93" t="s">
        <v>572</v>
      </c>
      <c r="D110" s="59" t="s">
        <v>179</v>
      </c>
      <c r="E110" s="59" t="s">
        <v>180</v>
      </c>
      <c r="F110" s="59" t="s">
        <v>181</v>
      </c>
      <c r="G110" s="59" t="s">
        <v>182</v>
      </c>
      <c r="H110" s="59" t="s">
        <v>183</v>
      </c>
      <c r="I110" s="59" t="s">
        <v>184</v>
      </c>
      <c r="J110" s="59" t="s">
        <v>185</v>
      </c>
      <c r="K110" s="59" t="s">
        <v>186</v>
      </c>
      <c r="L110" s="59" t="s">
        <v>187</v>
      </c>
      <c r="M110" s="59" t="s">
        <v>188</v>
      </c>
      <c r="N110" s="59" t="s">
        <v>189</v>
      </c>
      <c r="O110" s="59" t="s">
        <v>190</v>
      </c>
      <c r="P110" s="59" t="s">
        <v>191</v>
      </c>
      <c r="Q110" s="59" t="s">
        <v>192</v>
      </c>
      <c r="R110" s="59" t="s">
        <v>193</v>
      </c>
      <c r="S110" s="59" t="s">
        <v>194</v>
      </c>
      <c r="T110" s="59" t="s">
        <v>195</v>
      </c>
      <c r="U110" s="59" t="s">
        <v>196</v>
      </c>
      <c r="V110" s="59" t="s">
        <v>197</v>
      </c>
      <c r="W110" s="59" t="s">
        <v>198</v>
      </c>
      <c r="X110" s="59" t="s">
        <v>199</v>
      </c>
      <c r="Y110" s="59" t="s">
        <v>200</v>
      </c>
      <c r="Z110" s="59" t="s">
        <v>201</v>
      </c>
      <c r="AA110" s="59" t="s">
        <v>202</v>
      </c>
      <c r="AB110" s="59" t="s">
        <v>203</v>
      </c>
      <c r="AC110" s="59" t="s">
        <v>204</v>
      </c>
      <c r="AD110" s="59" t="s">
        <v>205</v>
      </c>
      <c r="AE110" s="176" t="s">
        <v>206</v>
      </c>
      <c r="AF110" s="61" t="s">
        <v>207</v>
      </c>
      <c r="AG110" s="62" t="s">
        <v>208</v>
      </c>
      <c r="AH110" s="63" t="s">
        <v>532</v>
      </c>
      <c r="AI110" s="57" t="s">
        <v>209</v>
      </c>
      <c r="AJ110" s="62" t="s">
        <v>210</v>
      </c>
      <c r="AK110" s="62" t="s">
        <v>211</v>
      </c>
      <c r="AL110" s="63" t="s">
        <v>533</v>
      </c>
      <c r="AM110" s="45"/>
      <c r="AN110" s="45"/>
      <c r="AO110" s="45"/>
      <c r="AQ110" s="43"/>
      <c r="AR110" s="43"/>
    </row>
    <row r="111" spans="1:44" s="93" customFormat="1" x14ac:dyDescent="0.25">
      <c r="B111" s="64" t="str">
        <f>INDEX(B$19:B$101,MATCH(C111,C$19:C$101,0))</f>
        <v>Income</v>
      </c>
      <c r="C111" s="59" t="s">
        <v>69</v>
      </c>
      <c r="D111" s="65" t="s">
        <v>70</v>
      </c>
      <c r="E111" s="65" t="s">
        <v>70</v>
      </c>
      <c r="F111" s="65" t="s">
        <v>70</v>
      </c>
      <c r="G111" s="65" t="s">
        <v>70</v>
      </c>
      <c r="H111" s="65" t="s">
        <v>70</v>
      </c>
      <c r="I111" s="65" t="s">
        <v>70</v>
      </c>
      <c r="J111" s="65" t="s">
        <v>70</v>
      </c>
      <c r="K111" s="65" t="s">
        <v>70</v>
      </c>
      <c r="L111" s="65" t="s">
        <v>70</v>
      </c>
      <c r="M111" s="65" t="s">
        <v>70</v>
      </c>
      <c r="N111" s="65" t="s">
        <v>70</v>
      </c>
      <c r="O111" s="65" t="s">
        <v>70</v>
      </c>
      <c r="P111" s="65" t="s">
        <v>70</v>
      </c>
      <c r="Q111" s="65" t="s">
        <v>70</v>
      </c>
      <c r="R111" s="65" t="s">
        <v>70</v>
      </c>
      <c r="S111" s="65" t="s">
        <v>70</v>
      </c>
      <c r="T111" s="65" t="s">
        <v>70</v>
      </c>
      <c r="U111" s="65" t="s">
        <v>70</v>
      </c>
      <c r="V111" s="65" t="s">
        <v>70</v>
      </c>
      <c r="W111" s="65" t="s">
        <v>70</v>
      </c>
      <c r="X111" s="65" t="s">
        <v>70</v>
      </c>
      <c r="Y111" s="65" t="s">
        <v>70</v>
      </c>
      <c r="Z111" s="65" t="s">
        <v>70</v>
      </c>
      <c r="AA111" s="65" t="s">
        <v>70</v>
      </c>
      <c r="AB111" s="65" t="s">
        <v>70</v>
      </c>
      <c r="AC111" s="65" t="s">
        <v>70</v>
      </c>
      <c r="AD111" s="65" t="s">
        <v>70</v>
      </c>
      <c r="AE111" s="65" t="s">
        <v>70</v>
      </c>
      <c r="AF111" s="65" t="s">
        <v>70</v>
      </c>
      <c r="AG111" s="65"/>
      <c r="AH111" s="65" t="s">
        <v>70</v>
      </c>
      <c r="AI111" s="65" t="s">
        <v>70</v>
      </c>
      <c r="AJ111" s="65" t="s">
        <v>70</v>
      </c>
      <c r="AK111" s="65" t="s">
        <v>70</v>
      </c>
      <c r="AL111" s="65" t="s">
        <v>70</v>
      </c>
      <c r="AM111" s="45"/>
      <c r="AN111" s="45"/>
      <c r="AO111" s="45"/>
      <c r="AQ111" s="43"/>
      <c r="AR111" s="43"/>
    </row>
    <row r="112" spans="1:44" s="93" customFormat="1" ht="45" x14ac:dyDescent="0.25">
      <c r="B112" s="196" t="str">
        <f t="shared" ref="B112:B157" si="0">INDEX(B$19:B$101,MATCH(C112,C$19:C$101,0))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112" s="67" t="s">
        <v>71</v>
      </c>
      <c r="D112" s="68"/>
      <c r="E112" s="69"/>
      <c r="F112" s="65" t="s">
        <v>70</v>
      </c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65" t="s">
        <v>70</v>
      </c>
      <c r="R112" s="70"/>
      <c r="S112" s="70"/>
      <c r="T112" s="70"/>
      <c r="U112" s="70"/>
      <c r="V112" s="70"/>
      <c r="W112" s="70"/>
      <c r="X112" s="70"/>
      <c r="Y112" s="70"/>
      <c r="Z112" s="65" t="s">
        <v>70</v>
      </c>
      <c r="AA112" s="70"/>
      <c r="AB112" s="70"/>
      <c r="AC112" s="70"/>
      <c r="AD112" s="70"/>
      <c r="AE112" s="65" t="s">
        <v>70</v>
      </c>
      <c r="AF112" s="71"/>
      <c r="AG112" s="71"/>
      <c r="AH112" s="71"/>
      <c r="AI112" s="65" t="s">
        <v>70</v>
      </c>
      <c r="AJ112" s="71"/>
      <c r="AK112" s="71"/>
      <c r="AL112" s="71"/>
      <c r="AM112" s="45"/>
      <c r="AN112" s="45"/>
      <c r="AO112" s="45"/>
      <c r="AQ112" s="43"/>
      <c r="AR112" s="43"/>
    </row>
    <row r="113" spans="2:44" s="93" customFormat="1" x14ac:dyDescent="0.25">
      <c r="B113" s="98" t="str">
        <f t="shared" si="0"/>
        <v>Gross written premiums - insurance (aka direct) [includes new business premium reported in R0112]</v>
      </c>
      <c r="C113" s="73" t="s">
        <v>72</v>
      </c>
      <c r="D113" s="68"/>
      <c r="E113" s="69"/>
      <c r="F113" s="65" t="s">
        <v>70</v>
      </c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65" t="s">
        <v>70</v>
      </c>
      <c r="R113" s="70"/>
      <c r="S113" s="70"/>
      <c r="T113" s="70"/>
      <c r="U113" s="70"/>
      <c r="V113" s="70"/>
      <c r="W113" s="70"/>
      <c r="X113" s="70"/>
      <c r="Y113" s="70"/>
      <c r="Z113" s="65" t="s">
        <v>70</v>
      </c>
      <c r="AA113" s="71"/>
      <c r="AB113" s="71"/>
      <c r="AC113" s="71"/>
      <c r="AD113" s="71"/>
      <c r="AE113" s="65" t="s">
        <v>70</v>
      </c>
      <c r="AF113" s="71"/>
      <c r="AG113" s="71"/>
      <c r="AH113" s="71"/>
      <c r="AI113" s="65" t="s">
        <v>70</v>
      </c>
      <c r="AJ113" s="71"/>
      <c r="AK113" s="71"/>
      <c r="AL113" s="71"/>
      <c r="AM113" s="45"/>
      <c r="AN113" s="45"/>
      <c r="AO113" s="45"/>
      <c r="AQ113" s="43"/>
      <c r="AR113" s="43"/>
    </row>
    <row r="114" spans="2:44" s="93" customFormat="1" x14ac:dyDescent="0.25">
      <c r="B114" s="99" t="str">
        <f t="shared" si="0"/>
        <v>Gross written premiums - insurance (aka direct) - new business</v>
      </c>
      <c r="C114" s="73" t="s">
        <v>73</v>
      </c>
      <c r="D114" s="68"/>
      <c r="E114" s="69"/>
      <c r="F114" s="65" t="s">
        <v>70</v>
      </c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65" t="s">
        <v>70</v>
      </c>
      <c r="R114" s="70"/>
      <c r="S114" s="70"/>
      <c r="T114" s="70"/>
      <c r="U114" s="70"/>
      <c r="V114" s="70"/>
      <c r="W114" s="70"/>
      <c r="X114" s="70"/>
      <c r="Y114" s="70"/>
      <c r="Z114" s="65" t="s">
        <v>70</v>
      </c>
      <c r="AA114" s="71"/>
      <c r="AB114" s="71"/>
      <c r="AC114" s="71"/>
      <c r="AD114" s="71"/>
      <c r="AE114" s="65" t="s">
        <v>70</v>
      </c>
      <c r="AF114" s="71"/>
      <c r="AG114" s="71"/>
      <c r="AH114" s="71"/>
      <c r="AI114" s="65" t="s">
        <v>70</v>
      </c>
      <c r="AJ114" s="71"/>
      <c r="AK114" s="71"/>
      <c r="AL114" s="71"/>
      <c r="AM114" s="45"/>
      <c r="AN114" s="45"/>
      <c r="AO114" s="45"/>
      <c r="AQ114" s="43"/>
      <c r="AR114" s="43"/>
    </row>
    <row r="115" spans="2:44" s="93" customFormat="1" x14ac:dyDescent="0.25">
      <c r="B115" s="98" t="str">
        <f t="shared" si="0"/>
        <v>Gross written premiums - accepted reinsurance</v>
      </c>
      <c r="C115" s="73" t="s">
        <v>74</v>
      </c>
      <c r="D115" s="68"/>
      <c r="E115" s="69"/>
      <c r="F115" s="65" t="s">
        <v>70</v>
      </c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65" t="s">
        <v>70</v>
      </c>
      <c r="R115" s="70"/>
      <c r="S115" s="70"/>
      <c r="T115" s="70"/>
      <c r="U115" s="70"/>
      <c r="V115" s="70"/>
      <c r="W115" s="70"/>
      <c r="X115" s="70"/>
      <c r="Y115" s="70"/>
      <c r="Z115" s="65" t="s">
        <v>70</v>
      </c>
      <c r="AA115" s="70"/>
      <c r="AB115" s="70"/>
      <c r="AC115" s="70"/>
      <c r="AD115" s="70"/>
      <c r="AE115" s="65" t="s">
        <v>70</v>
      </c>
      <c r="AF115" s="71"/>
      <c r="AG115" s="71"/>
      <c r="AH115" s="71"/>
      <c r="AI115" s="65" t="s">
        <v>70</v>
      </c>
      <c r="AJ115" s="71"/>
      <c r="AK115" s="71"/>
      <c r="AL115" s="71"/>
      <c r="AM115" s="45"/>
      <c r="AN115" s="45"/>
      <c r="AO115" s="45"/>
      <c r="AQ115" s="43"/>
      <c r="AR115" s="43"/>
    </row>
    <row r="116" spans="2:44" s="93" customFormat="1" x14ac:dyDescent="0.25">
      <c r="B116" s="82" t="str">
        <f t="shared" si="0"/>
        <v>Net written premiums</v>
      </c>
      <c r="C116" s="76" t="s">
        <v>78</v>
      </c>
      <c r="D116" s="68"/>
      <c r="E116" s="69"/>
      <c r="F116" s="65" t="s">
        <v>70</v>
      </c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65" t="s">
        <v>70</v>
      </c>
      <c r="R116" s="70"/>
      <c r="S116" s="70"/>
      <c r="T116" s="70"/>
      <c r="U116" s="70"/>
      <c r="V116" s="70"/>
      <c r="W116" s="70"/>
      <c r="X116" s="70"/>
      <c r="Y116" s="70"/>
      <c r="Z116" s="65" t="s">
        <v>70</v>
      </c>
      <c r="AA116" s="70"/>
      <c r="AB116" s="70"/>
      <c r="AC116" s="70"/>
      <c r="AD116" s="70"/>
      <c r="AE116" s="65" t="s">
        <v>70</v>
      </c>
      <c r="AF116" s="71"/>
      <c r="AG116" s="71"/>
      <c r="AH116" s="71"/>
      <c r="AI116" s="65" t="s">
        <v>70</v>
      </c>
      <c r="AJ116" s="71"/>
      <c r="AK116" s="71"/>
      <c r="AL116" s="71"/>
      <c r="AM116" s="45"/>
      <c r="AN116" s="45"/>
      <c r="AO116" s="45"/>
      <c r="AP116" s="43"/>
      <c r="AQ116" s="43"/>
      <c r="AR116" s="43"/>
    </row>
    <row r="117" spans="2:44" s="93" customFormat="1" x14ac:dyDescent="0.25">
      <c r="B117" s="82" t="str">
        <f t="shared" si="0"/>
        <v>Gross earned premiums</v>
      </c>
      <c r="C117" s="76" t="s">
        <v>79</v>
      </c>
      <c r="D117" s="68"/>
      <c r="E117" s="69"/>
      <c r="F117" s="65" t="s">
        <v>70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65" t="s">
        <v>70</v>
      </c>
      <c r="R117" s="70"/>
      <c r="S117" s="70"/>
      <c r="T117" s="70"/>
      <c r="U117" s="70"/>
      <c r="V117" s="70"/>
      <c r="W117" s="70"/>
      <c r="X117" s="70"/>
      <c r="Y117" s="70"/>
      <c r="Z117" s="65" t="s">
        <v>70</v>
      </c>
      <c r="AA117" s="70"/>
      <c r="AB117" s="70"/>
      <c r="AC117" s="70"/>
      <c r="AD117" s="70"/>
      <c r="AE117" s="65" t="s">
        <v>70</v>
      </c>
      <c r="AF117" s="71"/>
      <c r="AG117" s="71"/>
      <c r="AH117" s="71"/>
      <c r="AI117" s="65" t="s">
        <v>70</v>
      </c>
      <c r="AJ117" s="71"/>
      <c r="AK117" s="71"/>
      <c r="AL117" s="71"/>
      <c r="AM117" s="45"/>
      <c r="AN117" s="45"/>
      <c r="AO117" s="45"/>
      <c r="AP117" s="43"/>
      <c r="AQ117" s="43"/>
      <c r="AR117" s="43"/>
    </row>
    <row r="118" spans="2:44" s="93" customFormat="1" x14ac:dyDescent="0.25">
      <c r="B118" s="78" t="str">
        <f t="shared" si="0"/>
        <v>Net earned premiums [includes any premiums from business transfers-in]</v>
      </c>
      <c r="C118" s="76" t="s">
        <v>83</v>
      </c>
      <c r="D118" s="68"/>
      <c r="E118" s="69"/>
      <c r="F118" s="65" t="s">
        <v>70</v>
      </c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65" t="s">
        <v>70</v>
      </c>
      <c r="R118" s="70"/>
      <c r="S118" s="70"/>
      <c r="T118" s="70"/>
      <c r="U118" s="70"/>
      <c r="V118" s="70"/>
      <c r="W118" s="70"/>
      <c r="X118" s="70"/>
      <c r="Y118" s="70"/>
      <c r="Z118" s="65" t="s">
        <v>70</v>
      </c>
      <c r="AA118" s="70"/>
      <c r="AB118" s="70"/>
      <c r="AC118" s="70"/>
      <c r="AD118" s="70"/>
      <c r="AE118" s="65" t="s">
        <v>70</v>
      </c>
      <c r="AF118" s="71"/>
      <c r="AG118" s="71"/>
      <c r="AH118" s="71"/>
      <c r="AI118" s="65" t="s">
        <v>70</v>
      </c>
      <c r="AJ118" s="71"/>
      <c r="AK118" s="71"/>
      <c r="AL118" s="71"/>
      <c r="AM118" s="45"/>
      <c r="AN118" s="45"/>
      <c r="AO118" s="45"/>
      <c r="AP118" s="43"/>
      <c r="AQ118" s="43"/>
      <c r="AR118" s="43"/>
    </row>
    <row r="119" spans="2:44" s="93" customFormat="1" x14ac:dyDescent="0.25">
      <c r="B119" s="83" t="str">
        <f t="shared" si="0"/>
        <v>Net earned premiums from business transfers-in</v>
      </c>
      <c r="C119" s="76" t="s">
        <v>84</v>
      </c>
      <c r="D119" s="69"/>
      <c r="E119" s="69"/>
      <c r="F119" s="65" t="s">
        <v>70</v>
      </c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65" t="s">
        <v>70</v>
      </c>
      <c r="R119" s="70"/>
      <c r="S119" s="70"/>
      <c r="T119" s="70"/>
      <c r="U119" s="70"/>
      <c r="V119" s="70"/>
      <c r="W119" s="70"/>
      <c r="X119" s="70"/>
      <c r="Y119" s="70"/>
      <c r="Z119" s="65" t="s">
        <v>70</v>
      </c>
      <c r="AA119" s="70"/>
      <c r="AB119" s="70"/>
      <c r="AC119" s="70"/>
      <c r="AD119" s="70"/>
      <c r="AE119" s="65" t="s">
        <v>70</v>
      </c>
      <c r="AF119" s="70"/>
      <c r="AG119" s="70"/>
      <c r="AH119" s="70"/>
      <c r="AI119" s="65" t="s">
        <v>70</v>
      </c>
      <c r="AJ119" s="70"/>
      <c r="AK119" s="70"/>
      <c r="AL119" s="70"/>
      <c r="AM119" s="45"/>
      <c r="AN119" s="45"/>
      <c r="AO119" s="45"/>
      <c r="AP119" s="43"/>
      <c r="AQ119" s="43"/>
      <c r="AR119" s="43"/>
    </row>
    <row r="120" spans="2:44" s="93" customFormat="1" x14ac:dyDescent="0.25">
      <c r="B120" s="78" t="str">
        <f t="shared" si="0"/>
        <v>Investment income and investment gains / (losses) [= investment income plus realised and unrealised gains / (losses)]</v>
      </c>
      <c r="C120" s="76" t="s">
        <v>90</v>
      </c>
      <c r="D120" s="69"/>
      <c r="E120" s="68"/>
      <c r="F120" s="65" t="s">
        <v>70</v>
      </c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65" t="s">
        <v>70</v>
      </c>
      <c r="R120" s="71"/>
      <c r="S120" s="71"/>
      <c r="T120" s="71"/>
      <c r="U120" s="71"/>
      <c r="V120" s="71"/>
      <c r="W120" s="71"/>
      <c r="X120" s="71"/>
      <c r="Y120" s="71"/>
      <c r="Z120" s="65" t="s">
        <v>70</v>
      </c>
      <c r="AA120" s="71"/>
      <c r="AB120" s="71"/>
      <c r="AC120" s="71"/>
      <c r="AD120" s="71"/>
      <c r="AE120" s="65" t="s">
        <v>70</v>
      </c>
      <c r="AF120" s="71"/>
      <c r="AG120" s="71"/>
      <c r="AH120" s="71"/>
      <c r="AI120" s="65" t="s">
        <v>70</v>
      </c>
      <c r="AJ120" s="71"/>
      <c r="AK120" s="71"/>
      <c r="AL120" s="71"/>
      <c r="AM120" s="45"/>
      <c r="AN120" s="45"/>
      <c r="AO120" s="45"/>
      <c r="AP120" s="43"/>
      <c r="AQ120" s="43"/>
      <c r="AR120" s="43"/>
    </row>
    <row r="121" spans="2:44" s="93" customFormat="1" x14ac:dyDescent="0.25">
      <c r="B121" s="79" t="str">
        <f t="shared" si="0"/>
        <v>Other earned income</v>
      </c>
      <c r="C121" s="76" t="s">
        <v>91</v>
      </c>
      <c r="D121" s="69"/>
      <c r="E121" s="68"/>
      <c r="F121" s="65" t="s">
        <v>70</v>
      </c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65" t="s">
        <v>70</v>
      </c>
      <c r="R121" s="71"/>
      <c r="S121" s="71"/>
      <c r="T121" s="71"/>
      <c r="U121" s="71"/>
      <c r="V121" s="71"/>
      <c r="W121" s="71"/>
      <c r="X121" s="71"/>
      <c r="Y121" s="71"/>
      <c r="Z121" s="65" t="s">
        <v>70</v>
      </c>
      <c r="AA121" s="71"/>
      <c r="AB121" s="71"/>
      <c r="AC121" s="71"/>
      <c r="AD121" s="71"/>
      <c r="AE121" s="65" t="s">
        <v>70</v>
      </c>
      <c r="AF121" s="71"/>
      <c r="AG121" s="71"/>
      <c r="AH121" s="71"/>
      <c r="AI121" s="65" t="s">
        <v>70</v>
      </c>
      <c r="AJ121" s="71"/>
      <c r="AK121" s="71"/>
      <c r="AL121" s="71"/>
      <c r="AM121" s="45"/>
      <c r="AN121" s="45"/>
      <c r="AO121" s="45"/>
      <c r="AP121" s="43"/>
      <c r="AQ121" s="43"/>
      <c r="AR121" s="43"/>
    </row>
    <row r="122" spans="2:44" s="93" customFormat="1" ht="30" x14ac:dyDescent="0.25">
      <c r="B122" s="80" t="str">
        <f t="shared" si="0"/>
        <v>Total earned income [= Net earned premiums + Investment income + Realised and unrealised gains + Other earned income]</v>
      </c>
      <c r="C122" s="76" t="s">
        <v>92</v>
      </c>
      <c r="D122" s="69"/>
      <c r="E122" s="68"/>
      <c r="F122" s="65" t="s">
        <v>70</v>
      </c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65" t="s">
        <v>70</v>
      </c>
      <c r="R122" s="71"/>
      <c r="S122" s="71"/>
      <c r="T122" s="71"/>
      <c r="U122" s="71"/>
      <c r="V122" s="71"/>
      <c r="W122" s="71"/>
      <c r="X122" s="71"/>
      <c r="Y122" s="71"/>
      <c r="Z122" s="65" t="s">
        <v>70</v>
      </c>
      <c r="AA122" s="71"/>
      <c r="AB122" s="71"/>
      <c r="AC122" s="71"/>
      <c r="AD122" s="71"/>
      <c r="AE122" s="65" t="s">
        <v>70</v>
      </c>
      <c r="AF122" s="71"/>
      <c r="AG122" s="71"/>
      <c r="AH122" s="71"/>
      <c r="AI122" s="65" t="s">
        <v>70</v>
      </c>
      <c r="AJ122" s="71"/>
      <c r="AK122" s="71"/>
      <c r="AL122" s="71"/>
      <c r="AM122" s="45"/>
      <c r="AN122" s="45"/>
      <c r="AO122" s="45"/>
      <c r="AP122" s="43"/>
      <c r="AQ122" s="43"/>
      <c r="AR122" s="43"/>
    </row>
    <row r="123" spans="2:44" s="93" customFormat="1" x14ac:dyDescent="0.25">
      <c r="B123" s="81" t="str">
        <f t="shared" si="0"/>
        <v>Expenditure</v>
      </c>
      <c r="C123" s="76" t="s">
        <v>94</v>
      </c>
      <c r="D123" s="65" t="s">
        <v>70</v>
      </c>
      <c r="E123" s="65" t="s">
        <v>70</v>
      </c>
      <c r="F123" s="65" t="s">
        <v>70</v>
      </c>
      <c r="G123" s="65" t="s">
        <v>70</v>
      </c>
      <c r="H123" s="65" t="s">
        <v>70</v>
      </c>
      <c r="I123" s="65" t="s">
        <v>70</v>
      </c>
      <c r="J123" s="65" t="s">
        <v>70</v>
      </c>
      <c r="K123" s="65" t="s">
        <v>70</v>
      </c>
      <c r="L123" s="65" t="s">
        <v>70</v>
      </c>
      <c r="M123" s="65" t="s">
        <v>70</v>
      </c>
      <c r="N123" s="65" t="s">
        <v>70</v>
      </c>
      <c r="O123" s="65" t="s">
        <v>70</v>
      </c>
      <c r="P123" s="65" t="s">
        <v>70</v>
      </c>
      <c r="Q123" s="65" t="s">
        <v>70</v>
      </c>
      <c r="R123" s="65" t="s">
        <v>70</v>
      </c>
      <c r="S123" s="65" t="s">
        <v>70</v>
      </c>
      <c r="T123" s="65" t="s">
        <v>70</v>
      </c>
      <c r="U123" s="65" t="s">
        <v>70</v>
      </c>
      <c r="V123" s="65" t="s">
        <v>70</v>
      </c>
      <c r="W123" s="65" t="s">
        <v>70</v>
      </c>
      <c r="X123" s="65" t="s">
        <v>70</v>
      </c>
      <c r="Y123" s="65" t="s">
        <v>70</v>
      </c>
      <c r="Z123" s="65" t="s">
        <v>70</v>
      </c>
      <c r="AA123" s="65" t="s">
        <v>70</v>
      </c>
      <c r="AB123" s="65" t="s">
        <v>70</v>
      </c>
      <c r="AC123" s="65" t="s">
        <v>70</v>
      </c>
      <c r="AD123" s="65" t="s">
        <v>70</v>
      </c>
      <c r="AE123" s="65" t="s">
        <v>70</v>
      </c>
      <c r="AF123" s="65" t="s">
        <v>70</v>
      </c>
      <c r="AG123" s="65"/>
      <c r="AH123" s="65" t="s">
        <v>70</v>
      </c>
      <c r="AI123" s="65" t="s">
        <v>70</v>
      </c>
      <c r="AJ123" s="65" t="s">
        <v>70</v>
      </c>
      <c r="AK123" s="65" t="s">
        <v>70</v>
      </c>
      <c r="AL123" s="65" t="s">
        <v>70</v>
      </c>
      <c r="AM123" s="45"/>
      <c r="AN123" s="45"/>
      <c r="AO123" s="45"/>
      <c r="AP123" s="43"/>
      <c r="AQ123" s="43"/>
      <c r="AR123" s="43"/>
    </row>
    <row r="124" spans="2:44" s="93" customFormat="1" x14ac:dyDescent="0.25">
      <c r="B124" s="82" t="str">
        <f t="shared" si="0"/>
        <v>Claims incurred - gross (undiscounted) [includes allocated loss adjustment expenses (ALAE) reported in R0820]</v>
      </c>
      <c r="C124" s="76" t="s">
        <v>95</v>
      </c>
      <c r="D124" s="68"/>
      <c r="E124" s="69"/>
      <c r="F124" s="65" t="s">
        <v>70</v>
      </c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65" t="s">
        <v>70</v>
      </c>
      <c r="R124" s="70"/>
      <c r="S124" s="70"/>
      <c r="T124" s="70"/>
      <c r="U124" s="70"/>
      <c r="V124" s="70"/>
      <c r="W124" s="70"/>
      <c r="X124" s="70"/>
      <c r="Y124" s="70"/>
      <c r="Z124" s="65" t="s">
        <v>70</v>
      </c>
      <c r="AA124" s="70"/>
      <c r="AB124" s="70"/>
      <c r="AC124" s="70"/>
      <c r="AD124" s="70"/>
      <c r="AE124" s="65" t="s">
        <v>70</v>
      </c>
      <c r="AF124" s="71"/>
      <c r="AG124" s="71"/>
      <c r="AH124" s="71"/>
      <c r="AI124" s="65" t="s">
        <v>70</v>
      </c>
      <c r="AJ124" s="71"/>
      <c r="AK124" s="71"/>
      <c r="AL124" s="71"/>
      <c r="AM124" s="45"/>
      <c r="AN124" s="45"/>
      <c r="AO124" s="45"/>
      <c r="AP124" s="43"/>
      <c r="AQ124" s="43"/>
      <c r="AR124" s="43"/>
    </row>
    <row r="125" spans="2:44" s="93" customFormat="1" x14ac:dyDescent="0.25">
      <c r="B125" s="75" t="str">
        <f t="shared" si="0"/>
        <v xml:space="preserve">Claims incurred - gross undiscounted: claim events that occurred prior to the period	</v>
      </c>
      <c r="C125" s="76" t="s">
        <v>103</v>
      </c>
      <c r="D125" s="68"/>
      <c r="E125" s="69"/>
      <c r="F125" s="65" t="s">
        <v>70</v>
      </c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65" t="s">
        <v>70</v>
      </c>
      <c r="R125" s="70"/>
      <c r="S125" s="70"/>
      <c r="T125" s="70"/>
      <c r="U125" s="70"/>
      <c r="V125" s="70"/>
      <c r="W125" s="70"/>
      <c r="X125" s="70"/>
      <c r="Y125" s="70"/>
      <c r="Z125" s="65" t="s">
        <v>70</v>
      </c>
      <c r="AA125" s="70"/>
      <c r="AB125" s="70"/>
      <c r="AC125" s="70"/>
      <c r="AD125" s="70"/>
      <c r="AE125" s="65" t="s">
        <v>70</v>
      </c>
      <c r="AF125" s="71"/>
      <c r="AG125" s="71"/>
      <c r="AH125" s="71"/>
      <c r="AI125" s="65" t="s">
        <v>70</v>
      </c>
      <c r="AJ125" s="71"/>
      <c r="AK125" s="71"/>
      <c r="AL125" s="71"/>
      <c r="AM125" s="45"/>
      <c r="AN125" s="45"/>
      <c r="AO125" s="45"/>
      <c r="AP125" s="43"/>
      <c r="AQ125" s="43"/>
      <c r="AR125" s="43"/>
    </row>
    <row r="126" spans="2:44" s="93" customFormat="1" x14ac:dyDescent="0.25">
      <c r="B126" s="82" t="str">
        <f t="shared" si="0"/>
        <v>Claims incurred - net (undiscounted) [includes allocated loss adjustment expenses (ALAE)]</v>
      </c>
      <c r="C126" s="76" t="s">
        <v>106</v>
      </c>
      <c r="D126" s="68"/>
      <c r="E126" s="69"/>
      <c r="F126" s="65" t="s">
        <v>70</v>
      </c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65" t="s">
        <v>70</v>
      </c>
      <c r="R126" s="70"/>
      <c r="S126" s="70"/>
      <c r="T126" s="70"/>
      <c r="U126" s="70"/>
      <c r="V126" s="70"/>
      <c r="W126" s="70"/>
      <c r="X126" s="70"/>
      <c r="Y126" s="70"/>
      <c r="Z126" s="65" t="s">
        <v>70</v>
      </c>
      <c r="AA126" s="70"/>
      <c r="AB126" s="70"/>
      <c r="AC126" s="70"/>
      <c r="AD126" s="70"/>
      <c r="AE126" s="65" t="s">
        <v>70</v>
      </c>
      <c r="AF126" s="71"/>
      <c r="AG126" s="71"/>
      <c r="AH126" s="71"/>
      <c r="AI126" s="65" t="s">
        <v>70</v>
      </c>
      <c r="AJ126" s="71"/>
      <c r="AK126" s="71"/>
      <c r="AL126" s="71"/>
      <c r="AM126" s="45"/>
      <c r="AN126" s="45"/>
      <c r="AO126" s="45"/>
      <c r="AP126" s="43"/>
      <c r="AQ126" s="43"/>
      <c r="AR126" s="43"/>
    </row>
    <row r="127" spans="2:44" s="93" customFormat="1" x14ac:dyDescent="0.25">
      <c r="B127" s="83" t="str">
        <f t="shared" si="0"/>
        <v>Net claims incurred - undiscounted: claim events that occurred prior to the period</v>
      </c>
      <c r="C127" s="76" t="s">
        <v>112</v>
      </c>
      <c r="D127" s="68"/>
      <c r="E127" s="69"/>
      <c r="F127" s="65" t="s">
        <v>70</v>
      </c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65" t="s">
        <v>70</v>
      </c>
      <c r="R127" s="70"/>
      <c r="S127" s="70"/>
      <c r="T127" s="70"/>
      <c r="U127" s="70"/>
      <c r="V127" s="70"/>
      <c r="W127" s="70"/>
      <c r="X127" s="70"/>
      <c r="Y127" s="70"/>
      <c r="Z127" s="65" t="s">
        <v>70</v>
      </c>
      <c r="AA127" s="70"/>
      <c r="AB127" s="70"/>
      <c r="AC127" s="70"/>
      <c r="AD127" s="70"/>
      <c r="AE127" s="65" t="s">
        <v>70</v>
      </c>
      <c r="AF127" s="71"/>
      <c r="AG127" s="71"/>
      <c r="AH127" s="71"/>
      <c r="AI127" s="65" t="s">
        <v>70</v>
      </c>
      <c r="AJ127" s="71"/>
      <c r="AK127" s="71"/>
      <c r="AL127" s="71"/>
      <c r="AM127" s="45"/>
      <c r="AN127" s="45"/>
      <c r="AO127" s="45"/>
      <c r="AP127" s="43"/>
      <c r="AQ127" s="43"/>
      <c r="AR127" s="43"/>
    </row>
    <row r="128" spans="2:44" s="93" customFormat="1" x14ac:dyDescent="0.25">
      <c r="B128" s="78" t="str">
        <f t="shared" si="0"/>
        <v>Claims incurred - net (discounted)</v>
      </c>
      <c r="C128" s="76" t="s">
        <v>116</v>
      </c>
      <c r="D128" s="69"/>
      <c r="E128" s="69"/>
      <c r="F128" s="65" t="s">
        <v>70</v>
      </c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65" t="s">
        <v>70</v>
      </c>
      <c r="R128" s="71"/>
      <c r="S128" s="71"/>
      <c r="T128" s="71"/>
      <c r="U128" s="71"/>
      <c r="V128" s="71"/>
      <c r="W128" s="71"/>
      <c r="X128" s="71"/>
      <c r="Y128" s="71"/>
      <c r="Z128" s="65" t="s">
        <v>70</v>
      </c>
      <c r="AA128" s="71"/>
      <c r="AB128" s="71"/>
      <c r="AC128" s="71"/>
      <c r="AD128" s="71"/>
      <c r="AE128" s="65" t="s">
        <v>70</v>
      </c>
      <c r="AF128" s="70"/>
      <c r="AG128" s="70"/>
      <c r="AH128" s="70"/>
      <c r="AI128" s="65" t="s">
        <v>70</v>
      </c>
      <c r="AJ128" s="70"/>
      <c r="AK128" s="70"/>
      <c r="AL128" s="70"/>
      <c r="AM128" s="45"/>
      <c r="AN128" s="45"/>
      <c r="AO128" s="45"/>
      <c r="AP128" s="43"/>
      <c r="AQ128" s="43"/>
      <c r="AR128" s="43"/>
    </row>
    <row r="129" spans="2:44" s="93" customFormat="1" x14ac:dyDescent="0.25">
      <c r="B129" s="83" t="str">
        <f t="shared" si="0"/>
        <v>Claims incurred - net (discounted) - relating to business transfers - out</v>
      </c>
      <c r="C129" s="76" t="s">
        <v>118</v>
      </c>
      <c r="D129" s="69"/>
      <c r="E129" s="69"/>
      <c r="F129" s="65" t="s">
        <v>70</v>
      </c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65" t="s">
        <v>70</v>
      </c>
      <c r="R129" s="70"/>
      <c r="S129" s="70"/>
      <c r="T129" s="70"/>
      <c r="U129" s="70"/>
      <c r="V129" s="70"/>
      <c r="W129" s="70"/>
      <c r="X129" s="70"/>
      <c r="Y129" s="70"/>
      <c r="Z129" s="65" t="s">
        <v>70</v>
      </c>
      <c r="AA129" s="70"/>
      <c r="AB129" s="70"/>
      <c r="AC129" s="70"/>
      <c r="AD129" s="70"/>
      <c r="AE129" s="65" t="s">
        <v>70</v>
      </c>
      <c r="AF129" s="70"/>
      <c r="AG129" s="70"/>
      <c r="AH129" s="70"/>
      <c r="AI129" s="65" t="s">
        <v>70</v>
      </c>
      <c r="AJ129" s="70"/>
      <c r="AK129" s="70"/>
      <c r="AL129" s="70"/>
      <c r="AM129" s="45"/>
      <c r="AN129" s="45"/>
      <c r="AO129" s="45"/>
      <c r="AP129" s="43"/>
      <c r="AQ129" s="43"/>
      <c r="AR129" s="43"/>
    </row>
    <row r="130" spans="2:44" s="93" customFormat="1" ht="45" x14ac:dyDescent="0.25">
      <c r="B130" s="77" t="str">
        <f t="shared" si="0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130" s="76" t="s">
        <v>120</v>
      </c>
      <c r="D130" s="69"/>
      <c r="E130" s="68"/>
      <c r="F130" s="65" t="s">
        <v>70</v>
      </c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65" t="s">
        <v>70</v>
      </c>
      <c r="R130" s="71"/>
      <c r="S130" s="71"/>
      <c r="T130" s="71"/>
      <c r="U130" s="71"/>
      <c r="V130" s="71"/>
      <c r="W130" s="71"/>
      <c r="X130" s="71"/>
      <c r="Y130" s="71"/>
      <c r="Z130" s="65" t="s">
        <v>70</v>
      </c>
      <c r="AA130" s="71"/>
      <c r="AB130" s="71"/>
      <c r="AC130" s="71"/>
      <c r="AD130" s="71"/>
      <c r="AE130" s="65" t="s">
        <v>70</v>
      </c>
      <c r="AF130" s="71"/>
      <c r="AG130" s="71"/>
      <c r="AH130" s="71"/>
      <c r="AI130" s="65" t="s">
        <v>70</v>
      </c>
      <c r="AJ130" s="71"/>
      <c r="AK130" s="71"/>
      <c r="AL130" s="71"/>
      <c r="AM130" s="45"/>
      <c r="AN130" s="45"/>
      <c r="AO130" s="45"/>
      <c r="AP130" s="43"/>
      <c r="AQ130" s="43"/>
      <c r="AR130" s="43"/>
    </row>
    <row r="131" spans="2:44" s="93" customFormat="1" x14ac:dyDescent="0.25">
      <c r="B131" s="83" t="str">
        <f t="shared" si="0"/>
        <v>Acquisition costs - commission</v>
      </c>
      <c r="C131" s="76" t="s">
        <v>123</v>
      </c>
      <c r="D131" s="68"/>
      <c r="E131" s="69"/>
      <c r="F131" s="65" t="s">
        <v>70</v>
      </c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65" t="s">
        <v>70</v>
      </c>
      <c r="R131" s="70"/>
      <c r="S131" s="70"/>
      <c r="T131" s="70"/>
      <c r="U131" s="70"/>
      <c r="V131" s="70"/>
      <c r="W131" s="70"/>
      <c r="X131" s="70"/>
      <c r="Y131" s="70"/>
      <c r="Z131" s="65" t="s">
        <v>70</v>
      </c>
      <c r="AA131" s="70"/>
      <c r="AB131" s="70"/>
      <c r="AC131" s="70"/>
      <c r="AD131" s="70"/>
      <c r="AE131" s="65" t="s">
        <v>70</v>
      </c>
      <c r="AF131" s="71"/>
      <c r="AG131" s="71"/>
      <c r="AH131" s="71"/>
      <c r="AI131" s="65" t="s">
        <v>70</v>
      </c>
      <c r="AJ131" s="71"/>
      <c r="AK131" s="71"/>
      <c r="AL131" s="71"/>
      <c r="AM131" s="45"/>
      <c r="AN131" s="45"/>
      <c r="AO131" s="45"/>
      <c r="AP131" s="43"/>
      <c r="AQ131" s="43"/>
      <c r="AR131" s="43"/>
    </row>
    <row r="132" spans="2:44" s="93" customFormat="1" x14ac:dyDescent="0.25">
      <c r="B132" s="78" t="str">
        <f t="shared" si="0"/>
        <v>Interest paid or payable</v>
      </c>
      <c r="C132" s="76" t="s">
        <v>129</v>
      </c>
      <c r="D132" s="69"/>
      <c r="E132" s="68"/>
      <c r="F132" s="65" t="s">
        <v>70</v>
      </c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65" t="s">
        <v>70</v>
      </c>
      <c r="R132" s="71"/>
      <c r="S132" s="71"/>
      <c r="T132" s="71"/>
      <c r="U132" s="71"/>
      <c r="V132" s="71"/>
      <c r="W132" s="71"/>
      <c r="X132" s="71"/>
      <c r="Y132" s="71"/>
      <c r="Z132" s="65" t="s">
        <v>70</v>
      </c>
      <c r="AA132" s="71"/>
      <c r="AB132" s="71"/>
      <c r="AC132" s="71"/>
      <c r="AD132" s="71"/>
      <c r="AE132" s="65" t="s">
        <v>70</v>
      </c>
      <c r="AF132" s="71"/>
      <c r="AG132" s="71"/>
      <c r="AH132" s="71"/>
      <c r="AI132" s="65" t="s">
        <v>70</v>
      </c>
      <c r="AJ132" s="71"/>
      <c r="AK132" s="71"/>
      <c r="AL132" s="71"/>
      <c r="AM132" s="45"/>
      <c r="AN132" s="45"/>
      <c r="AO132" s="45"/>
      <c r="AP132" s="43"/>
      <c r="AQ132" s="43"/>
      <c r="AR132" s="43"/>
    </row>
    <row r="133" spans="2:44" s="93" customFormat="1" ht="30" x14ac:dyDescent="0.25">
      <c r="B133" s="82" t="str">
        <f t="shared" si="0"/>
        <v>Total expenditure (discounted) [= net claims incurred (discounted) + technical expenses incurred net of reinsurance ceded + changes in additional provisions for unexpired risks + interest paid or payable + taxation + other expenditure]</v>
      </c>
      <c r="C133" s="76" t="s">
        <v>133</v>
      </c>
      <c r="D133" s="69"/>
      <c r="E133" s="68"/>
      <c r="F133" s="65" t="s">
        <v>70</v>
      </c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65" t="s">
        <v>70</v>
      </c>
      <c r="R133" s="71"/>
      <c r="S133" s="71"/>
      <c r="T133" s="71"/>
      <c r="U133" s="71"/>
      <c r="V133" s="71"/>
      <c r="W133" s="71"/>
      <c r="X133" s="71"/>
      <c r="Y133" s="71"/>
      <c r="Z133" s="65" t="s">
        <v>70</v>
      </c>
      <c r="AA133" s="71"/>
      <c r="AB133" s="71"/>
      <c r="AC133" s="71"/>
      <c r="AD133" s="71"/>
      <c r="AE133" s="65" t="s">
        <v>70</v>
      </c>
      <c r="AF133" s="71"/>
      <c r="AG133" s="71"/>
      <c r="AH133" s="71"/>
      <c r="AI133" s="65" t="s">
        <v>70</v>
      </c>
      <c r="AJ133" s="71"/>
      <c r="AK133" s="71"/>
      <c r="AL133" s="71"/>
      <c r="AM133" s="45"/>
      <c r="AN133" s="45"/>
      <c r="AO133" s="45"/>
      <c r="AP133" s="43"/>
      <c r="AQ133" s="43"/>
      <c r="AR133" s="43"/>
    </row>
    <row r="134" spans="2:44" s="93" customFormat="1" ht="30" x14ac:dyDescent="0.25">
      <c r="B134" s="86" t="str">
        <f t="shared" si="0"/>
        <v>Total comprehensive income in the period [derived as: (total earned income) less (total incurred expenditure) plus (other comprehensive income) ]</v>
      </c>
      <c r="C134" s="76" t="s">
        <v>135</v>
      </c>
      <c r="D134" s="69"/>
      <c r="E134" s="68"/>
      <c r="F134" s="65" t="s">
        <v>70</v>
      </c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65" t="s">
        <v>70</v>
      </c>
      <c r="R134" s="71"/>
      <c r="S134" s="71"/>
      <c r="T134" s="71"/>
      <c r="U134" s="71"/>
      <c r="V134" s="71"/>
      <c r="W134" s="71"/>
      <c r="X134" s="71"/>
      <c r="Y134" s="71"/>
      <c r="Z134" s="65" t="s">
        <v>70</v>
      </c>
      <c r="AA134" s="71"/>
      <c r="AB134" s="71"/>
      <c r="AC134" s="71"/>
      <c r="AD134" s="71"/>
      <c r="AE134" s="65" t="s">
        <v>70</v>
      </c>
      <c r="AF134" s="71"/>
      <c r="AG134" s="71"/>
      <c r="AH134" s="71"/>
      <c r="AI134" s="65" t="s">
        <v>70</v>
      </c>
      <c r="AJ134" s="71"/>
      <c r="AK134" s="71"/>
      <c r="AL134" s="71"/>
      <c r="AM134" s="45"/>
      <c r="AN134" s="45"/>
      <c r="AO134" s="45"/>
      <c r="AP134" s="43"/>
      <c r="AQ134" s="43"/>
      <c r="AR134" s="43"/>
    </row>
    <row r="135" spans="2:44" s="93" customFormat="1" x14ac:dyDescent="0.25">
      <c r="B135" s="86" t="str">
        <f t="shared" si="0"/>
        <v>Dividends paid or payable in period</v>
      </c>
      <c r="C135" s="76" t="s">
        <v>137</v>
      </c>
      <c r="D135" s="69"/>
      <c r="E135" s="68"/>
      <c r="F135" s="65" t="s">
        <v>70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65" t="s">
        <v>70</v>
      </c>
      <c r="R135" s="71"/>
      <c r="S135" s="71"/>
      <c r="T135" s="71"/>
      <c r="U135" s="71"/>
      <c r="V135" s="71"/>
      <c r="W135" s="71"/>
      <c r="X135" s="71"/>
      <c r="Y135" s="71"/>
      <c r="Z135" s="65" t="s">
        <v>70</v>
      </c>
      <c r="AA135" s="71"/>
      <c r="AB135" s="71"/>
      <c r="AC135" s="71"/>
      <c r="AD135" s="71"/>
      <c r="AE135" s="65" t="s">
        <v>70</v>
      </c>
      <c r="AF135" s="71"/>
      <c r="AG135" s="71"/>
      <c r="AH135" s="71"/>
      <c r="AI135" s="65" t="s">
        <v>70</v>
      </c>
      <c r="AJ135" s="71"/>
      <c r="AK135" s="71"/>
      <c r="AL135" s="71"/>
      <c r="AM135" s="45"/>
      <c r="AN135" s="45"/>
      <c r="AO135" s="45"/>
      <c r="AP135" s="43"/>
      <c r="AQ135" s="43"/>
      <c r="AR135" s="43"/>
    </row>
    <row r="136" spans="2:44" x14ac:dyDescent="0.25">
      <c r="B136" s="181" t="s">
        <v>539</v>
      </c>
      <c r="C136" s="76" t="s">
        <v>538</v>
      </c>
      <c r="D136" s="65" t="s">
        <v>70</v>
      </c>
      <c r="E136" s="65" t="s">
        <v>70</v>
      </c>
      <c r="F136" s="65" t="s">
        <v>70</v>
      </c>
      <c r="G136" s="65" t="s">
        <v>70</v>
      </c>
      <c r="H136" s="65" t="s">
        <v>70</v>
      </c>
      <c r="I136" s="65" t="s">
        <v>70</v>
      </c>
      <c r="J136" s="65" t="s">
        <v>70</v>
      </c>
      <c r="K136" s="65" t="s">
        <v>70</v>
      </c>
      <c r="L136" s="65" t="s">
        <v>70</v>
      </c>
      <c r="M136" s="65" t="s">
        <v>70</v>
      </c>
      <c r="N136" s="65" t="s">
        <v>70</v>
      </c>
      <c r="O136" s="65" t="s">
        <v>70</v>
      </c>
      <c r="P136" s="65" t="s">
        <v>70</v>
      </c>
      <c r="Q136" s="65" t="s">
        <v>70</v>
      </c>
      <c r="R136" s="65" t="s">
        <v>70</v>
      </c>
      <c r="S136" s="65" t="s">
        <v>70</v>
      </c>
      <c r="T136" s="65" t="s">
        <v>70</v>
      </c>
      <c r="U136" s="65" t="s">
        <v>70</v>
      </c>
      <c r="V136" s="65" t="s">
        <v>70</v>
      </c>
      <c r="W136" s="65" t="s">
        <v>70</v>
      </c>
      <c r="X136" s="65" t="s">
        <v>70</v>
      </c>
      <c r="Y136" s="65" t="s">
        <v>70</v>
      </c>
      <c r="Z136" s="65" t="s">
        <v>70</v>
      </c>
      <c r="AA136" s="65" t="s">
        <v>70</v>
      </c>
      <c r="AB136" s="65" t="s">
        <v>70</v>
      </c>
      <c r="AC136" s="65" t="s">
        <v>70</v>
      </c>
      <c r="AD136" s="65" t="s">
        <v>70</v>
      </c>
      <c r="AE136" s="65" t="s">
        <v>70</v>
      </c>
      <c r="AF136" s="65" t="s">
        <v>70</v>
      </c>
      <c r="AG136" s="65"/>
      <c r="AH136" s="65" t="s">
        <v>70</v>
      </c>
      <c r="AI136" s="65" t="s">
        <v>70</v>
      </c>
      <c r="AJ136" s="65" t="s">
        <v>70</v>
      </c>
      <c r="AK136" s="65" t="s">
        <v>70</v>
      </c>
      <c r="AL136" s="65" t="s">
        <v>70</v>
      </c>
    </row>
    <row r="137" spans="2:44" s="93" customFormat="1" x14ac:dyDescent="0.25">
      <c r="B137" s="101" t="str">
        <f t="shared" si="0"/>
        <v>Number of risks written in the period - insurance (aka direct) - both new and renewal business [includes numbers of new risks reported in R1720]</v>
      </c>
      <c r="C137" s="76" t="s">
        <v>138</v>
      </c>
      <c r="D137" s="68"/>
      <c r="E137" s="68"/>
      <c r="F137" s="65" t="s">
        <v>70</v>
      </c>
      <c r="G137" s="70"/>
      <c r="H137" s="70"/>
      <c r="I137" s="87"/>
      <c r="J137" s="87"/>
      <c r="K137" s="87"/>
      <c r="L137" s="87"/>
      <c r="M137" s="87"/>
      <c r="N137" s="69"/>
      <c r="O137" s="70"/>
      <c r="P137" s="69"/>
      <c r="Q137" s="65" t="s">
        <v>70</v>
      </c>
      <c r="R137" s="69"/>
      <c r="S137" s="69"/>
      <c r="T137" s="69"/>
      <c r="U137" s="69"/>
      <c r="V137" s="69"/>
      <c r="W137" s="70"/>
      <c r="X137" s="70"/>
      <c r="Y137" s="70"/>
      <c r="Z137" s="65" t="s">
        <v>70</v>
      </c>
      <c r="AA137" s="71"/>
      <c r="AB137" s="71"/>
      <c r="AC137" s="71"/>
      <c r="AD137" s="71"/>
      <c r="AE137" s="65" t="s">
        <v>70</v>
      </c>
      <c r="AF137" s="71"/>
      <c r="AG137" s="71"/>
      <c r="AH137" s="71"/>
      <c r="AI137" s="65" t="s">
        <v>70</v>
      </c>
      <c r="AJ137" s="71"/>
      <c r="AK137" s="71"/>
      <c r="AL137" s="71"/>
      <c r="AM137" s="45"/>
      <c r="AN137" s="45"/>
      <c r="AO137" s="45"/>
      <c r="AP137" s="43"/>
      <c r="AQ137" s="43"/>
      <c r="AR137" s="43"/>
    </row>
    <row r="138" spans="2:44" s="93" customFormat="1" x14ac:dyDescent="0.25">
      <c r="B138" s="78" t="str">
        <f t="shared" si="0"/>
        <v>Number of risks written in the period - insurance (aka direct) - new business</v>
      </c>
      <c r="C138" s="76" t="s">
        <v>139</v>
      </c>
      <c r="D138" s="68"/>
      <c r="E138" s="68"/>
      <c r="F138" s="65" t="s">
        <v>70</v>
      </c>
      <c r="G138" s="70"/>
      <c r="H138" s="70"/>
      <c r="I138" s="68"/>
      <c r="J138" s="88"/>
      <c r="K138" s="68"/>
      <c r="L138" s="88"/>
      <c r="M138" s="68"/>
      <c r="N138" s="71"/>
      <c r="O138" s="70"/>
      <c r="P138" s="71"/>
      <c r="Q138" s="65" t="s">
        <v>70</v>
      </c>
      <c r="R138" s="71"/>
      <c r="S138" s="71"/>
      <c r="T138" s="71"/>
      <c r="U138" s="71"/>
      <c r="V138" s="71"/>
      <c r="W138" s="71"/>
      <c r="X138" s="71"/>
      <c r="Y138" s="71"/>
      <c r="Z138" s="65" t="s">
        <v>70</v>
      </c>
      <c r="AA138" s="71"/>
      <c r="AB138" s="71"/>
      <c r="AC138" s="71"/>
      <c r="AD138" s="71"/>
      <c r="AE138" s="65" t="s">
        <v>70</v>
      </c>
      <c r="AF138" s="71"/>
      <c r="AG138" s="71"/>
      <c r="AH138" s="71"/>
      <c r="AI138" s="65" t="s">
        <v>70</v>
      </c>
      <c r="AJ138" s="71"/>
      <c r="AK138" s="71"/>
      <c r="AL138" s="71"/>
      <c r="AM138" s="45"/>
      <c r="AN138" s="45"/>
      <c r="AO138" s="45"/>
      <c r="AP138" s="43"/>
      <c r="AQ138" s="43"/>
      <c r="AR138" s="43"/>
    </row>
    <row r="139" spans="2:44" s="93" customFormat="1" x14ac:dyDescent="0.25">
      <c r="B139" s="92" t="str">
        <f t="shared" si="0"/>
        <v>Sum insured in-force at end of the period - insurance (aka direct)</v>
      </c>
      <c r="C139" s="76" t="s">
        <v>140</v>
      </c>
      <c r="D139" s="68"/>
      <c r="E139" s="68"/>
      <c r="F139" s="65" t="s">
        <v>70</v>
      </c>
      <c r="G139" s="69"/>
      <c r="H139" s="69"/>
      <c r="I139" s="69"/>
      <c r="J139" s="69"/>
      <c r="K139" s="69"/>
      <c r="L139" s="69"/>
      <c r="M139" s="69"/>
      <c r="N139" s="70"/>
      <c r="O139" s="69"/>
      <c r="P139" s="70"/>
      <c r="Q139" s="65" t="s">
        <v>70</v>
      </c>
      <c r="R139" s="70"/>
      <c r="S139" s="70"/>
      <c r="T139" s="70"/>
      <c r="U139" s="70"/>
      <c r="V139" s="70"/>
      <c r="W139" s="69"/>
      <c r="X139" s="69"/>
      <c r="Y139" s="69"/>
      <c r="Z139" s="65" t="s">
        <v>70</v>
      </c>
      <c r="AA139" s="71"/>
      <c r="AB139" s="71"/>
      <c r="AC139" s="71"/>
      <c r="AD139" s="71"/>
      <c r="AE139" s="65" t="s">
        <v>70</v>
      </c>
      <c r="AF139" s="71"/>
      <c r="AG139" s="71"/>
      <c r="AH139" s="71"/>
      <c r="AI139" s="65" t="s">
        <v>70</v>
      </c>
      <c r="AJ139" s="71"/>
      <c r="AK139" s="71"/>
      <c r="AL139" s="71"/>
      <c r="AM139" s="45"/>
      <c r="AN139" s="45"/>
      <c r="AO139" s="45"/>
      <c r="AP139" s="43"/>
      <c r="AQ139" s="43"/>
      <c r="AR139" s="43"/>
    </row>
    <row r="140" spans="2:44" s="93" customFormat="1" x14ac:dyDescent="0.25">
      <c r="B140" s="89" t="str">
        <f t="shared" si="0"/>
        <v>Balance sheet (Solvency II basis) at end of the period</v>
      </c>
      <c r="C140" s="76" t="s">
        <v>142</v>
      </c>
      <c r="D140" s="65" t="s">
        <v>70</v>
      </c>
      <c r="E140" s="65" t="s">
        <v>70</v>
      </c>
      <c r="F140" s="65" t="s">
        <v>70</v>
      </c>
      <c r="G140" s="65" t="s">
        <v>70</v>
      </c>
      <c r="H140" s="65" t="s">
        <v>70</v>
      </c>
      <c r="I140" s="65" t="s">
        <v>70</v>
      </c>
      <c r="J140" s="65" t="s">
        <v>70</v>
      </c>
      <c r="K140" s="65" t="s">
        <v>70</v>
      </c>
      <c r="L140" s="65" t="s">
        <v>70</v>
      </c>
      <c r="M140" s="65" t="s">
        <v>70</v>
      </c>
      <c r="N140" s="65" t="s">
        <v>70</v>
      </c>
      <c r="O140" s="65" t="s">
        <v>70</v>
      </c>
      <c r="P140" s="65" t="s">
        <v>70</v>
      </c>
      <c r="Q140" s="65" t="s">
        <v>70</v>
      </c>
      <c r="R140" s="65" t="s">
        <v>70</v>
      </c>
      <c r="S140" s="65" t="s">
        <v>70</v>
      </c>
      <c r="T140" s="65" t="s">
        <v>70</v>
      </c>
      <c r="U140" s="65" t="s">
        <v>70</v>
      </c>
      <c r="V140" s="65" t="s">
        <v>70</v>
      </c>
      <c r="W140" s="65" t="s">
        <v>70</v>
      </c>
      <c r="X140" s="65" t="s">
        <v>70</v>
      </c>
      <c r="Y140" s="65" t="s">
        <v>70</v>
      </c>
      <c r="Z140" s="65" t="s">
        <v>70</v>
      </c>
      <c r="AA140" s="65" t="s">
        <v>70</v>
      </c>
      <c r="AB140" s="65" t="s">
        <v>70</v>
      </c>
      <c r="AC140" s="65" t="s">
        <v>70</v>
      </c>
      <c r="AD140" s="65" t="s">
        <v>70</v>
      </c>
      <c r="AE140" s="65" t="s">
        <v>70</v>
      </c>
      <c r="AF140" s="65" t="s">
        <v>70</v>
      </c>
      <c r="AG140" s="65"/>
      <c r="AH140" s="65" t="s">
        <v>70</v>
      </c>
      <c r="AI140" s="65" t="s">
        <v>70</v>
      </c>
      <c r="AJ140" s="65" t="s">
        <v>70</v>
      </c>
      <c r="AK140" s="65" t="s">
        <v>70</v>
      </c>
      <c r="AL140" s="65" t="s">
        <v>70</v>
      </c>
      <c r="AM140" s="45"/>
      <c r="AN140" s="45"/>
      <c r="AO140" s="45"/>
      <c r="AP140" s="43"/>
      <c r="AQ140" s="43"/>
      <c r="AR140" s="43"/>
    </row>
    <row r="141" spans="2:44" s="93" customFormat="1" x14ac:dyDescent="0.25">
      <c r="B141" s="78" t="str">
        <f t="shared" si="0"/>
        <v>Assets - investments</v>
      </c>
      <c r="C141" s="76" t="s">
        <v>144</v>
      </c>
      <c r="D141" s="69"/>
      <c r="E141" s="68"/>
      <c r="F141" s="65" t="s">
        <v>70</v>
      </c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65" t="s">
        <v>70</v>
      </c>
      <c r="R141" s="71"/>
      <c r="S141" s="71"/>
      <c r="T141" s="71"/>
      <c r="U141" s="71"/>
      <c r="V141" s="71"/>
      <c r="W141" s="71"/>
      <c r="X141" s="71"/>
      <c r="Y141" s="71"/>
      <c r="Z141" s="65" t="s">
        <v>70</v>
      </c>
      <c r="AA141" s="71"/>
      <c r="AB141" s="71"/>
      <c r="AC141" s="71"/>
      <c r="AD141" s="71"/>
      <c r="AE141" s="65" t="s">
        <v>70</v>
      </c>
      <c r="AF141" s="71"/>
      <c r="AG141" s="71"/>
      <c r="AH141" s="71"/>
      <c r="AI141" s="65" t="s">
        <v>70</v>
      </c>
      <c r="AJ141" s="71"/>
      <c r="AK141" s="71"/>
      <c r="AL141" s="71"/>
      <c r="AM141" s="45"/>
      <c r="AN141" s="45"/>
      <c r="AO141" s="45"/>
      <c r="AP141" s="43"/>
      <c r="AQ141" s="43"/>
      <c r="AR141" s="43"/>
    </row>
    <row r="142" spans="2:44" s="93" customFormat="1" x14ac:dyDescent="0.25">
      <c r="B142" s="78" t="str">
        <f t="shared" si="0"/>
        <v>Assets - reinsurance recoverables</v>
      </c>
      <c r="C142" s="76" t="s">
        <v>146</v>
      </c>
      <c r="D142" s="69"/>
      <c r="E142" s="68"/>
      <c r="F142" s="65" t="s">
        <v>70</v>
      </c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65" t="s">
        <v>70</v>
      </c>
      <c r="R142" s="71"/>
      <c r="S142" s="71"/>
      <c r="T142" s="71"/>
      <c r="U142" s="71"/>
      <c r="V142" s="71"/>
      <c r="W142" s="71"/>
      <c r="X142" s="71"/>
      <c r="Y142" s="71"/>
      <c r="Z142" s="65" t="s">
        <v>70</v>
      </c>
      <c r="AA142" s="71"/>
      <c r="AB142" s="71"/>
      <c r="AC142" s="71"/>
      <c r="AD142" s="71"/>
      <c r="AE142" s="65" t="s">
        <v>70</v>
      </c>
      <c r="AF142" s="71"/>
      <c r="AG142" s="71"/>
      <c r="AH142" s="71"/>
      <c r="AI142" s="65" t="s">
        <v>70</v>
      </c>
      <c r="AJ142" s="71"/>
      <c r="AK142" s="71"/>
      <c r="AL142" s="71"/>
      <c r="AM142" s="45"/>
      <c r="AN142" s="45"/>
      <c r="AO142" s="45"/>
      <c r="AP142" s="43"/>
      <c r="AQ142" s="43"/>
      <c r="AR142" s="43"/>
    </row>
    <row r="143" spans="2:44" s="93" customFormat="1" x14ac:dyDescent="0.25">
      <c r="B143" s="78" t="str">
        <f t="shared" si="0"/>
        <v>Assets - total</v>
      </c>
      <c r="C143" s="76" t="s">
        <v>148</v>
      </c>
      <c r="D143" s="69"/>
      <c r="E143" s="68"/>
      <c r="F143" s="65" t="s">
        <v>70</v>
      </c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65" t="s">
        <v>70</v>
      </c>
      <c r="R143" s="71"/>
      <c r="S143" s="71"/>
      <c r="T143" s="71"/>
      <c r="U143" s="71"/>
      <c r="V143" s="71"/>
      <c r="W143" s="71"/>
      <c r="X143" s="71"/>
      <c r="Y143" s="71"/>
      <c r="Z143" s="65" t="s">
        <v>70</v>
      </c>
      <c r="AA143" s="71"/>
      <c r="AB143" s="71"/>
      <c r="AC143" s="71"/>
      <c r="AD143" s="71"/>
      <c r="AE143" s="65" t="s">
        <v>70</v>
      </c>
      <c r="AF143" s="71"/>
      <c r="AG143" s="71"/>
      <c r="AH143" s="71"/>
      <c r="AI143" s="65" t="s">
        <v>70</v>
      </c>
      <c r="AJ143" s="71"/>
      <c r="AK143" s="71"/>
      <c r="AL143" s="71"/>
      <c r="AM143" s="45"/>
      <c r="AN143" s="45"/>
      <c r="AO143" s="45"/>
      <c r="AP143" s="43"/>
      <c r="AQ143" s="43"/>
      <c r="AR143" s="43"/>
    </row>
    <row r="144" spans="2:44" s="93" customFormat="1" x14ac:dyDescent="0.25">
      <c r="B144" s="78" t="str">
        <f t="shared" si="0"/>
        <v>Best estimate plus technical provisions calculated as a whole – gross of reinsurance</v>
      </c>
      <c r="C144" s="76" t="s">
        <v>150</v>
      </c>
      <c r="D144" s="69"/>
      <c r="E144" s="68"/>
      <c r="F144" s="65" t="s">
        <v>70</v>
      </c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65" t="s">
        <v>70</v>
      </c>
      <c r="R144" s="71"/>
      <c r="S144" s="71"/>
      <c r="T144" s="71"/>
      <c r="U144" s="71"/>
      <c r="V144" s="71"/>
      <c r="W144" s="71"/>
      <c r="X144" s="71"/>
      <c r="Y144" s="71"/>
      <c r="Z144" s="65" t="s">
        <v>70</v>
      </c>
      <c r="AA144" s="71"/>
      <c r="AB144" s="71"/>
      <c r="AC144" s="71"/>
      <c r="AD144" s="71"/>
      <c r="AE144" s="65" t="s">
        <v>70</v>
      </c>
      <c r="AF144" s="71"/>
      <c r="AG144" s="71"/>
      <c r="AH144" s="71"/>
      <c r="AI144" s="65" t="s">
        <v>70</v>
      </c>
      <c r="AJ144" s="71"/>
      <c r="AK144" s="71"/>
      <c r="AL144" s="71"/>
      <c r="AM144" s="45"/>
      <c r="AN144" s="45"/>
      <c r="AO144" s="45"/>
      <c r="AP144" s="43"/>
      <c r="AQ144" s="43"/>
      <c r="AR144" s="43"/>
    </row>
    <row r="145" spans="1:44" s="93" customFormat="1" x14ac:dyDescent="0.25">
      <c r="B145" s="78" t="str">
        <f t="shared" si="0"/>
        <v>Best estimate claim provision - gross of reinsurance</v>
      </c>
      <c r="C145" s="76" t="s">
        <v>151</v>
      </c>
      <c r="D145" s="68"/>
      <c r="E145" s="69"/>
      <c r="F145" s="65" t="s">
        <v>70</v>
      </c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65" t="s">
        <v>70</v>
      </c>
      <c r="R145" s="71"/>
      <c r="S145" s="71"/>
      <c r="T145" s="71"/>
      <c r="U145" s="71"/>
      <c r="V145" s="71"/>
      <c r="W145" s="71"/>
      <c r="X145" s="71"/>
      <c r="Y145" s="71"/>
      <c r="Z145" s="65" t="s">
        <v>70</v>
      </c>
      <c r="AA145" s="71"/>
      <c r="AB145" s="71"/>
      <c r="AC145" s="71"/>
      <c r="AD145" s="71"/>
      <c r="AE145" s="65" t="s">
        <v>70</v>
      </c>
      <c r="AF145" s="71"/>
      <c r="AG145" s="71"/>
      <c r="AH145" s="71"/>
      <c r="AI145" s="65" t="s">
        <v>70</v>
      </c>
      <c r="AJ145" s="71"/>
      <c r="AK145" s="71"/>
      <c r="AL145" s="71"/>
      <c r="AM145" s="45"/>
      <c r="AN145" s="45"/>
      <c r="AO145" s="45"/>
      <c r="AP145" s="43"/>
      <c r="AQ145" s="43"/>
      <c r="AR145" s="43"/>
    </row>
    <row r="146" spans="1:44" s="93" customFormat="1" x14ac:dyDescent="0.25">
      <c r="B146" s="78" t="str">
        <f t="shared" si="0"/>
        <v>Best estimate premium provision - gross of reinsurance</v>
      </c>
      <c r="C146" s="76" t="s">
        <v>153</v>
      </c>
      <c r="D146" s="68"/>
      <c r="E146" s="69"/>
      <c r="F146" s="65" t="s">
        <v>70</v>
      </c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65" t="s">
        <v>70</v>
      </c>
      <c r="R146" s="71"/>
      <c r="S146" s="71"/>
      <c r="T146" s="71"/>
      <c r="U146" s="71"/>
      <c r="V146" s="71"/>
      <c r="W146" s="71"/>
      <c r="X146" s="71"/>
      <c r="Y146" s="71"/>
      <c r="Z146" s="65" t="s">
        <v>70</v>
      </c>
      <c r="AA146" s="71"/>
      <c r="AB146" s="71"/>
      <c r="AC146" s="71"/>
      <c r="AD146" s="71"/>
      <c r="AE146" s="65" t="s">
        <v>70</v>
      </c>
      <c r="AF146" s="71"/>
      <c r="AG146" s="71"/>
      <c r="AH146" s="71"/>
      <c r="AI146" s="65" t="s">
        <v>70</v>
      </c>
      <c r="AJ146" s="71"/>
      <c r="AK146" s="71"/>
      <c r="AL146" s="71"/>
      <c r="AM146" s="45"/>
      <c r="AN146" s="45"/>
      <c r="AO146" s="45"/>
      <c r="AP146" s="43"/>
      <c r="AQ146" s="43"/>
      <c r="AR146" s="43"/>
    </row>
    <row r="147" spans="1:44" s="93" customFormat="1" x14ac:dyDescent="0.25">
      <c r="B147" s="78" t="str">
        <f t="shared" si="0"/>
        <v>Risk margin</v>
      </c>
      <c r="C147" s="76" t="s">
        <v>155</v>
      </c>
      <c r="D147" s="69"/>
      <c r="E147" s="69"/>
      <c r="F147" s="65" t="s">
        <v>70</v>
      </c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65" t="s">
        <v>70</v>
      </c>
      <c r="R147" s="71"/>
      <c r="S147" s="71"/>
      <c r="T147" s="71"/>
      <c r="U147" s="71"/>
      <c r="V147" s="71"/>
      <c r="W147" s="71"/>
      <c r="X147" s="71"/>
      <c r="Y147" s="71"/>
      <c r="Z147" s="65" t="s">
        <v>70</v>
      </c>
      <c r="AA147" s="71"/>
      <c r="AB147" s="71"/>
      <c r="AC147" s="71"/>
      <c r="AD147" s="71"/>
      <c r="AE147" s="65" t="s">
        <v>70</v>
      </c>
      <c r="AF147" s="71"/>
      <c r="AG147" s="71"/>
      <c r="AH147" s="71"/>
      <c r="AI147" s="65" t="s">
        <v>70</v>
      </c>
      <c r="AJ147" s="71"/>
      <c r="AK147" s="71"/>
      <c r="AL147" s="71"/>
      <c r="AM147" s="45"/>
      <c r="AN147" s="45"/>
      <c r="AO147" s="45"/>
      <c r="AP147" s="43"/>
      <c r="AQ147" s="43"/>
      <c r="AR147" s="43"/>
    </row>
    <row r="148" spans="1:44" s="93" customFormat="1" x14ac:dyDescent="0.25">
      <c r="B148" s="78" t="str">
        <f t="shared" si="0"/>
        <v>Total liabilities</v>
      </c>
      <c r="C148" s="76" t="s">
        <v>157</v>
      </c>
      <c r="D148" s="69"/>
      <c r="E148" s="68"/>
      <c r="F148" s="65" t="s">
        <v>70</v>
      </c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65" t="s">
        <v>70</v>
      </c>
      <c r="R148" s="71"/>
      <c r="S148" s="71"/>
      <c r="T148" s="71"/>
      <c r="U148" s="71"/>
      <c r="V148" s="71"/>
      <c r="W148" s="71"/>
      <c r="X148" s="71"/>
      <c r="Y148" s="71"/>
      <c r="Z148" s="65" t="s">
        <v>70</v>
      </c>
      <c r="AA148" s="71"/>
      <c r="AB148" s="71"/>
      <c r="AC148" s="71"/>
      <c r="AD148" s="71"/>
      <c r="AE148" s="65" t="s">
        <v>70</v>
      </c>
      <c r="AF148" s="71"/>
      <c r="AG148" s="71"/>
      <c r="AH148" s="71"/>
      <c r="AI148" s="65" t="s">
        <v>70</v>
      </c>
      <c r="AJ148" s="71"/>
      <c r="AK148" s="71"/>
      <c r="AL148" s="71"/>
      <c r="AM148" s="45"/>
      <c r="AN148" s="45"/>
      <c r="AO148" s="45"/>
      <c r="AP148" s="43"/>
      <c r="AQ148" s="43"/>
      <c r="AR148" s="43"/>
    </row>
    <row r="149" spans="1:44" x14ac:dyDescent="0.25">
      <c r="B149" s="90" t="str">
        <f t="shared" si="0"/>
        <v>Own funds and SCR</v>
      </c>
      <c r="C149" s="76" t="s">
        <v>438</v>
      </c>
      <c r="D149" s="65" t="s">
        <v>70</v>
      </c>
      <c r="E149" s="65" t="s">
        <v>70</v>
      </c>
      <c r="F149" s="65" t="s">
        <v>70</v>
      </c>
      <c r="G149" s="65" t="s">
        <v>70</v>
      </c>
      <c r="H149" s="65" t="s">
        <v>70</v>
      </c>
      <c r="I149" s="65" t="s">
        <v>70</v>
      </c>
      <c r="J149" s="65" t="s">
        <v>70</v>
      </c>
      <c r="K149" s="65" t="s">
        <v>70</v>
      </c>
      <c r="L149" s="65" t="s">
        <v>70</v>
      </c>
      <c r="M149" s="65" t="s">
        <v>70</v>
      </c>
      <c r="N149" s="65" t="s">
        <v>70</v>
      </c>
      <c r="O149" s="65" t="s">
        <v>70</v>
      </c>
      <c r="P149" s="65" t="s">
        <v>70</v>
      </c>
      <c r="Q149" s="65" t="s">
        <v>70</v>
      </c>
      <c r="R149" s="65" t="s">
        <v>70</v>
      </c>
      <c r="S149" s="65" t="s">
        <v>70</v>
      </c>
      <c r="T149" s="65" t="s">
        <v>70</v>
      </c>
      <c r="U149" s="65" t="s">
        <v>70</v>
      </c>
      <c r="V149" s="65" t="s">
        <v>70</v>
      </c>
      <c r="W149" s="65" t="s">
        <v>70</v>
      </c>
      <c r="X149" s="65" t="s">
        <v>70</v>
      </c>
      <c r="Y149" s="65" t="s">
        <v>70</v>
      </c>
      <c r="Z149" s="65" t="s">
        <v>70</v>
      </c>
      <c r="AA149" s="65" t="s">
        <v>70</v>
      </c>
      <c r="AB149" s="65" t="s">
        <v>70</v>
      </c>
      <c r="AC149" s="65" t="s">
        <v>70</v>
      </c>
      <c r="AD149" s="65" t="s">
        <v>70</v>
      </c>
      <c r="AE149" s="65" t="s">
        <v>70</v>
      </c>
      <c r="AF149" s="65" t="s">
        <v>70</v>
      </c>
      <c r="AG149" s="65"/>
      <c r="AH149" s="65" t="s">
        <v>70</v>
      </c>
      <c r="AI149" s="65" t="s">
        <v>70</v>
      </c>
      <c r="AJ149" s="65" t="s">
        <v>70</v>
      </c>
      <c r="AK149" s="65" t="s">
        <v>70</v>
      </c>
      <c r="AL149" s="65" t="s">
        <v>70</v>
      </c>
    </row>
    <row r="150" spans="1:44" s="93" customFormat="1" x14ac:dyDescent="0.25">
      <c r="B150" s="89" t="str">
        <f t="shared" si="0"/>
        <v>Basic own funds at end of the period: [= Tier 1 plus Tier 2 plus Tier 3 plus Other]</v>
      </c>
      <c r="C150" s="76" t="s">
        <v>159</v>
      </c>
      <c r="D150" s="69"/>
      <c r="E150" s="65"/>
      <c r="F150" s="65" t="s">
        <v>70</v>
      </c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 t="s">
        <v>70</v>
      </c>
      <c r="R150" s="65"/>
      <c r="S150" s="65"/>
      <c r="T150" s="65"/>
      <c r="U150" s="65"/>
      <c r="V150" s="65"/>
      <c r="W150" s="65"/>
      <c r="X150" s="65"/>
      <c r="Y150" s="65"/>
      <c r="Z150" s="65" t="s">
        <v>70</v>
      </c>
      <c r="AA150" s="65"/>
      <c r="AB150" s="65"/>
      <c r="AC150" s="65"/>
      <c r="AD150" s="65"/>
      <c r="AE150" s="65" t="s">
        <v>70</v>
      </c>
      <c r="AF150" s="65"/>
      <c r="AG150" s="65"/>
      <c r="AH150" s="65"/>
      <c r="AI150" s="65" t="s">
        <v>70</v>
      </c>
      <c r="AJ150" s="65"/>
      <c r="AK150" s="65"/>
      <c r="AL150" s="65"/>
      <c r="AM150" s="45"/>
      <c r="AN150" s="45"/>
      <c r="AO150" s="45"/>
      <c r="AP150" s="43"/>
      <c r="AQ150" s="43"/>
      <c r="AR150" s="43"/>
    </row>
    <row r="151" spans="1:44" s="93" customFormat="1" x14ac:dyDescent="0.25">
      <c r="B151" s="78" t="str">
        <f t="shared" si="0"/>
        <v>Tier 1</v>
      </c>
      <c r="C151" s="76" t="s">
        <v>161</v>
      </c>
      <c r="D151" s="69"/>
      <c r="E151" s="68"/>
      <c r="F151" s="65" t="s">
        <v>70</v>
      </c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65" t="s">
        <v>70</v>
      </c>
      <c r="R151" s="71"/>
      <c r="S151" s="71"/>
      <c r="T151" s="71"/>
      <c r="U151" s="71"/>
      <c r="V151" s="71"/>
      <c r="W151" s="71"/>
      <c r="X151" s="71"/>
      <c r="Y151" s="71"/>
      <c r="Z151" s="65" t="s">
        <v>70</v>
      </c>
      <c r="AA151" s="71"/>
      <c r="AB151" s="71"/>
      <c r="AC151" s="71"/>
      <c r="AD151" s="71"/>
      <c r="AE151" s="65" t="s">
        <v>70</v>
      </c>
      <c r="AF151" s="71"/>
      <c r="AG151" s="71"/>
      <c r="AH151" s="71"/>
      <c r="AI151" s="65" t="s">
        <v>70</v>
      </c>
      <c r="AJ151" s="71"/>
      <c r="AK151" s="71"/>
      <c r="AL151" s="71"/>
      <c r="AM151" s="45"/>
      <c r="AN151" s="45"/>
      <c r="AO151" s="45"/>
      <c r="AP151" s="43"/>
      <c r="AQ151" s="43"/>
      <c r="AR151" s="43"/>
    </row>
    <row r="152" spans="1:44" s="93" customFormat="1" x14ac:dyDescent="0.25">
      <c r="B152" s="78" t="str">
        <f t="shared" si="0"/>
        <v>Tier 2</v>
      </c>
      <c r="C152" s="76" t="s">
        <v>165</v>
      </c>
      <c r="D152" s="69"/>
      <c r="E152" s="68"/>
      <c r="F152" s="65" t="s">
        <v>70</v>
      </c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65" t="s">
        <v>70</v>
      </c>
      <c r="R152" s="71"/>
      <c r="S152" s="71"/>
      <c r="T152" s="71"/>
      <c r="U152" s="71"/>
      <c r="V152" s="71"/>
      <c r="W152" s="71"/>
      <c r="X152" s="71"/>
      <c r="Y152" s="71"/>
      <c r="Z152" s="65" t="s">
        <v>70</v>
      </c>
      <c r="AA152" s="71"/>
      <c r="AB152" s="71"/>
      <c r="AC152" s="71"/>
      <c r="AD152" s="71"/>
      <c r="AE152" s="65" t="s">
        <v>70</v>
      </c>
      <c r="AF152" s="71"/>
      <c r="AG152" s="71"/>
      <c r="AH152" s="71"/>
      <c r="AI152" s="65" t="s">
        <v>70</v>
      </c>
      <c r="AJ152" s="71"/>
      <c r="AK152" s="71"/>
      <c r="AL152" s="71"/>
      <c r="AM152" s="45"/>
      <c r="AN152" s="45"/>
      <c r="AO152" s="45"/>
      <c r="AP152" s="43"/>
      <c r="AQ152" s="43"/>
      <c r="AR152" s="43"/>
    </row>
    <row r="153" spans="1:44" s="93" customFormat="1" x14ac:dyDescent="0.25">
      <c r="B153" s="78" t="str">
        <f t="shared" si="0"/>
        <v>Tier 3</v>
      </c>
      <c r="C153" s="76" t="s">
        <v>169</v>
      </c>
      <c r="D153" s="69"/>
      <c r="E153" s="68"/>
      <c r="F153" s="65" t="s">
        <v>70</v>
      </c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65" t="s">
        <v>70</v>
      </c>
      <c r="R153" s="71"/>
      <c r="S153" s="71"/>
      <c r="T153" s="71"/>
      <c r="U153" s="71"/>
      <c r="V153" s="71"/>
      <c r="W153" s="71"/>
      <c r="X153" s="71"/>
      <c r="Y153" s="71"/>
      <c r="Z153" s="65" t="s">
        <v>70</v>
      </c>
      <c r="AA153" s="71"/>
      <c r="AB153" s="71"/>
      <c r="AC153" s="71"/>
      <c r="AD153" s="71"/>
      <c r="AE153" s="65" t="s">
        <v>70</v>
      </c>
      <c r="AF153" s="71"/>
      <c r="AG153" s="71"/>
      <c r="AH153" s="71"/>
      <c r="AI153" s="65" t="s">
        <v>70</v>
      </c>
      <c r="AJ153" s="71"/>
      <c r="AK153" s="71"/>
      <c r="AL153" s="71"/>
      <c r="AM153" s="45"/>
      <c r="AN153" s="45"/>
      <c r="AO153" s="45"/>
      <c r="AQ153" s="43"/>
      <c r="AR153" s="43"/>
    </row>
    <row r="154" spans="1:44" s="93" customFormat="1" x14ac:dyDescent="0.25">
      <c r="B154" s="78" t="str">
        <f t="shared" si="0"/>
        <v>Other</v>
      </c>
      <c r="C154" s="76" t="s">
        <v>171</v>
      </c>
      <c r="D154" s="69"/>
      <c r="E154" s="68"/>
      <c r="F154" s="65" t="s">
        <v>70</v>
      </c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65" t="s">
        <v>70</v>
      </c>
      <c r="R154" s="71"/>
      <c r="S154" s="71"/>
      <c r="T154" s="71"/>
      <c r="U154" s="71"/>
      <c r="V154" s="71"/>
      <c r="W154" s="71"/>
      <c r="X154" s="71"/>
      <c r="Y154" s="71"/>
      <c r="Z154" s="65" t="s">
        <v>70</v>
      </c>
      <c r="AA154" s="71"/>
      <c r="AB154" s="71"/>
      <c r="AC154" s="71"/>
      <c r="AD154" s="71"/>
      <c r="AE154" s="65" t="s">
        <v>70</v>
      </c>
      <c r="AF154" s="71"/>
      <c r="AG154" s="71"/>
      <c r="AH154" s="71"/>
      <c r="AI154" s="65" t="s">
        <v>70</v>
      </c>
      <c r="AJ154" s="71"/>
      <c r="AK154" s="71"/>
      <c r="AL154" s="71"/>
      <c r="AM154" s="45"/>
      <c r="AN154" s="45"/>
      <c r="AO154" s="45"/>
      <c r="AQ154" s="43"/>
      <c r="AR154" s="43"/>
    </row>
    <row r="155" spans="1:44" s="93" customFormat="1" x14ac:dyDescent="0.25">
      <c r="B155" s="92" t="str">
        <f t="shared" si="0"/>
        <v>Ancillary own funds at end of the period</v>
      </c>
      <c r="C155" s="76" t="s">
        <v>173</v>
      </c>
      <c r="D155" s="69"/>
      <c r="E155" s="68"/>
      <c r="F155" s="65" t="s">
        <v>70</v>
      </c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65" t="s">
        <v>70</v>
      </c>
      <c r="R155" s="71"/>
      <c r="S155" s="71"/>
      <c r="T155" s="71"/>
      <c r="U155" s="71"/>
      <c r="V155" s="71"/>
      <c r="W155" s="71"/>
      <c r="X155" s="71"/>
      <c r="Y155" s="71"/>
      <c r="Z155" s="65" t="s">
        <v>70</v>
      </c>
      <c r="AA155" s="71"/>
      <c r="AB155" s="71"/>
      <c r="AC155" s="71"/>
      <c r="AD155" s="71"/>
      <c r="AE155" s="65" t="s">
        <v>70</v>
      </c>
      <c r="AF155" s="71"/>
      <c r="AG155" s="71"/>
      <c r="AH155" s="71"/>
      <c r="AI155" s="65" t="s">
        <v>70</v>
      </c>
      <c r="AJ155" s="71"/>
      <c r="AK155" s="71"/>
      <c r="AL155" s="71"/>
      <c r="AM155" s="45"/>
      <c r="AN155" s="45"/>
      <c r="AO155" s="45"/>
      <c r="AQ155" s="43"/>
      <c r="AR155" s="43"/>
    </row>
    <row r="156" spans="1:44" s="93" customFormat="1" x14ac:dyDescent="0.25">
      <c r="B156" s="92" t="str">
        <f t="shared" si="0"/>
        <v>Eligible own funds at end of the period</v>
      </c>
      <c r="C156" s="76" t="s">
        <v>175</v>
      </c>
      <c r="D156" s="69"/>
      <c r="E156" s="68"/>
      <c r="F156" s="65" t="s">
        <v>70</v>
      </c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65" t="s">
        <v>70</v>
      </c>
      <c r="R156" s="71"/>
      <c r="S156" s="71"/>
      <c r="T156" s="71"/>
      <c r="U156" s="71"/>
      <c r="V156" s="71"/>
      <c r="W156" s="71"/>
      <c r="X156" s="71"/>
      <c r="Y156" s="71"/>
      <c r="Z156" s="65" t="s">
        <v>70</v>
      </c>
      <c r="AA156" s="71"/>
      <c r="AB156" s="71"/>
      <c r="AC156" s="71"/>
      <c r="AD156" s="71"/>
      <c r="AE156" s="65" t="s">
        <v>70</v>
      </c>
      <c r="AF156" s="71"/>
      <c r="AG156" s="71"/>
      <c r="AH156" s="71"/>
      <c r="AI156" s="65" t="s">
        <v>70</v>
      </c>
      <c r="AJ156" s="71"/>
      <c r="AK156" s="71"/>
      <c r="AL156" s="71"/>
      <c r="AM156" s="45"/>
      <c r="AN156" s="45"/>
      <c r="AO156" s="45"/>
      <c r="AQ156" s="43"/>
      <c r="AR156" s="43"/>
    </row>
    <row r="157" spans="1:44" s="93" customFormat="1" x14ac:dyDescent="0.25">
      <c r="B157" s="92" t="str">
        <f t="shared" si="0"/>
        <v>SCR at end of the period</v>
      </c>
      <c r="C157" s="76" t="s">
        <v>177</v>
      </c>
      <c r="D157" s="69"/>
      <c r="E157" s="68"/>
      <c r="F157" s="65" t="s">
        <v>70</v>
      </c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65" t="s">
        <v>70</v>
      </c>
      <c r="R157" s="71"/>
      <c r="S157" s="71"/>
      <c r="T157" s="71"/>
      <c r="U157" s="71"/>
      <c r="V157" s="71"/>
      <c r="W157" s="71"/>
      <c r="X157" s="71"/>
      <c r="Y157" s="71"/>
      <c r="Z157" s="65" t="s">
        <v>70</v>
      </c>
      <c r="AA157" s="71"/>
      <c r="AB157" s="71"/>
      <c r="AC157" s="71"/>
      <c r="AD157" s="71"/>
      <c r="AE157" s="65" t="s">
        <v>70</v>
      </c>
      <c r="AF157" s="71"/>
      <c r="AG157" s="71"/>
      <c r="AH157" s="71"/>
      <c r="AI157" s="65" t="s">
        <v>70</v>
      </c>
      <c r="AJ157" s="71"/>
      <c r="AK157" s="71"/>
      <c r="AL157" s="71"/>
      <c r="AM157" s="45"/>
      <c r="AN157" s="45"/>
      <c r="AO157" s="45"/>
      <c r="AQ157" s="43"/>
      <c r="AR157" s="43"/>
    </row>
    <row r="158" spans="1:44" ht="12.75" customHeight="1" x14ac:dyDescent="0.25">
      <c r="C158" s="93" t="s">
        <v>572</v>
      </c>
    </row>
    <row r="159" spans="1:44" ht="12.75" customHeight="1" x14ac:dyDescent="0.25">
      <c r="C159" s="93" t="s">
        <v>572</v>
      </c>
    </row>
    <row r="160" spans="1:44" ht="12.75" customHeight="1" x14ac:dyDescent="0.25">
      <c r="A160" s="48" t="s">
        <v>214</v>
      </c>
      <c r="C160" s="93" t="s">
        <v>572</v>
      </c>
    </row>
    <row r="161" spans="1:43" ht="12.75" customHeight="1" x14ac:dyDescent="0.25">
      <c r="A161" s="51" t="str">
        <f>A8&amp;" : plan year 2"</f>
        <v>Income, Expenditure and Business Model Analysis - Non-Life : plan year 2</v>
      </c>
      <c r="C161" s="93" t="s">
        <v>572</v>
      </c>
    </row>
    <row r="162" spans="1:43" s="93" customFormat="1" x14ac:dyDescent="0.25">
      <c r="B162" s="43"/>
      <c r="C162" s="93" t="s">
        <v>572</v>
      </c>
      <c r="D162" s="197" t="s">
        <v>2</v>
      </c>
      <c r="E162" s="198"/>
      <c r="F162" s="198"/>
      <c r="G162" s="198"/>
      <c r="H162" s="198"/>
      <c r="I162" s="198"/>
      <c r="J162" s="198"/>
      <c r="K162" s="198"/>
      <c r="L162" s="198"/>
      <c r="M162" s="198"/>
      <c r="N162" s="198"/>
      <c r="O162" s="198"/>
      <c r="P162" s="198"/>
      <c r="Q162" s="198"/>
      <c r="R162" s="198"/>
      <c r="S162" s="198"/>
      <c r="T162" s="198"/>
      <c r="U162" s="198"/>
      <c r="V162" s="198"/>
      <c r="W162" s="198"/>
      <c r="X162" s="198"/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  <c r="AL162" s="198"/>
      <c r="AM162" s="45"/>
      <c r="AN162" s="45"/>
      <c r="AO162" s="45"/>
      <c r="AP162" s="43"/>
      <c r="AQ162" s="43"/>
    </row>
    <row r="163" spans="1:43" s="93" customFormat="1" ht="15" customHeight="1" x14ac:dyDescent="0.25">
      <c r="B163" s="43"/>
      <c r="C163" s="93" t="s">
        <v>572</v>
      </c>
      <c r="D163" s="199"/>
      <c r="E163" s="197" t="s">
        <v>3</v>
      </c>
      <c r="F163" s="198"/>
      <c r="G163" s="198"/>
      <c r="H163" s="198"/>
      <c r="I163" s="198"/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98"/>
      <c r="V163" s="198"/>
      <c r="W163" s="198"/>
      <c r="X163" s="198"/>
      <c r="Y163" s="198"/>
      <c r="Z163" s="198"/>
      <c r="AA163" s="198"/>
      <c r="AB163" s="198"/>
      <c r="AC163" s="198"/>
      <c r="AD163" s="198"/>
      <c r="AE163" s="201" t="s">
        <v>515</v>
      </c>
      <c r="AF163" s="202"/>
      <c r="AG163" s="202"/>
      <c r="AH163" s="202"/>
      <c r="AI163" s="205" t="s">
        <v>4</v>
      </c>
      <c r="AJ163" s="205"/>
      <c r="AK163" s="205"/>
      <c r="AL163" s="205"/>
      <c r="AM163" s="94"/>
      <c r="AN163" s="45"/>
      <c r="AO163" s="45"/>
      <c r="AP163" s="43"/>
      <c r="AQ163" s="43"/>
    </row>
    <row r="164" spans="1:43" s="93" customFormat="1" ht="15" customHeight="1" x14ac:dyDescent="0.25">
      <c r="B164" s="43"/>
      <c r="C164" s="93" t="s">
        <v>572</v>
      </c>
      <c r="D164" s="200"/>
      <c r="E164" s="208"/>
      <c r="F164" s="197" t="s">
        <v>5</v>
      </c>
      <c r="G164" s="198"/>
      <c r="H164" s="198"/>
      <c r="I164" s="198"/>
      <c r="J164" s="198"/>
      <c r="K164" s="198"/>
      <c r="L164" s="198"/>
      <c r="M164" s="198"/>
      <c r="N164" s="198"/>
      <c r="O164" s="198"/>
      <c r="P164" s="198"/>
      <c r="Q164" s="198"/>
      <c r="R164" s="198"/>
      <c r="S164" s="198"/>
      <c r="T164" s="198"/>
      <c r="U164" s="198"/>
      <c r="V164" s="198"/>
      <c r="W164" s="198"/>
      <c r="X164" s="198"/>
      <c r="Y164" s="198"/>
      <c r="Z164" s="210" t="s">
        <v>6</v>
      </c>
      <c r="AA164" s="211"/>
      <c r="AB164" s="211"/>
      <c r="AC164" s="211"/>
      <c r="AD164" s="212"/>
      <c r="AE164" s="203"/>
      <c r="AF164" s="204"/>
      <c r="AG164" s="204"/>
      <c r="AH164" s="204"/>
      <c r="AI164" s="206"/>
      <c r="AJ164" s="207"/>
      <c r="AK164" s="207"/>
      <c r="AL164" s="207"/>
      <c r="AM164" s="94"/>
      <c r="AN164" s="45"/>
      <c r="AO164" s="45"/>
      <c r="AP164" s="43"/>
      <c r="AQ164" s="43"/>
    </row>
    <row r="165" spans="1:43" s="93" customFormat="1" ht="36" customHeight="1" x14ac:dyDescent="0.25">
      <c r="B165" s="43"/>
      <c r="C165" s="93" t="s">
        <v>572</v>
      </c>
      <c r="D165" s="200"/>
      <c r="E165" s="208"/>
      <c r="F165" s="208"/>
      <c r="G165" s="213" t="s">
        <v>7</v>
      </c>
      <c r="H165" s="215" t="s">
        <v>8</v>
      </c>
      <c r="I165" s="215" t="s">
        <v>9</v>
      </c>
      <c r="J165" s="215" t="s">
        <v>10</v>
      </c>
      <c r="K165" s="215" t="s">
        <v>11</v>
      </c>
      <c r="L165" s="215" t="s">
        <v>12</v>
      </c>
      <c r="M165" s="215" t="s">
        <v>13</v>
      </c>
      <c r="N165" s="215" t="s">
        <v>14</v>
      </c>
      <c r="O165" s="215" t="s">
        <v>15</v>
      </c>
      <c r="P165" s="215" t="s">
        <v>16</v>
      </c>
      <c r="Q165" s="217" t="s">
        <v>17</v>
      </c>
      <c r="R165" s="202"/>
      <c r="S165" s="202"/>
      <c r="T165" s="202"/>
      <c r="U165" s="202"/>
      <c r="V165" s="213" t="s">
        <v>18</v>
      </c>
      <c r="W165" s="213" t="s">
        <v>19</v>
      </c>
      <c r="X165" s="213" t="s">
        <v>20</v>
      </c>
      <c r="Y165" s="213" t="s">
        <v>21</v>
      </c>
      <c r="Z165" s="225"/>
      <c r="AA165" s="213" t="s">
        <v>22</v>
      </c>
      <c r="AB165" s="213" t="s">
        <v>23</v>
      </c>
      <c r="AC165" s="213" t="s">
        <v>24</v>
      </c>
      <c r="AD165" s="213" t="s">
        <v>25</v>
      </c>
      <c r="AE165" s="224"/>
      <c r="AF165" s="218" t="s">
        <v>26</v>
      </c>
      <c r="AG165" s="218" t="s">
        <v>27</v>
      </c>
      <c r="AH165" s="220" t="s">
        <v>28</v>
      </c>
      <c r="AI165" s="224"/>
      <c r="AJ165" s="218" t="s">
        <v>26</v>
      </c>
      <c r="AK165" s="218" t="s">
        <v>27</v>
      </c>
      <c r="AL165" s="220" t="s">
        <v>4</v>
      </c>
      <c r="AM165" s="94"/>
      <c r="AN165" s="45"/>
      <c r="AO165" s="45"/>
      <c r="AP165" s="43"/>
      <c r="AQ165" s="43"/>
    </row>
    <row r="166" spans="1:43" s="93" customFormat="1" ht="30" x14ac:dyDescent="0.25">
      <c r="B166" s="43"/>
      <c r="C166" s="93" t="s">
        <v>572</v>
      </c>
      <c r="D166" s="222"/>
      <c r="E166" s="208"/>
      <c r="F166" s="208"/>
      <c r="G166" s="223"/>
      <c r="H166" s="227"/>
      <c r="I166" s="227"/>
      <c r="J166" s="227"/>
      <c r="K166" s="227"/>
      <c r="L166" s="227"/>
      <c r="M166" s="227"/>
      <c r="N166" s="227"/>
      <c r="O166" s="227"/>
      <c r="P166" s="227"/>
      <c r="Q166" s="96"/>
      <c r="R166" s="97" t="s">
        <v>29</v>
      </c>
      <c r="S166" s="95" t="s">
        <v>30</v>
      </c>
      <c r="T166" s="95" t="s">
        <v>31</v>
      </c>
      <c r="U166" s="95" t="s">
        <v>32</v>
      </c>
      <c r="V166" s="223"/>
      <c r="W166" s="223"/>
      <c r="X166" s="223"/>
      <c r="Y166" s="223"/>
      <c r="Z166" s="228"/>
      <c r="AA166" s="223"/>
      <c r="AB166" s="223"/>
      <c r="AC166" s="223"/>
      <c r="AD166" s="223"/>
      <c r="AE166" s="224"/>
      <c r="AF166" s="219"/>
      <c r="AG166" s="219"/>
      <c r="AH166" s="221"/>
      <c r="AI166" s="224"/>
      <c r="AJ166" s="219"/>
      <c r="AK166" s="219"/>
      <c r="AL166" s="221"/>
      <c r="AM166" s="94"/>
      <c r="AN166" s="45"/>
      <c r="AO166" s="45"/>
      <c r="AP166" s="43"/>
      <c r="AQ166" s="43"/>
    </row>
    <row r="167" spans="1:43" s="93" customFormat="1" ht="30" x14ac:dyDescent="0.25">
      <c r="B167" s="43"/>
      <c r="C167" s="93" t="s">
        <v>572</v>
      </c>
      <c r="D167" s="57" t="s">
        <v>215</v>
      </c>
      <c r="E167" s="57" t="s">
        <v>216</v>
      </c>
      <c r="F167" s="57" t="s">
        <v>217</v>
      </c>
      <c r="G167" s="57" t="s">
        <v>218</v>
      </c>
      <c r="H167" s="57" t="s">
        <v>219</v>
      </c>
      <c r="I167" s="57" t="s">
        <v>220</v>
      </c>
      <c r="J167" s="57" t="s">
        <v>221</v>
      </c>
      <c r="K167" s="57" t="s">
        <v>222</v>
      </c>
      <c r="L167" s="57" t="s">
        <v>223</v>
      </c>
      <c r="M167" s="57" t="s">
        <v>224</v>
      </c>
      <c r="N167" s="57" t="s">
        <v>225</v>
      </c>
      <c r="O167" s="57" t="s">
        <v>226</v>
      </c>
      <c r="P167" s="57" t="s">
        <v>227</v>
      </c>
      <c r="Q167" s="57" t="s">
        <v>228</v>
      </c>
      <c r="R167" s="57" t="s">
        <v>229</v>
      </c>
      <c r="S167" s="57" t="s">
        <v>230</v>
      </c>
      <c r="T167" s="57" t="s">
        <v>231</v>
      </c>
      <c r="U167" s="57" t="s">
        <v>232</v>
      </c>
      <c r="V167" s="57" t="s">
        <v>233</v>
      </c>
      <c r="W167" s="57" t="s">
        <v>234</v>
      </c>
      <c r="X167" s="57" t="s">
        <v>235</v>
      </c>
      <c r="Y167" s="57" t="s">
        <v>236</v>
      </c>
      <c r="Z167" s="57" t="s">
        <v>237</v>
      </c>
      <c r="AA167" s="57" t="s">
        <v>238</v>
      </c>
      <c r="AB167" s="57" t="s">
        <v>239</v>
      </c>
      <c r="AC167" s="57" t="s">
        <v>240</v>
      </c>
      <c r="AD167" s="57" t="s">
        <v>241</v>
      </c>
      <c r="AE167" s="176" t="s">
        <v>242</v>
      </c>
      <c r="AF167" s="61" t="s">
        <v>243</v>
      </c>
      <c r="AG167" s="62" t="s">
        <v>244</v>
      </c>
      <c r="AH167" s="63" t="s">
        <v>530</v>
      </c>
      <c r="AI167" s="57" t="s">
        <v>245</v>
      </c>
      <c r="AJ167" s="62" t="s">
        <v>246</v>
      </c>
      <c r="AK167" s="62" t="s">
        <v>247</v>
      </c>
      <c r="AL167" s="63" t="s">
        <v>531</v>
      </c>
      <c r="AM167" s="94"/>
      <c r="AN167" s="45"/>
      <c r="AO167" s="45"/>
      <c r="AP167" s="43"/>
      <c r="AQ167" s="43"/>
    </row>
    <row r="168" spans="1:43" s="93" customFormat="1" ht="12.75" customHeight="1" x14ac:dyDescent="0.25">
      <c r="B168" s="64" t="str">
        <f t="shared" ref="B168:B214" si="1">INDEX(B$19:B$101,MATCH(C168,C$19:C$101,0))</f>
        <v>Income</v>
      </c>
      <c r="C168" s="59" t="s">
        <v>69</v>
      </c>
      <c r="D168" s="65" t="s">
        <v>70</v>
      </c>
      <c r="E168" s="65" t="s">
        <v>70</v>
      </c>
      <c r="F168" s="65" t="s">
        <v>70</v>
      </c>
      <c r="G168" s="65" t="s">
        <v>70</v>
      </c>
      <c r="H168" s="65" t="s">
        <v>70</v>
      </c>
      <c r="I168" s="65" t="s">
        <v>70</v>
      </c>
      <c r="J168" s="65" t="s">
        <v>70</v>
      </c>
      <c r="K168" s="65" t="s">
        <v>70</v>
      </c>
      <c r="L168" s="65" t="s">
        <v>70</v>
      </c>
      <c r="M168" s="65" t="s">
        <v>70</v>
      </c>
      <c r="N168" s="65" t="s">
        <v>70</v>
      </c>
      <c r="O168" s="65" t="s">
        <v>70</v>
      </c>
      <c r="P168" s="65" t="s">
        <v>70</v>
      </c>
      <c r="Q168" s="65" t="s">
        <v>70</v>
      </c>
      <c r="R168" s="65" t="s">
        <v>70</v>
      </c>
      <c r="S168" s="65" t="s">
        <v>70</v>
      </c>
      <c r="T168" s="65" t="s">
        <v>70</v>
      </c>
      <c r="U168" s="65" t="s">
        <v>70</v>
      </c>
      <c r="V168" s="65" t="s">
        <v>70</v>
      </c>
      <c r="W168" s="65" t="s">
        <v>70</v>
      </c>
      <c r="X168" s="65" t="s">
        <v>70</v>
      </c>
      <c r="Y168" s="65" t="s">
        <v>70</v>
      </c>
      <c r="Z168" s="65" t="s">
        <v>70</v>
      </c>
      <c r="AA168" s="65" t="s">
        <v>70</v>
      </c>
      <c r="AB168" s="65" t="s">
        <v>70</v>
      </c>
      <c r="AC168" s="65" t="s">
        <v>70</v>
      </c>
      <c r="AD168" s="65" t="s">
        <v>70</v>
      </c>
      <c r="AE168" s="65" t="s">
        <v>70</v>
      </c>
      <c r="AF168" s="65" t="s">
        <v>70</v>
      </c>
      <c r="AG168" s="65"/>
      <c r="AH168" s="65" t="s">
        <v>70</v>
      </c>
      <c r="AI168" s="65" t="s">
        <v>70</v>
      </c>
      <c r="AJ168" s="65" t="s">
        <v>70</v>
      </c>
      <c r="AK168" s="65" t="s">
        <v>70</v>
      </c>
      <c r="AL168" s="65" t="s">
        <v>70</v>
      </c>
      <c r="AM168" s="94"/>
      <c r="AN168" s="45"/>
      <c r="AO168" s="45"/>
      <c r="AP168" s="43"/>
      <c r="AQ168" s="43"/>
    </row>
    <row r="169" spans="1:43" s="93" customFormat="1" ht="45" customHeight="1" x14ac:dyDescent="0.25">
      <c r="B169" s="196" t="str">
        <f t="shared" si="1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169" s="67" t="s">
        <v>71</v>
      </c>
      <c r="D169" s="68"/>
      <c r="E169" s="69"/>
      <c r="F169" s="65" t="s">
        <v>70</v>
      </c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65" t="s">
        <v>70</v>
      </c>
      <c r="R169" s="70"/>
      <c r="S169" s="70"/>
      <c r="T169" s="70"/>
      <c r="U169" s="70"/>
      <c r="V169" s="70"/>
      <c r="W169" s="70"/>
      <c r="X169" s="70"/>
      <c r="Y169" s="70"/>
      <c r="Z169" s="65" t="s">
        <v>70</v>
      </c>
      <c r="AA169" s="70"/>
      <c r="AB169" s="70"/>
      <c r="AC169" s="70"/>
      <c r="AD169" s="70"/>
      <c r="AE169" s="65" t="s">
        <v>70</v>
      </c>
      <c r="AF169" s="71"/>
      <c r="AG169" s="71"/>
      <c r="AH169" s="71"/>
      <c r="AI169" s="65" t="s">
        <v>70</v>
      </c>
      <c r="AJ169" s="71"/>
      <c r="AK169" s="71"/>
      <c r="AL169" s="71"/>
      <c r="AM169" s="94"/>
      <c r="AN169" s="45"/>
      <c r="AO169" s="45"/>
      <c r="AP169" s="43"/>
      <c r="AQ169" s="43"/>
    </row>
    <row r="170" spans="1:43" s="93" customFormat="1" x14ac:dyDescent="0.25">
      <c r="B170" s="98" t="str">
        <f t="shared" si="1"/>
        <v>Gross written premiums - insurance (aka direct) [includes new business premium reported in R0112]</v>
      </c>
      <c r="C170" s="73" t="s">
        <v>72</v>
      </c>
      <c r="D170" s="68"/>
      <c r="E170" s="69"/>
      <c r="F170" s="65" t="s">
        <v>70</v>
      </c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65" t="s">
        <v>70</v>
      </c>
      <c r="R170" s="70"/>
      <c r="S170" s="70"/>
      <c r="T170" s="70"/>
      <c r="U170" s="70"/>
      <c r="V170" s="70"/>
      <c r="W170" s="70"/>
      <c r="X170" s="70"/>
      <c r="Y170" s="70"/>
      <c r="Z170" s="65" t="s">
        <v>70</v>
      </c>
      <c r="AA170" s="71"/>
      <c r="AB170" s="71"/>
      <c r="AC170" s="71"/>
      <c r="AD170" s="71"/>
      <c r="AE170" s="65" t="s">
        <v>70</v>
      </c>
      <c r="AF170" s="71"/>
      <c r="AG170" s="71"/>
      <c r="AH170" s="71"/>
      <c r="AI170" s="65" t="s">
        <v>70</v>
      </c>
      <c r="AJ170" s="71"/>
      <c r="AK170" s="71"/>
      <c r="AL170" s="71"/>
      <c r="AM170" s="94"/>
      <c r="AN170" s="45"/>
      <c r="AO170" s="45"/>
      <c r="AP170" s="43"/>
      <c r="AQ170" s="43"/>
    </row>
    <row r="171" spans="1:43" s="93" customFormat="1" ht="12.75" customHeight="1" x14ac:dyDescent="0.25">
      <c r="B171" s="99" t="str">
        <f t="shared" si="1"/>
        <v>Gross written premiums - insurance (aka direct) - new business</v>
      </c>
      <c r="C171" s="73" t="s">
        <v>73</v>
      </c>
      <c r="D171" s="68"/>
      <c r="E171" s="69"/>
      <c r="F171" s="65" t="s">
        <v>70</v>
      </c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65" t="s">
        <v>70</v>
      </c>
      <c r="R171" s="70"/>
      <c r="S171" s="70"/>
      <c r="T171" s="70"/>
      <c r="U171" s="70"/>
      <c r="V171" s="70"/>
      <c r="W171" s="70"/>
      <c r="X171" s="70"/>
      <c r="Y171" s="70"/>
      <c r="Z171" s="65" t="s">
        <v>70</v>
      </c>
      <c r="AA171" s="71"/>
      <c r="AB171" s="71"/>
      <c r="AC171" s="71"/>
      <c r="AD171" s="71"/>
      <c r="AE171" s="65" t="s">
        <v>70</v>
      </c>
      <c r="AF171" s="71"/>
      <c r="AG171" s="71"/>
      <c r="AH171" s="71"/>
      <c r="AI171" s="65" t="s">
        <v>70</v>
      </c>
      <c r="AJ171" s="71"/>
      <c r="AK171" s="71"/>
      <c r="AL171" s="71"/>
      <c r="AM171" s="94"/>
      <c r="AN171" s="45"/>
      <c r="AO171" s="45"/>
      <c r="AP171" s="43"/>
      <c r="AQ171" s="43"/>
    </row>
    <row r="172" spans="1:43" s="93" customFormat="1" x14ac:dyDescent="0.25">
      <c r="B172" s="98" t="str">
        <f t="shared" si="1"/>
        <v>Gross written premiums - accepted reinsurance</v>
      </c>
      <c r="C172" s="73" t="s">
        <v>74</v>
      </c>
      <c r="D172" s="68"/>
      <c r="E172" s="69"/>
      <c r="F172" s="65" t="s">
        <v>70</v>
      </c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65" t="s">
        <v>70</v>
      </c>
      <c r="R172" s="70"/>
      <c r="S172" s="70"/>
      <c r="T172" s="70"/>
      <c r="U172" s="70"/>
      <c r="V172" s="70"/>
      <c r="W172" s="70"/>
      <c r="X172" s="70"/>
      <c r="Y172" s="70"/>
      <c r="Z172" s="65" t="s">
        <v>70</v>
      </c>
      <c r="AA172" s="70"/>
      <c r="AB172" s="70"/>
      <c r="AC172" s="70"/>
      <c r="AD172" s="70"/>
      <c r="AE172" s="65" t="s">
        <v>70</v>
      </c>
      <c r="AF172" s="71"/>
      <c r="AG172" s="71"/>
      <c r="AH172" s="71"/>
      <c r="AI172" s="65" t="s">
        <v>70</v>
      </c>
      <c r="AJ172" s="71"/>
      <c r="AK172" s="71"/>
      <c r="AL172" s="71"/>
      <c r="AM172" s="94"/>
      <c r="AN172" s="45"/>
      <c r="AO172" s="45"/>
      <c r="AP172" s="43"/>
      <c r="AQ172" s="43"/>
    </row>
    <row r="173" spans="1:43" s="93" customFormat="1" ht="12.75" customHeight="1" x14ac:dyDescent="0.25">
      <c r="B173" s="82" t="str">
        <f t="shared" si="1"/>
        <v>Net written premiums</v>
      </c>
      <c r="C173" s="76" t="s">
        <v>78</v>
      </c>
      <c r="D173" s="68"/>
      <c r="E173" s="69"/>
      <c r="F173" s="65" t="s">
        <v>70</v>
      </c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65" t="s">
        <v>70</v>
      </c>
      <c r="R173" s="70"/>
      <c r="S173" s="70"/>
      <c r="T173" s="70"/>
      <c r="U173" s="70"/>
      <c r="V173" s="70"/>
      <c r="W173" s="70"/>
      <c r="X173" s="70"/>
      <c r="Y173" s="70"/>
      <c r="Z173" s="65" t="s">
        <v>70</v>
      </c>
      <c r="AA173" s="70"/>
      <c r="AB173" s="70"/>
      <c r="AC173" s="70"/>
      <c r="AD173" s="70"/>
      <c r="AE173" s="65" t="s">
        <v>70</v>
      </c>
      <c r="AF173" s="71"/>
      <c r="AG173" s="71"/>
      <c r="AH173" s="71"/>
      <c r="AI173" s="65" t="s">
        <v>70</v>
      </c>
      <c r="AJ173" s="71"/>
      <c r="AK173" s="71"/>
      <c r="AL173" s="71"/>
      <c r="AM173" s="94"/>
      <c r="AN173" s="45"/>
      <c r="AO173" s="45"/>
      <c r="AP173" s="43"/>
      <c r="AQ173" s="43"/>
    </row>
    <row r="174" spans="1:43" s="93" customFormat="1" ht="12.75" customHeight="1" x14ac:dyDescent="0.25">
      <c r="B174" s="82" t="str">
        <f t="shared" si="1"/>
        <v>Gross earned premiums</v>
      </c>
      <c r="C174" s="76" t="s">
        <v>79</v>
      </c>
      <c r="D174" s="68"/>
      <c r="E174" s="69"/>
      <c r="F174" s="65" t="s">
        <v>70</v>
      </c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65" t="s">
        <v>70</v>
      </c>
      <c r="R174" s="70"/>
      <c r="S174" s="70"/>
      <c r="T174" s="70"/>
      <c r="U174" s="70"/>
      <c r="V174" s="70"/>
      <c r="W174" s="70"/>
      <c r="X174" s="70"/>
      <c r="Y174" s="70"/>
      <c r="Z174" s="65" t="s">
        <v>70</v>
      </c>
      <c r="AA174" s="70"/>
      <c r="AB174" s="70"/>
      <c r="AC174" s="70"/>
      <c r="AD174" s="70"/>
      <c r="AE174" s="65" t="s">
        <v>70</v>
      </c>
      <c r="AF174" s="71"/>
      <c r="AG174" s="71"/>
      <c r="AH174" s="71"/>
      <c r="AI174" s="65" t="s">
        <v>70</v>
      </c>
      <c r="AJ174" s="71"/>
      <c r="AK174" s="71"/>
      <c r="AL174" s="71"/>
      <c r="AM174" s="94"/>
      <c r="AN174" s="45"/>
      <c r="AO174" s="45"/>
      <c r="AP174" s="43"/>
      <c r="AQ174" s="43"/>
    </row>
    <row r="175" spans="1:43" s="93" customFormat="1" ht="12.75" customHeight="1" x14ac:dyDescent="0.25">
      <c r="B175" s="78" t="str">
        <f t="shared" si="1"/>
        <v>Net earned premiums [includes any premiums from business transfers-in]</v>
      </c>
      <c r="C175" s="76" t="s">
        <v>83</v>
      </c>
      <c r="D175" s="68"/>
      <c r="E175" s="69"/>
      <c r="F175" s="65" t="s">
        <v>70</v>
      </c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65" t="s">
        <v>70</v>
      </c>
      <c r="R175" s="70"/>
      <c r="S175" s="70"/>
      <c r="T175" s="70"/>
      <c r="U175" s="70"/>
      <c r="V175" s="70"/>
      <c r="W175" s="70"/>
      <c r="X175" s="70"/>
      <c r="Y175" s="70"/>
      <c r="Z175" s="65" t="s">
        <v>70</v>
      </c>
      <c r="AA175" s="70"/>
      <c r="AB175" s="70"/>
      <c r="AC175" s="70"/>
      <c r="AD175" s="70"/>
      <c r="AE175" s="65" t="s">
        <v>70</v>
      </c>
      <c r="AF175" s="71"/>
      <c r="AG175" s="71"/>
      <c r="AH175" s="71"/>
      <c r="AI175" s="65" t="s">
        <v>70</v>
      </c>
      <c r="AJ175" s="71"/>
      <c r="AK175" s="71"/>
      <c r="AL175" s="71"/>
      <c r="AM175" s="94"/>
      <c r="AN175" s="45"/>
      <c r="AO175" s="45"/>
      <c r="AP175" s="43"/>
      <c r="AQ175" s="43"/>
    </row>
    <row r="176" spans="1:43" s="93" customFormat="1" ht="12.75" customHeight="1" x14ac:dyDescent="0.25">
      <c r="B176" s="83" t="str">
        <f t="shared" si="1"/>
        <v>Net earned premiums from business transfers-in</v>
      </c>
      <c r="C176" s="76" t="s">
        <v>84</v>
      </c>
      <c r="D176" s="69"/>
      <c r="E176" s="69"/>
      <c r="F176" s="65" t="s">
        <v>70</v>
      </c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65" t="s">
        <v>70</v>
      </c>
      <c r="R176" s="70"/>
      <c r="S176" s="70"/>
      <c r="T176" s="70"/>
      <c r="U176" s="70"/>
      <c r="V176" s="70"/>
      <c r="W176" s="70"/>
      <c r="X176" s="70"/>
      <c r="Y176" s="70"/>
      <c r="Z176" s="65" t="s">
        <v>70</v>
      </c>
      <c r="AA176" s="70"/>
      <c r="AB176" s="70"/>
      <c r="AC176" s="70"/>
      <c r="AD176" s="70"/>
      <c r="AE176" s="65" t="s">
        <v>70</v>
      </c>
      <c r="AF176" s="70"/>
      <c r="AG176" s="70"/>
      <c r="AH176" s="70"/>
      <c r="AI176" s="65" t="s">
        <v>70</v>
      </c>
      <c r="AJ176" s="70"/>
      <c r="AK176" s="70"/>
      <c r="AL176" s="70"/>
      <c r="AM176" s="94"/>
      <c r="AN176" s="45"/>
      <c r="AO176" s="45"/>
      <c r="AP176" s="43"/>
      <c r="AQ176" s="43"/>
    </row>
    <row r="177" spans="2:43" s="93" customFormat="1" ht="12.75" customHeight="1" x14ac:dyDescent="0.25">
      <c r="B177" s="78" t="str">
        <f t="shared" si="1"/>
        <v>Investment income and investment gains / (losses) [= investment income plus realised and unrealised gains / (losses)]</v>
      </c>
      <c r="C177" s="76" t="s">
        <v>90</v>
      </c>
      <c r="D177" s="69"/>
      <c r="E177" s="68"/>
      <c r="F177" s="65" t="s">
        <v>70</v>
      </c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65" t="s">
        <v>70</v>
      </c>
      <c r="R177" s="71"/>
      <c r="S177" s="71"/>
      <c r="T177" s="71"/>
      <c r="U177" s="71"/>
      <c r="V177" s="71"/>
      <c r="W177" s="71"/>
      <c r="X177" s="71"/>
      <c r="Y177" s="71"/>
      <c r="Z177" s="65" t="s">
        <v>70</v>
      </c>
      <c r="AA177" s="71"/>
      <c r="AB177" s="71"/>
      <c r="AC177" s="71"/>
      <c r="AD177" s="71"/>
      <c r="AE177" s="65" t="s">
        <v>70</v>
      </c>
      <c r="AF177" s="71"/>
      <c r="AG177" s="71"/>
      <c r="AH177" s="71"/>
      <c r="AI177" s="65" t="s">
        <v>70</v>
      </c>
      <c r="AJ177" s="71"/>
      <c r="AK177" s="71"/>
      <c r="AL177" s="71"/>
      <c r="AM177" s="94"/>
      <c r="AN177" s="45"/>
      <c r="AO177" s="45"/>
      <c r="AP177" s="43"/>
      <c r="AQ177" s="43"/>
    </row>
    <row r="178" spans="2:43" s="93" customFormat="1" ht="12.75" customHeight="1" x14ac:dyDescent="0.25">
      <c r="B178" s="79" t="str">
        <f t="shared" si="1"/>
        <v>Other earned income</v>
      </c>
      <c r="C178" s="76" t="s">
        <v>91</v>
      </c>
      <c r="D178" s="69"/>
      <c r="E178" s="68"/>
      <c r="F178" s="65" t="s">
        <v>70</v>
      </c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65" t="s">
        <v>70</v>
      </c>
      <c r="R178" s="71"/>
      <c r="S178" s="71"/>
      <c r="T178" s="71"/>
      <c r="U178" s="71"/>
      <c r="V178" s="71"/>
      <c r="W178" s="71"/>
      <c r="X178" s="71"/>
      <c r="Y178" s="71"/>
      <c r="Z178" s="65" t="s">
        <v>70</v>
      </c>
      <c r="AA178" s="71"/>
      <c r="AB178" s="71"/>
      <c r="AC178" s="71"/>
      <c r="AD178" s="71"/>
      <c r="AE178" s="65" t="s">
        <v>70</v>
      </c>
      <c r="AF178" s="71"/>
      <c r="AG178" s="71"/>
      <c r="AH178" s="71"/>
      <c r="AI178" s="65" t="s">
        <v>70</v>
      </c>
      <c r="AJ178" s="71"/>
      <c r="AK178" s="71"/>
      <c r="AL178" s="71"/>
      <c r="AM178" s="94"/>
      <c r="AN178" s="45"/>
      <c r="AO178" s="45"/>
      <c r="AP178" s="43"/>
      <c r="AQ178" s="43"/>
    </row>
    <row r="179" spans="2:43" s="93" customFormat="1" ht="12.75" customHeight="1" x14ac:dyDescent="0.25">
      <c r="B179" s="80" t="str">
        <f t="shared" si="1"/>
        <v>Total earned income [= Net earned premiums + Investment income + Realised and unrealised gains + Other earned income]</v>
      </c>
      <c r="C179" s="76" t="s">
        <v>92</v>
      </c>
      <c r="D179" s="69"/>
      <c r="E179" s="68"/>
      <c r="F179" s="65" t="s">
        <v>70</v>
      </c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65" t="s">
        <v>70</v>
      </c>
      <c r="R179" s="71"/>
      <c r="S179" s="71"/>
      <c r="T179" s="71"/>
      <c r="U179" s="71"/>
      <c r="V179" s="71"/>
      <c r="W179" s="71"/>
      <c r="X179" s="71"/>
      <c r="Y179" s="71"/>
      <c r="Z179" s="65" t="s">
        <v>70</v>
      </c>
      <c r="AA179" s="71"/>
      <c r="AB179" s="71"/>
      <c r="AC179" s="71"/>
      <c r="AD179" s="71"/>
      <c r="AE179" s="65" t="s">
        <v>70</v>
      </c>
      <c r="AF179" s="71"/>
      <c r="AG179" s="71"/>
      <c r="AH179" s="71"/>
      <c r="AI179" s="65" t="s">
        <v>70</v>
      </c>
      <c r="AJ179" s="71"/>
      <c r="AK179" s="71"/>
      <c r="AL179" s="71"/>
      <c r="AM179" s="94"/>
      <c r="AN179" s="45"/>
      <c r="AO179" s="45"/>
      <c r="AP179" s="43"/>
      <c r="AQ179" s="43"/>
    </row>
    <row r="180" spans="2:43" s="93" customFormat="1" ht="12.75" customHeight="1" x14ac:dyDescent="0.25">
      <c r="B180" s="81" t="str">
        <f t="shared" si="1"/>
        <v>Expenditure</v>
      </c>
      <c r="C180" s="76" t="s">
        <v>94</v>
      </c>
      <c r="D180" s="65" t="s">
        <v>70</v>
      </c>
      <c r="E180" s="65" t="s">
        <v>70</v>
      </c>
      <c r="F180" s="65" t="s">
        <v>70</v>
      </c>
      <c r="G180" s="65" t="s">
        <v>70</v>
      </c>
      <c r="H180" s="65" t="s">
        <v>70</v>
      </c>
      <c r="I180" s="65" t="s">
        <v>70</v>
      </c>
      <c r="J180" s="65" t="s">
        <v>70</v>
      </c>
      <c r="K180" s="65" t="s">
        <v>70</v>
      </c>
      <c r="L180" s="65" t="s">
        <v>70</v>
      </c>
      <c r="M180" s="65" t="s">
        <v>70</v>
      </c>
      <c r="N180" s="65" t="s">
        <v>70</v>
      </c>
      <c r="O180" s="65" t="s">
        <v>70</v>
      </c>
      <c r="P180" s="65" t="s">
        <v>70</v>
      </c>
      <c r="Q180" s="65" t="s">
        <v>70</v>
      </c>
      <c r="R180" s="65" t="s">
        <v>70</v>
      </c>
      <c r="S180" s="65" t="s">
        <v>70</v>
      </c>
      <c r="T180" s="65" t="s">
        <v>70</v>
      </c>
      <c r="U180" s="65" t="s">
        <v>70</v>
      </c>
      <c r="V180" s="65" t="s">
        <v>70</v>
      </c>
      <c r="W180" s="65" t="s">
        <v>70</v>
      </c>
      <c r="X180" s="65" t="s">
        <v>70</v>
      </c>
      <c r="Y180" s="65" t="s">
        <v>70</v>
      </c>
      <c r="Z180" s="65" t="s">
        <v>70</v>
      </c>
      <c r="AA180" s="65" t="s">
        <v>70</v>
      </c>
      <c r="AB180" s="65" t="s">
        <v>70</v>
      </c>
      <c r="AC180" s="65" t="s">
        <v>70</v>
      </c>
      <c r="AD180" s="65" t="s">
        <v>70</v>
      </c>
      <c r="AE180" s="65" t="s">
        <v>70</v>
      </c>
      <c r="AF180" s="65" t="s">
        <v>70</v>
      </c>
      <c r="AG180" s="65"/>
      <c r="AH180" s="65" t="s">
        <v>70</v>
      </c>
      <c r="AI180" s="65" t="s">
        <v>70</v>
      </c>
      <c r="AJ180" s="65" t="s">
        <v>70</v>
      </c>
      <c r="AK180" s="65" t="s">
        <v>70</v>
      </c>
      <c r="AL180" s="65" t="s">
        <v>70</v>
      </c>
      <c r="AM180" s="94"/>
      <c r="AN180" s="45"/>
      <c r="AO180" s="45"/>
      <c r="AP180" s="43"/>
      <c r="AQ180" s="43"/>
    </row>
    <row r="181" spans="2:43" s="93" customFormat="1" ht="12.75" customHeight="1" x14ac:dyDescent="0.25">
      <c r="B181" s="82" t="str">
        <f t="shared" si="1"/>
        <v>Claims incurred - gross (undiscounted) [includes allocated loss adjustment expenses (ALAE) reported in R0820]</v>
      </c>
      <c r="C181" s="76" t="s">
        <v>95</v>
      </c>
      <c r="D181" s="68"/>
      <c r="E181" s="69"/>
      <c r="F181" s="65" t="s">
        <v>70</v>
      </c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65" t="s">
        <v>70</v>
      </c>
      <c r="R181" s="70"/>
      <c r="S181" s="70"/>
      <c r="T181" s="70"/>
      <c r="U181" s="70"/>
      <c r="V181" s="70"/>
      <c r="W181" s="70"/>
      <c r="X181" s="70"/>
      <c r="Y181" s="70"/>
      <c r="Z181" s="65" t="s">
        <v>70</v>
      </c>
      <c r="AA181" s="70"/>
      <c r="AB181" s="70"/>
      <c r="AC181" s="70"/>
      <c r="AD181" s="70"/>
      <c r="AE181" s="65" t="s">
        <v>70</v>
      </c>
      <c r="AF181" s="71"/>
      <c r="AG181" s="71"/>
      <c r="AH181" s="71"/>
      <c r="AI181" s="65" t="s">
        <v>70</v>
      </c>
      <c r="AJ181" s="71"/>
      <c r="AK181" s="71"/>
      <c r="AL181" s="71"/>
      <c r="AM181" s="94"/>
      <c r="AN181" s="45"/>
      <c r="AO181" s="45"/>
      <c r="AP181" s="43"/>
      <c r="AQ181" s="43"/>
    </row>
    <row r="182" spans="2:43" s="93" customFormat="1" ht="12.75" customHeight="1" x14ac:dyDescent="0.25">
      <c r="B182" s="75" t="str">
        <f t="shared" si="1"/>
        <v xml:space="preserve">Claims incurred - gross undiscounted: claim events that occurred prior to the period	</v>
      </c>
      <c r="C182" s="76" t="s">
        <v>103</v>
      </c>
      <c r="D182" s="68"/>
      <c r="E182" s="69"/>
      <c r="F182" s="65" t="s">
        <v>70</v>
      </c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65" t="s">
        <v>70</v>
      </c>
      <c r="R182" s="70"/>
      <c r="S182" s="70"/>
      <c r="T182" s="70"/>
      <c r="U182" s="70"/>
      <c r="V182" s="70"/>
      <c r="W182" s="70"/>
      <c r="X182" s="70"/>
      <c r="Y182" s="70"/>
      <c r="Z182" s="65" t="s">
        <v>70</v>
      </c>
      <c r="AA182" s="70"/>
      <c r="AB182" s="70"/>
      <c r="AC182" s="70"/>
      <c r="AD182" s="70"/>
      <c r="AE182" s="65" t="s">
        <v>70</v>
      </c>
      <c r="AF182" s="71"/>
      <c r="AG182" s="71"/>
      <c r="AH182" s="71"/>
      <c r="AI182" s="65" t="s">
        <v>70</v>
      </c>
      <c r="AJ182" s="71"/>
      <c r="AK182" s="71"/>
      <c r="AL182" s="71"/>
      <c r="AM182" s="94"/>
      <c r="AN182" s="45"/>
      <c r="AO182" s="45"/>
      <c r="AP182" s="43"/>
      <c r="AQ182" s="43"/>
    </row>
    <row r="183" spans="2:43" s="93" customFormat="1" ht="12.75" customHeight="1" x14ac:dyDescent="0.25">
      <c r="B183" s="82" t="str">
        <f t="shared" si="1"/>
        <v>Claims incurred - net (undiscounted) [includes allocated loss adjustment expenses (ALAE)]</v>
      </c>
      <c r="C183" s="76" t="s">
        <v>106</v>
      </c>
      <c r="D183" s="68"/>
      <c r="E183" s="69"/>
      <c r="F183" s="65" t="s">
        <v>70</v>
      </c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65" t="s">
        <v>70</v>
      </c>
      <c r="R183" s="70"/>
      <c r="S183" s="70"/>
      <c r="T183" s="70"/>
      <c r="U183" s="70"/>
      <c r="V183" s="70"/>
      <c r="W183" s="70"/>
      <c r="X183" s="70"/>
      <c r="Y183" s="70"/>
      <c r="Z183" s="65" t="s">
        <v>70</v>
      </c>
      <c r="AA183" s="70"/>
      <c r="AB183" s="70"/>
      <c r="AC183" s="70"/>
      <c r="AD183" s="70"/>
      <c r="AE183" s="65" t="s">
        <v>70</v>
      </c>
      <c r="AF183" s="71"/>
      <c r="AG183" s="71"/>
      <c r="AH183" s="71"/>
      <c r="AI183" s="65" t="s">
        <v>70</v>
      </c>
      <c r="AJ183" s="71"/>
      <c r="AK183" s="71"/>
      <c r="AL183" s="71"/>
      <c r="AM183" s="45"/>
      <c r="AN183" s="45"/>
      <c r="AO183" s="45"/>
      <c r="AP183" s="43"/>
      <c r="AQ183" s="43"/>
    </row>
    <row r="184" spans="2:43" s="93" customFormat="1" ht="12.75" customHeight="1" x14ac:dyDescent="0.25">
      <c r="B184" s="83" t="str">
        <f t="shared" si="1"/>
        <v>Net claims incurred - undiscounted: claim events that occurred prior to the period</v>
      </c>
      <c r="C184" s="76" t="s">
        <v>112</v>
      </c>
      <c r="D184" s="68"/>
      <c r="E184" s="69"/>
      <c r="F184" s="65" t="s">
        <v>70</v>
      </c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65" t="s">
        <v>70</v>
      </c>
      <c r="R184" s="70"/>
      <c r="S184" s="70"/>
      <c r="T184" s="70"/>
      <c r="U184" s="70"/>
      <c r="V184" s="70"/>
      <c r="W184" s="70"/>
      <c r="X184" s="70"/>
      <c r="Y184" s="70"/>
      <c r="Z184" s="65" t="s">
        <v>70</v>
      </c>
      <c r="AA184" s="70"/>
      <c r="AB184" s="70"/>
      <c r="AC184" s="70"/>
      <c r="AD184" s="70"/>
      <c r="AE184" s="65" t="s">
        <v>70</v>
      </c>
      <c r="AF184" s="71"/>
      <c r="AG184" s="71"/>
      <c r="AH184" s="71"/>
      <c r="AI184" s="65" t="s">
        <v>70</v>
      </c>
      <c r="AJ184" s="71"/>
      <c r="AK184" s="71"/>
      <c r="AL184" s="71"/>
      <c r="AM184" s="45"/>
      <c r="AN184" s="45"/>
      <c r="AO184" s="45"/>
      <c r="AP184" s="43"/>
      <c r="AQ184" s="43"/>
    </row>
    <row r="185" spans="2:43" s="93" customFormat="1" ht="12.75" customHeight="1" x14ac:dyDescent="0.25">
      <c r="B185" s="78" t="str">
        <f t="shared" si="1"/>
        <v>Claims incurred - net (discounted)</v>
      </c>
      <c r="C185" s="76" t="s">
        <v>116</v>
      </c>
      <c r="D185" s="69"/>
      <c r="E185" s="69"/>
      <c r="F185" s="65" t="s">
        <v>70</v>
      </c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65" t="s">
        <v>70</v>
      </c>
      <c r="R185" s="71"/>
      <c r="S185" s="71"/>
      <c r="T185" s="71"/>
      <c r="U185" s="71"/>
      <c r="V185" s="71"/>
      <c r="W185" s="71"/>
      <c r="X185" s="71"/>
      <c r="Y185" s="71"/>
      <c r="Z185" s="65" t="s">
        <v>70</v>
      </c>
      <c r="AA185" s="71"/>
      <c r="AB185" s="71"/>
      <c r="AC185" s="71"/>
      <c r="AD185" s="71"/>
      <c r="AE185" s="65" t="s">
        <v>70</v>
      </c>
      <c r="AF185" s="70"/>
      <c r="AG185" s="70"/>
      <c r="AH185" s="70"/>
      <c r="AI185" s="65" t="s">
        <v>70</v>
      </c>
      <c r="AJ185" s="70"/>
      <c r="AK185" s="70"/>
      <c r="AL185" s="70"/>
      <c r="AM185" s="45"/>
      <c r="AN185" s="45"/>
      <c r="AO185" s="45"/>
      <c r="AP185" s="43"/>
      <c r="AQ185" s="43"/>
    </row>
    <row r="186" spans="2:43" s="93" customFormat="1" ht="12.75" customHeight="1" x14ac:dyDescent="0.25">
      <c r="B186" s="83" t="str">
        <f t="shared" si="1"/>
        <v>Claims incurred - net (discounted) - relating to business transfers - out</v>
      </c>
      <c r="C186" s="76" t="s">
        <v>118</v>
      </c>
      <c r="D186" s="69"/>
      <c r="E186" s="69"/>
      <c r="F186" s="65" t="s">
        <v>70</v>
      </c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65" t="s">
        <v>70</v>
      </c>
      <c r="R186" s="70"/>
      <c r="S186" s="70"/>
      <c r="T186" s="70"/>
      <c r="U186" s="70"/>
      <c r="V186" s="70"/>
      <c r="W186" s="70"/>
      <c r="X186" s="70"/>
      <c r="Y186" s="70"/>
      <c r="Z186" s="65" t="s">
        <v>70</v>
      </c>
      <c r="AA186" s="70"/>
      <c r="AB186" s="70"/>
      <c r="AC186" s="70"/>
      <c r="AD186" s="70"/>
      <c r="AE186" s="65" t="s">
        <v>70</v>
      </c>
      <c r="AF186" s="70"/>
      <c r="AG186" s="70"/>
      <c r="AH186" s="70"/>
      <c r="AI186" s="65" t="s">
        <v>70</v>
      </c>
      <c r="AJ186" s="70"/>
      <c r="AK186" s="70"/>
      <c r="AL186" s="70"/>
      <c r="AM186" s="45"/>
      <c r="AN186" s="45"/>
      <c r="AO186" s="45"/>
      <c r="AP186" s="43"/>
      <c r="AQ186" s="43"/>
    </row>
    <row r="187" spans="2:43" s="93" customFormat="1" ht="45" x14ac:dyDescent="0.25">
      <c r="B187" s="77" t="str">
        <f t="shared" si="1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187" s="76" t="s">
        <v>120</v>
      </c>
      <c r="D187" s="69"/>
      <c r="E187" s="68"/>
      <c r="F187" s="65" t="s">
        <v>70</v>
      </c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65" t="s">
        <v>70</v>
      </c>
      <c r="R187" s="71"/>
      <c r="S187" s="71"/>
      <c r="T187" s="71"/>
      <c r="U187" s="71"/>
      <c r="V187" s="71"/>
      <c r="W187" s="71"/>
      <c r="X187" s="71"/>
      <c r="Y187" s="71"/>
      <c r="Z187" s="65" t="s">
        <v>70</v>
      </c>
      <c r="AA187" s="71"/>
      <c r="AB187" s="71"/>
      <c r="AC187" s="71"/>
      <c r="AD187" s="71"/>
      <c r="AE187" s="65" t="s">
        <v>70</v>
      </c>
      <c r="AF187" s="71"/>
      <c r="AG187" s="71"/>
      <c r="AH187" s="71"/>
      <c r="AI187" s="65" t="s">
        <v>70</v>
      </c>
      <c r="AJ187" s="71"/>
      <c r="AK187" s="71"/>
      <c r="AL187" s="71"/>
      <c r="AM187" s="45"/>
      <c r="AN187" s="45"/>
      <c r="AO187" s="45"/>
      <c r="AP187" s="43"/>
      <c r="AQ187" s="43"/>
    </row>
    <row r="188" spans="2:43" s="93" customFormat="1" ht="12.75" customHeight="1" x14ac:dyDescent="0.25">
      <c r="B188" s="83" t="str">
        <f t="shared" si="1"/>
        <v>Acquisition costs - commission</v>
      </c>
      <c r="C188" s="76" t="s">
        <v>123</v>
      </c>
      <c r="D188" s="68"/>
      <c r="E188" s="69"/>
      <c r="F188" s="65" t="s">
        <v>70</v>
      </c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65" t="s">
        <v>70</v>
      </c>
      <c r="R188" s="70"/>
      <c r="S188" s="70"/>
      <c r="T188" s="70"/>
      <c r="U188" s="70"/>
      <c r="V188" s="70"/>
      <c r="W188" s="70"/>
      <c r="X188" s="70"/>
      <c r="Y188" s="70"/>
      <c r="Z188" s="65" t="s">
        <v>70</v>
      </c>
      <c r="AA188" s="70"/>
      <c r="AB188" s="70"/>
      <c r="AC188" s="70"/>
      <c r="AD188" s="70"/>
      <c r="AE188" s="65" t="s">
        <v>70</v>
      </c>
      <c r="AF188" s="71"/>
      <c r="AG188" s="71"/>
      <c r="AH188" s="71"/>
      <c r="AI188" s="65" t="s">
        <v>70</v>
      </c>
      <c r="AJ188" s="71"/>
      <c r="AK188" s="71"/>
      <c r="AL188" s="71"/>
      <c r="AM188" s="45"/>
      <c r="AN188" s="45"/>
      <c r="AO188" s="45"/>
      <c r="AP188" s="43"/>
      <c r="AQ188" s="43"/>
    </row>
    <row r="189" spans="2:43" s="93" customFormat="1" ht="12.75" customHeight="1" x14ac:dyDescent="0.25">
      <c r="B189" s="78" t="str">
        <f t="shared" si="1"/>
        <v>Interest paid or payable</v>
      </c>
      <c r="C189" s="76" t="s">
        <v>129</v>
      </c>
      <c r="D189" s="69"/>
      <c r="E189" s="68"/>
      <c r="F189" s="65" t="s">
        <v>70</v>
      </c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65" t="s">
        <v>70</v>
      </c>
      <c r="R189" s="71"/>
      <c r="S189" s="71"/>
      <c r="T189" s="71"/>
      <c r="U189" s="71"/>
      <c r="V189" s="71"/>
      <c r="W189" s="71"/>
      <c r="X189" s="71"/>
      <c r="Y189" s="71"/>
      <c r="Z189" s="65" t="s">
        <v>70</v>
      </c>
      <c r="AA189" s="71"/>
      <c r="AB189" s="71"/>
      <c r="AC189" s="71"/>
      <c r="AD189" s="71"/>
      <c r="AE189" s="65" t="s">
        <v>70</v>
      </c>
      <c r="AF189" s="71"/>
      <c r="AG189" s="71"/>
      <c r="AH189" s="71"/>
      <c r="AI189" s="65" t="s">
        <v>70</v>
      </c>
      <c r="AJ189" s="71"/>
      <c r="AK189" s="71"/>
      <c r="AL189" s="71"/>
      <c r="AM189" s="45"/>
      <c r="AN189" s="45"/>
      <c r="AO189" s="45"/>
      <c r="AP189" s="43"/>
      <c r="AQ189" s="43"/>
    </row>
    <row r="190" spans="2:43" s="93" customFormat="1" ht="30" x14ac:dyDescent="0.25">
      <c r="B190" s="82" t="str">
        <f t="shared" si="1"/>
        <v>Total expenditure (discounted) [= net claims incurred (discounted) + technical expenses incurred net of reinsurance ceded + changes in additional provisions for unexpired risks + interest paid or payable + taxation + other expenditure]</v>
      </c>
      <c r="C190" s="76" t="s">
        <v>133</v>
      </c>
      <c r="D190" s="69"/>
      <c r="E190" s="68"/>
      <c r="F190" s="65" t="s">
        <v>70</v>
      </c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65" t="s">
        <v>70</v>
      </c>
      <c r="R190" s="71"/>
      <c r="S190" s="71"/>
      <c r="T190" s="71"/>
      <c r="U190" s="71"/>
      <c r="V190" s="71"/>
      <c r="W190" s="71"/>
      <c r="X190" s="71"/>
      <c r="Y190" s="71"/>
      <c r="Z190" s="65" t="s">
        <v>70</v>
      </c>
      <c r="AA190" s="71"/>
      <c r="AB190" s="71"/>
      <c r="AC190" s="71"/>
      <c r="AD190" s="71"/>
      <c r="AE190" s="65" t="s">
        <v>70</v>
      </c>
      <c r="AF190" s="71"/>
      <c r="AG190" s="71"/>
      <c r="AH190" s="71"/>
      <c r="AI190" s="65" t="s">
        <v>70</v>
      </c>
      <c r="AJ190" s="71"/>
      <c r="AK190" s="71"/>
      <c r="AL190" s="71"/>
      <c r="AM190" s="45"/>
      <c r="AN190" s="45"/>
      <c r="AO190" s="45"/>
      <c r="AP190" s="43"/>
      <c r="AQ190" s="43"/>
    </row>
    <row r="191" spans="2:43" s="93" customFormat="1" ht="30" x14ac:dyDescent="0.25">
      <c r="B191" s="86" t="str">
        <f t="shared" si="1"/>
        <v>Total comprehensive income in the period [derived as: (total earned income) less (total incurred expenditure) plus (other comprehensive income) ]</v>
      </c>
      <c r="C191" s="76" t="s">
        <v>135</v>
      </c>
      <c r="D191" s="69"/>
      <c r="E191" s="68"/>
      <c r="F191" s="65" t="s">
        <v>70</v>
      </c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65" t="s">
        <v>70</v>
      </c>
      <c r="R191" s="71"/>
      <c r="S191" s="71"/>
      <c r="T191" s="71"/>
      <c r="U191" s="71"/>
      <c r="V191" s="71"/>
      <c r="W191" s="71"/>
      <c r="X191" s="71"/>
      <c r="Y191" s="71"/>
      <c r="Z191" s="65" t="s">
        <v>70</v>
      </c>
      <c r="AA191" s="71"/>
      <c r="AB191" s="71"/>
      <c r="AC191" s="71"/>
      <c r="AD191" s="71"/>
      <c r="AE191" s="65" t="s">
        <v>70</v>
      </c>
      <c r="AF191" s="71"/>
      <c r="AG191" s="71"/>
      <c r="AH191" s="71"/>
      <c r="AI191" s="65" t="s">
        <v>70</v>
      </c>
      <c r="AJ191" s="71"/>
      <c r="AK191" s="71"/>
      <c r="AL191" s="71"/>
      <c r="AM191" s="45"/>
      <c r="AN191" s="45"/>
      <c r="AO191" s="45"/>
      <c r="AP191" s="43"/>
      <c r="AQ191" s="43"/>
    </row>
    <row r="192" spans="2:43" s="93" customFormat="1" ht="12.75" customHeight="1" x14ac:dyDescent="0.25">
      <c r="B192" s="86" t="str">
        <f t="shared" si="1"/>
        <v>Dividends paid or payable in period</v>
      </c>
      <c r="C192" s="76" t="s">
        <v>137</v>
      </c>
      <c r="D192" s="69"/>
      <c r="E192" s="68"/>
      <c r="F192" s="65" t="s">
        <v>70</v>
      </c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65" t="s">
        <v>70</v>
      </c>
      <c r="R192" s="71"/>
      <c r="S192" s="71"/>
      <c r="T192" s="71"/>
      <c r="U192" s="71"/>
      <c r="V192" s="71"/>
      <c r="W192" s="71"/>
      <c r="X192" s="71"/>
      <c r="Y192" s="71"/>
      <c r="Z192" s="65" t="s">
        <v>70</v>
      </c>
      <c r="AA192" s="71"/>
      <c r="AB192" s="71"/>
      <c r="AC192" s="71"/>
      <c r="AD192" s="71"/>
      <c r="AE192" s="65" t="s">
        <v>70</v>
      </c>
      <c r="AF192" s="71"/>
      <c r="AG192" s="71"/>
      <c r="AH192" s="71"/>
      <c r="AI192" s="65" t="s">
        <v>70</v>
      </c>
      <c r="AJ192" s="71"/>
      <c r="AK192" s="71"/>
      <c r="AL192" s="71"/>
      <c r="AM192" s="45"/>
      <c r="AN192" s="45"/>
      <c r="AO192" s="45"/>
      <c r="AP192" s="43"/>
      <c r="AQ192" s="43"/>
    </row>
    <row r="193" spans="2:43" x14ac:dyDescent="0.25">
      <c r="B193" s="181" t="str">
        <f t="shared" si="1"/>
        <v>Exposure</v>
      </c>
      <c r="C193" s="76" t="s">
        <v>538</v>
      </c>
      <c r="D193" s="65" t="s">
        <v>70</v>
      </c>
      <c r="E193" s="65" t="s">
        <v>70</v>
      </c>
      <c r="F193" s="65" t="s">
        <v>70</v>
      </c>
      <c r="G193" s="65" t="s">
        <v>70</v>
      </c>
      <c r="H193" s="65" t="s">
        <v>70</v>
      </c>
      <c r="I193" s="65" t="s">
        <v>70</v>
      </c>
      <c r="J193" s="65" t="s">
        <v>70</v>
      </c>
      <c r="K193" s="65" t="s">
        <v>70</v>
      </c>
      <c r="L193" s="65" t="s">
        <v>70</v>
      </c>
      <c r="M193" s="65" t="s">
        <v>70</v>
      </c>
      <c r="N193" s="65" t="s">
        <v>70</v>
      </c>
      <c r="O193" s="65" t="s">
        <v>70</v>
      </c>
      <c r="P193" s="65" t="s">
        <v>70</v>
      </c>
      <c r="Q193" s="65" t="s">
        <v>70</v>
      </c>
      <c r="R193" s="65" t="s">
        <v>70</v>
      </c>
      <c r="S193" s="65" t="s">
        <v>70</v>
      </c>
      <c r="T193" s="65" t="s">
        <v>70</v>
      </c>
      <c r="U193" s="65" t="s">
        <v>70</v>
      </c>
      <c r="V193" s="65" t="s">
        <v>70</v>
      </c>
      <c r="W193" s="65" t="s">
        <v>70</v>
      </c>
      <c r="X193" s="65" t="s">
        <v>70</v>
      </c>
      <c r="Y193" s="65" t="s">
        <v>70</v>
      </c>
      <c r="Z193" s="65" t="s">
        <v>70</v>
      </c>
      <c r="AA193" s="65" t="s">
        <v>70</v>
      </c>
      <c r="AB193" s="65" t="s">
        <v>70</v>
      </c>
      <c r="AC193" s="65" t="s">
        <v>70</v>
      </c>
      <c r="AD193" s="65" t="s">
        <v>70</v>
      </c>
      <c r="AE193" s="65" t="s">
        <v>70</v>
      </c>
      <c r="AF193" s="65" t="s">
        <v>70</v>
      </c>
      <c r="AG193" s="65"/>
      <c r="AH193" s="65" t="s">
        <v>70</v>
      </c>
      <c r="AI193" s="65" t="s">
        <v>70</v>
      </c>
      <c r="AJ193" s="65" t="s">
        <v>70</v>
      </c>
      <c r="AK193" s="65" t="s">
        <v>70</v>
      </c>
      <c r="AL193" s="65" t="s">
        <v>70</v>
      </c>
    </row>
    <row r="194" spans="2:43" s="93" customFormat="1" ht="12.75" customHeight="1" x14ac:dyDescent="0.25">
      <c r="B194" s="101" t="str">
        <f t="shared" si="1"/>
        <v>Number of risks written in the period - insurance (aka direct) - both new and renewal business [includes numbers of new risks reported in R1720]</v>
      </c>
      <c r="C194" s="76" t="s">
        <v>138</v>
      </c>
      <c r="D194" s="68"/>
      <c r="E194" s="68"/>
      <c r="F194" s="65" t="s">
        <v>70</v>
      </c>
      <c r="G194" s="70"/>
      <c r="H194" s="70"/>
      <c r="I194" s="87"/>
      <c r="J194" s="87"/>
      <c r="K194" s="87"/>
      <c r="L194" s="87"/>
      <c r="M194" s="87"/>
      <c r="N194" s="69"/>
      <c r="O194" s="70"/>
      <c r="P194" s="69"/>
      <c r="Q194" s="65" t="s">
        <v>70</v>
      </c>
      <c r="R194" s="69"/>
      <c r="S194" s="69"/>
      <c r="T194" s="69"/>
      <c r="U194" s="69"/>
      <c r="V194" s="69"/>
      <c r="W194" s="70"/>
      <c r="X194" s="70"/>
      <c r="Y194" s="70"/>
      <c r="Z194" s="65" t="s">
        <v>70</v>
      </c>
      <c r="AA194" s="71"/>
      <c r="AB194" s="71"/>
      <c r="AC194" s="71"/>
      <c r="AD194" s="71"/>
      <c r="AE194" s="65" t="s">
        <v>70</v>
      </c>
      <c r="AF194" s="71"/>
      <c r="AG194" s="71"/>
      <c r="AH194" s="71"/>
      <c r="AI194" s="65" t="s">
        <v>70</v>
      </c>
      <c r="AJ194" s="71"/>
      <c r="AK194" s="71"/>
      <c r="AL194" s="71"/>
      <c r="AM194" s="45"/>
      <c r="AN194" s="45"/>
      <c r="AO194" s="45"/>
      <c r="AP194" s="43"/>
      <c r="AQ194" s="43"/>
    </row>
    <row r="195" spans="2:43" s="93" customFormat="1" ht="12.75" customHeight="1" x14ac:dyDescent="0.25">
      <c r="B195" s="78" t="str">
        <f t="shared" si="1"/>
        <v>Number of risks written in the period - insurance (aka direct) - new business</v>
      </c>
      <c r="C195" s="76" t="s">
        <v>139</v>
      </c>
      <c r="D195" s="68"/>
      <c r="E195" s="68"/>
      <c r="F195" s="65" t="s">
        <v>70</v>
      </c>
      <c r="G195" s="70"/>
      <c r="H195" s="70"/>
      <c r="I195" s="68"/>
      <c r="J195" s="88"/>
      <c r="K195" s="68"/>
      <c r="L195" s="88"/>
      <c r="M195" s="68"/>
      <c r="N195" s="71"/>
      <c r="O195" s="70"/>
      <c r="P195" s="71"/>
      <c r="Q195" s="65" t="s">
        <v>70</v>
      </c>
      <c r="R195" s="71"/>
      <c r="S195" s="71"/>
      <c r="T195" s="71"/>
      <c r="U195" s="71"/>
      <c r="V195" s="71"/>
      <c r="W195" s="71"/>
      <c r="X195" s="71"/>
      <c r="Y195" s="71"/>
      <c r="Z195" s="65" t="s">
        <v>70</v>
      </c>
      <c r="AA195" s="71"/>
      <c r="AB195" s="71"/>
      <c r="AC195" s="71"/>
      <c r="AD195" s="71"/>
      <c r="AE195" s="65" t="s">
        <v>70</v>
      </c>
      <c r="AF195" s="71"/>
      <c r="AG195" s="71"/>
      <c r="AH195" s="71"/>
      <c r="AI195" s="65" t="s">
        <v>70</v>
      </c>
      <c r="AJ195" s="71"/>
      <c r="AK195" s="71"/>
      <c r="AL195" s="71"/>
      <c r="AM195" s="45"/>
      <c r="AN195" s="45"/>
      <c r="AO195" s="45"/>
      <c r="AP195" s="43"/>
      <c r="AQ195" s="43"/>
    </row>
    <row r="196" spans="2:43" s="93" customFormat="1" ht="12.75" customHeight="1" x14ac:dyDescent="0.25">
      <c r="B196" s="92" t="str">
        <f t="shared" si="1"/>
        <v>Sum insured in-force at end of the period - insurance (aka direct)</v>
      </c>
      <c r="C196" s="76" t="s">
        <v>140</v>
      </c>
      <c r="D196" s="68"/>
      <c r="E196" s="68"/>
      <c r="F196" s="65" t="s">
        <v>70</v>
      </c>
      <c r="G196" s="69"/>
      <c r="H196" s="69"/>
      <c r="I196" s="69"/>
      <c r="J196" s="69"/>
      <c r="K196" s="69"/>
      <c r="L196" s="69"/>
      <c r="M196" s="69"/>
      <c r="N196" s="70"/>
      <c r="O196" s="69"/>
      <c r="P196" s="70"/>
      <c r="Q196" s="65" t="s">
        <v>70</v>
      </c>
      <c r="R196" s="70"/>
      <c r="S196" s="70"/>
      <c r="T196" s="70"/>
      <c r="U196" s="70"/>
      <c r="V196" s="70"/>
      <c r="W196" s="69"/>
      <c r="X196" s="69"/>
      <c r="Y196" s="69"/>
      <c r="Z196" s="65" t="s">
        <v>70</v>
      </c>
      <c r="AA196" s="71"/>
      <c r="AB196" s="71"/>
      <c r="AC196" s="71"/>
      <c r="AD196" s="71"/>
      <c r="AE196" s="65" t="s">
        <v>70</v>
      </c>
      <c r="AF196" s="71"/>
      <c r="AG196" s="71"/>
      <c r="AH196" s="71"/>
      <c r="AI196" s="65" t="s">
        <v>70</v>
      </c>
      <c r="AJ196" s="71"/>
      <c r="AK196" s="71"/>
      <c r="AL196" s="71"/>
      <c r="AM196" s="45"/>
      <c r="AN196" s="45"/>
      <c r="AO196" s="45"/>
      <c r="AP196" s="43"/>
      <c r="AQ196" s="43"/>
    </row>
    <row r="197" spans="2:43" s="93" customFormat="1" ht="12.75" customHeight="1" x14ac:dyDescent="0.25">
      <c r="B197" s="89" t="str">
        <f t="shared" si="1"/>
        <v>Balance sheet (Solvency II basis) at end of the period</v>
      </c>
      <c r="C197" s="76" t="s">
        <v>142</v>
      </c>
      <c r="D197" s="65" t="s">
        <v>70</v>
      </c>
      <c r="E197" s="65" t="s">
        <v>70</v>
      </c>
      <c r="F197" s="65" t="s">
        <v>70</v>
      </c>
      <c r="G197" s="65" t="s">
        <v>70</v>
      </c>
      <c r="H197" s="65" t="s">
        <v>70</v>
      </c>
      <c r="I197" s="65" t="s">
        <v>70</v>
      </c>
      <c r="J197" s="65" t="s">
        <v>70</v>
      </c>
      <c r="K197" s="65" t="s">
        <v>70</v>
      </c>
      <c r="L197" s="65" t="s">
        <v>70</v>
      </c>
      <c r="M197" s="65" t="s">
        <v>70</v>
      </c>
      <c r="N197" s="65" t="s">
        <v>70</v>
      </c>
      <c r="O197" s="65" t="s">
        <v>70</v>
      </c>
      <c r="P197" s="65" t="s">
        <v>70</v>
      </c>
      <c r="Q197" s="65" t="s">
        <v>70</v>
      </c>
      <c r="R197" s="65" t="s">
        <v>70</v>
      </c>
      <c r="S197" s="65" t="s">
        <v>70</v>
      </c>
      <c r="T197" s="65" t="s">
        <v>70</v>
      </c>
      <c r="U197" s="65" t="s">
        <v>70</v>
      </c>
      <c r="V197" s="65" t="s">
        <v>70</v>
      </c>
      <c r="W197" s="65" t="s">
        <v>70</v>
      </c>
      <c r="X197" s="65" t="s">
        <v>70</v>
      </c>
      <c r="Y197" s="65" t="s">
        <v>70</v>
      </c>
      <c r="Z197" s="65" t="s">
        <v>70</v>
      </c>
      <c r="AA197" s="65" t="s">
        <v>70</v>
      </c>
      <c r="AB197" s="65" t="s">
        <v>70</v>
      </c>
      <c r="AC197" s="65" t="s">
        <v>70</v>
      </c>
      <c r="AD197" s="65" t="s">
        <v>70</v>
      </c>
      <c r="AE197" s="65" t="s">
        <v>70</v>
      </c>
      <c r="AF197" s="65" t="s">
        <v>70</v>
      </c>
      <c r="AG197" s="65"/>
      <c r="AH197" s="65" t="s">
        <v>70</v>
      </c>
      <c r="AI197" s="65" t="s">
        <v>70</v>
      </c>
      <c r="AJ197" s="65" t="s">
        <v>70</v>
      </c>
      <c r="AK197" s="65" t="s">
        <v>70</v>
      </c>
      <c r="AL197" s="65" t="s">
        <v>70</v>
      </c>
      <c r="AM197" s="45"/>
      <c r="AN197" s="45"/>
      <c r="AO197" s="45"/>
      <c r="AP197" s="43"/>
      <c r="AQ197" s="43"/>
    </row>
    <row r="198" spans="2:43" s="93" customFormat="1" ht="12.75" customHeight="1" x14ac:dyDescent="0.25">
      <c r="B198" s="78" t="str">
        <f t="shared" si="1"/>
        <v>Assets - investments</v>
      </c>
      <c r="C198" s="76" t="s">
        <v>144</v>
      </c>
      <c r="D198" s="69"/>
      <c r="E198" s="68"/>
      <c r="F198" s="65" t="s">
        <v>70</v>
      </c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65" t="s">
        <v>70</v>
      </c>
      <c r="R198" s="71"/>
      <c r="S198" s="71"/>
      <c r="T198" s="71"/>
      <c r="U198" s="71"/>
      <c r="V198" s="71"/>
      <c r="W198" s="71"/>
      <c r="X198" s="71"/>
      <c r="Y198" s="71"/>
      <c r="Z198" s="65" t="s">
        <v>70</v>
      </c>
      <c r="AA198" s="71"/>
      <c r="AB198" s="71"/>
      <c r="AC198" s="71"/>
      <c r="AD198" s="71"/>
      <c r="AE198" s="65" t="s">
        <v>70</v>
      </c>
      <c r="AF198" s="71"/>
      <c r="AG198" s="71"/>
      <c r="AH198" s="71"/>
      <c r="AI198" s="65" t="s">
        <v>70</v>
      </c>
      <c r="AJ198" s="71"/>
      <c r="AK198" s="71"/>
      <c r="AL198" s="71"/>
      <c r="AM198" s="45"/>
      <c r="AN198" s="45"/>
      <c r="AO198" s="45"/>
      <c r="AP198" s="43"/>
      <c r="AQ198" s="43"/>
    </row>
    <row r="199" spans="2:43" s="93" customFormat="1" ht="12.75" customHeight="1" x14ac:dyDescent="0.25">
      <c r="B199" s="78" t="str">
        <f t="shared" si="1"/>
        <v>Assets - reinsurance recoverables</v>
      </c>
      <c r="C199" s="76" t="s">
        <v>146</v>
      </c>
      <c r="D199" s="69"/>
      <c r="E199" s="68"/>
      <c r="F199" s="65" t="s">
        <v>70</v>
      </c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65" t="s">
        <v>70</v>
      </c>
      <c r="R199" s="71"/>
      <c r="S199" s="71"/>
      <c r="T199" s="71"/>
      <c r="U199" s="71"/>
      <c r="V199" s="71"/>
      <c r="W199" s="71"/>
      <c r="X199" s="71"/>
      <c r="Y199" s="71"/>
      <c r="Z199" s="65" t="s">
        <v>70</v>
      </c>
      <c r="AA199" s="71"/>
      <c r="AB199" s="71"/>
      <c r="AC199" s="71"/>
      <c r="AD199" s="71"/>
      <c r="AE199" s="65" t="s">
        <v>70</v>
      </c>
      <c r="AF199" s="71"/>
      <c r="AG199" s="71"/>
      <c r="AH199" s="71"/>
      <c r="AI199" s="65" t="s">
        <v>70</v>
      </c>
      <c r="AJ199" s="71"/>
      <c r="AK199" s="71"/>
      <c r="AL199" s="71"/>
      <c r="AM199" s="45"/>
      <c r="AN199" s="45"/>
      <c r="AO199" s="45"/>
      <c r="AP199" s="43"/>
      <c r="AQ199" s="43"/>
    </row>
    <row r="200" spans="2:43" s="93" customFormat="1" ht="12.75" customHeight="1" x14ac:dyDescent="0.25">
      <c r="B200" s="78" t="str">
        <f t="shared" si="1"/>
        <v>Assets - total</v>
      </c>
      <c r="C200" s="76" t="s">
        <v>148</v>
      </c>
      <c r="D200" s="69"/>
      <c r="E200" s="68"/>
      <c r="F200" s="65" t="s">
        <v>70</v>
      </c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65" t="s">
        <v>70</v>
      </c>
      <c r="R200" s="71"/>
      <c r="S200" s="71"/>
      <c r="T200" s="71"/>
      <c r="U200" s="71"/>
      <c r="V200" s="71"/>
      <c r="W200" s="71"/>
      <c r="X200" s="71"/>
      <c r="Y200" s="71"/>
      <c r="Z200" s="65" t="s">
        <v>70</v>
      </c>
      <c r="AA200" s="71"/>
      <c r="AB200" s="71"/>
      <c r="AC200" s="71"/>
      <c r="AD200" s="71"/>
      <c r="AE200" s="65" t="s">
        <v>70</v>
      </c>
      <c r="AF200" s="71"/>
      <c r="AG200" s="71"/>
      <c r="AH200" s="71"/>
      <c r="AI200" s="65" t="s">
        <v>70</v>
      </c>
      <c r="AJ200" s="71"/>
      <c r="AK200" s="71"/>
      <c r="AL200" s="71"/>
      <c r="AM200" s="45"/>
      <c r="AN200" s="45"/>
      <c r="AO200" s="45"/>
      <c r="AP200" s="43"/>
      <c r="AQ200" s="43"/>
    </row>
    <row r="201" spans="2:43" s="93" customFormat="1" ht="12.75" customHeight="1" x14ac:dyDescent="0.25">
      <c r="B201" s="78" t="str">
        <f t="shared" si="1"/>
        <v>Best estimate plus technical provisions calculated as a whole – gross of reinsurance</v>
      </c>
      <c r="C201" s="76" t="s">
        <v>150</v>
      </c>
      <c r="D201" s="69"/>
      <c r="E201" s="68"/>
      <c r="F201" s="65" t="s">
        <v>70</v>
      </c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65" t="s">
        <v>70</v>
      </c>
      <c r="R201" s="71"/>
      <c r="S201" s="71"/>
      <c r="T201" s="71"/>
      <c r="U201" s="71"/>
      <c r="V201" s="71"/>
      <c r="W201" s="71"/>
      <c r="X201" s="71"/>
      <c r="Y201" s="71"/>
      <c r="Z201" s="65" t="s">
        <v>70</v>
      </c>
      <c r="AA201" s="71"/>
      <c r="AB201" s="71"/>
      <c r="AC201" s="71"/>
      <c r="AD201" s="71"/>
      <c r="AE201" s="65" t="s">
        <v>70</v>
      </c>
      <c r="AF201" s="71"/>
      <c r="AG201" s="71"/>
      <c r="AH201" s="71"/>
      <c r="AI201" s="65" t="s">
        <v>70</v>
      </c>
      <c r="AJ201" s="71"/>
      <c r="AK201" s="71"/>
      <c r="AL201" s="71"/>
      <c r="AM201" s="45"/>
      <c r="AN201" s="45"/>
      <c r="AO201" s="45"/>
      <c r="AP201" s="43"/>
      <c r="AQ201" s="43"/>
    </row>
    <row r="202" spans="2:43" s="93" customFormat="1" ht="12.75" customHeight="1" x14ac:dyDescent="0.25">
      <c r="B202" s="78" t="str">
        <f t="shared" si="1"/>
        <v>Best estimate claim provision - gross of reinsurance</v>
      </c>
      <c r="C202" s="76" t="s">
        <v>151</v>
      </c>
      <c r="D202" s="68"/>
      <c r="E202" s="69"/>
      <c r="F202" s="65" t="s">
        <v>70</v>
      </c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65" t="s">
        <v>70</v>
      </c>
      <c r="R202" s="71"/>
      <c r="S202" s="71"/>
      <c r="T202" s="71"/>
      <c r="U202" s="71"/>
      <c r="V202" s="71"/>
      <c r="W202" s="71"/>
      <c r="X202" s="71"/>
      <c r="Y202" s="71"/>
      <c r="Z202" s="65" t="s">
        <v>70</v>
      </c>
      <c r="AA202" s="71"/>
      <c r="AB202" s="71"/>
      <c r="AC202" s="71"/>
      <c r="AD202" s="71"/>
      <c r="AE202" s="65" t="s">
        <v>70</v>
      </c>
      <c r="AF202" s="71"/>
      <c r="AG202" s="71"/>
      <c r="AH202" s="71"/>
      <c r="AI202" s="65" t="s">
        <v>70</v>
      </c>
      <c r="AJ202" s="71"/>
      <c r="AK202" s="71"/>
      <c r="AL202" s="71"/>
      <c r="AM202" s="45"/>
      <c r="AN202" s="45"/>
      <c r="AO202" s="45"/>
      <c r="AP202" s="43"/>
      <c r="AQ202" s="43"/>
    </row>
    <row r="203" spans="2:43" s="93" customFormat="1" ht="12.75" customHeight="1" x14ac:dyDescent="0.25">
      <c r="B203" s="78" t="str">
        <f t="shared" si="1"/>
        <v>Best estimate premium provision - gross of reinsurance</v>
      </c>
      <c r="C203" s="76" t="s">
        <v>153</v>
      </c>
      <c r="D203" s="68"/>
      <c r="E203" s="69"/>
      <c r="F203" s="65" t="s">
        <v>70</v>
      </c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65" t="s">
        <v>70</v>
      </c>
      <c r="R203" s="71"/>
      <c r="S203" s="71"/>
      <c r="T203" s="71"/>
      <c r="U203" s="71"/>
      <c r="V203" s="71"/>
      <c r="W203" s="71"/>
      <c r="X203" s="71"/>
      <c r="Y203" s="71"/>
      <c r="Z203" s="65" t="s">
        <v>70</v>
      </c>
      <c r="AA203" s="71"/>
      <c r="AB203" s="71"/>
      <c r="AC203" s="71"/>
      <c r="AD203" s="71"/>
      <c r="AE203" s="65" t="s">
        <v>70</v>
      </c>
      <c r="AF203" s="71"/>
      <c r="AG203" s="71"/>
      <c r="AH203" s="71"/>
      <c r="AI203" s="65" t="s">
        <v>70</v>
      </c>
      <c r="AJ203" s="71"/>
      <c r="AK203" s="71"/>
      <c r="AL203" s="71"/>
      <c r="AM203" s="45"/>
      <c r="AN203" s="45"/>
      <c r="AO203" s="45"/>
      <c r="AP203" s="43"/>
      <c r="AQ203" s="43"/>
    </row>
    <row r="204" spans="2:43" s="93" customFormat="1" ht="12.75" customHeight="1" x14ac:dyDescent="0.25">
      <c r="B204" s="78" t="str">
        <f t="shared" si="1"/>
        <v>Risk margin</v>
      </c>
      <c r="C204" s="76" t="s">
        <v>155</v>
      </c>
      <c r="D204" s="69"/>
      <c r="E204" s="69"/>
      <c r="F204" s="65" t="s">
        <v>70</v>
      </c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65" t="s">
        <v>70</v>
      </c>
      <c r="R204" s="71"/>
      <c r="S204" s="71"/>
      <c r="T204" s="71"/>
      <c r="U204" s="71"/>
      <c r="V204" s="71"/>
      <c r="W204" s="71"/>
      <c r="X204" s="71"/>
      <c r="Y204" s="71"/>
      <c r="Z204" s="65" t="s">
        <v>70</v>
      </c>
      <c r="AA204" s="71"/>
      <c r="AB204" s="71"/>
      <c r="AC204" s="71"/>
      <c r="AD204" s="71"/>
      <c r="AE204" s="65" t="s">
        <v>70</v>
      </c>
      <c r="AF204" s="71"/>
      <c r="AG204" s="71"/>
      <c r="AH204" s="71"/>
      <c r="AI204" s="65" t="s">
        <v>70</v>
      </c>
      <c r="AJ204" s="71"/>
      <c r="AK204" s="71"/>
      <c r="AL204" s="71"/>
      <c r="AM204" s="45"/>
      <c r="AN204" s="45"/>
      <c r="AO204" s="45"/>
      <c r="AP204" s="43"/>
      <c r="AQ204" s="43"/>
    </row>
    <row r="205" spans="2:43" s="93" customFormat="1" ht="12.75" customHeight="1" x14ac:dyDescent="0.25">
      <c r="B205" s="78" t="str">
        <f t="shared" si="1"/>
        <v>Total liabilities</v>
      </c>
      <c r="C205" s="76" t="s">
        <v>157</v>
      </c>
      <c r="D205" s="69"/>
      <c r="E205" s="68"/>
      <c r="F205" s="65" t="s">
        <v>70</v>
      </c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65" t="s">
        <v>70</v>
      </c>
      <c r="R205" s="71"/>
      <c r="S205" s="71"/>
      <c r="T205" s="71"/>
      <c r="U205" s="71"/>
      <c r="V205" s="71"/>
      <c r="W205" s="71"/>
      <c r="X205" s="71"/>
      <c r="Y205" s="71"/>
      <c r="Z205" s="65" t="s">
        <v>70</v>
      </c>
      <c r="AA205" s="71"/>
      <c r="AB205" s="71"/>
      <c r="AC205" s="71"/>
      <c r="AD205" s="71"/>
      <c r="AE205" s="65" t="s">
        <v>70</v>
      </c>
      <c r="AF205" s="71"/>
      <c r="AG205" s="71"/>
      <c r="AH205" s="71"/>
      <c r="AI205" s="65" t="s">
        <v>70</v>
      </c>
      <c r="AJ205" s="71"/>
      <c r="AK205" s="71"/>
      <c r="AL205" s="71"/>
      <c r="AM205" s="45"/>
      <c r="AN205" s="45"/>
      <c r="AO205" s="45"/>
      <c r="AP205" s="43"/>
      <c r="AQ205" s="43"/>
    </row>
    <row r="206" spans="2:43" ht="12.75" customHeight="1" x14ac:dyDescent="0.25">
      <c r="B206" s="90" t="str">
        <f t="shared" si="1"/>
        <v>Own funds and SCR</v>
      </c>
      <c r="C206" s="76" t="s">
        <v>438</v>
      </c>
      <c r="D206" s="65" t="s">
        <v>70</v>
      </c>
      <c r="E206" s="65" t="s">
        <v>70</v>
      </c>
      <c r="F206" s="65" t="s">
        <v>70</v>
      </c>
      <c r="G206" s="65" t="s">
        <v>70</v>
      </c>
      <c r="H206" s="65" t="s">
        <v>70</v>
      </c>
      <c r="I206" s="65" t="s">
        <v>70</v>
      </c>
      <c r="J206" s="65" t="s">
        <v>70</v>
      </c>
      <c r="K206" s="65" t="s">
        <v>70</v>
      </c>
      <c r="L206" s="65" t="s">
        <v>70</v>
      </c>
      <c r="M206" s="65" t="s">
        <v>70</v>
      </c>
      <c r="N206" s="65" t="s">
        <v>70</v>
      </c>
      <c r="O206" s="65" t="s">
        <v>70</v>
      </c>
      <c r="P206" s="65" t="s">
        <v>70</v>
      </c>
      <c r="Q206" s="65" t="s">
        <v>70</v>
      </c>
      <c r="R206" s="65" t="s">
        <v>70</v>
      </c>
      <c r="S206" s="65" t="s">
        <v>70</v>
      </c>
      <c r="T206" s="65" t="s">
        <v>70</v>
      </c>
      <c r="U206" s="65" t="s">
        <v>70</v>
      </c>
      <c r="V206" s="65" t="s">
        <v>70</v>
      </c>
      <c r="W206" s="65" t="s">
        <v>70</v>
      </c>
      <c r="X206" s="65" t="s">
        <v>70</v>
      </c>
      <c r="Y206" s="65" t="s">
        <v>70</v>
      </c>
      <c r="Z206" s="65" t="s">
        <v>70</v>
      </c>
      <c r="AA206" s="65" t="s">
        <v>70</v>
      </c>
      <c r="AB206" s="65" t="s">
        <v>70</v>
      </c>
      <c r="AC206" s="65" t="s">
        <v>70</v>
      </c>
      <c r="AD206" s="65" t="s">
        <v>70</v>
      </c>
      <c r="AE206" s="65" t="s">
        <v>70</v>
      </c>
      <c r="AF206" s="65" t="s">
        <v>70</v>
      </c>
      <c r="AG206" s="65"/>
      <c r="AH206" s="65" t="s">
        <v>70</v>
      </c>
      <c r="AI206" s="65" t="s">
        <v>70</v>
      </c>
      <c r="AJ206" s="65" t="s">
        <v>70</v>
      </c>
      <c r="AK206" s="65" t="s">
        <v>70</v>
      </c>
      <c r="AL206" s="65" t="s">
        <v>70</v>
      </c>
    </row>
    <row r="207" spans="2:43" s="93" customFormat="1" ht="12.75" customHeight="1" x14ac:dyDescent="0.25">
      <c r="B207" s="89" t="str">
        <f t="shared" si="1"/>
        <v>Basic own funds at end of the period: [= Tier 1 plus Tier 2 plus Tier 3 plus Other]</v>
      </c>
      <c r="C207" s="76" t="s">
        <v>159</v>
      </c>
      <c r="D207" s="69"/>
      <c r="E207" s="65"/>
      <c r="F207" s="65" t="s">
        <v>70</v>
      </c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 t="s">
        <v>70</v>
      </c>
      <c r="R207" s="65"/>
      <c r="S207" s="65"/>
      <c r="T207" s="65"/>
      <c r="U207" s="65"/>
      <c r="V207" s="65"/>
      <c r="W207" s="65"/>
      <c r="X207" s="65"/>
      <c r="Y207" s="65"/>
      <c r="Z207" s="65" t="s">
        <v>70</v>
      </c>
      <c r="AA207" s="65"/>
      <c r="AB207" s="65"/>
      <c r="AC207" s="65"/>
      <c r="AD207" s="65"/>
      <c r="AE207" s="65" t="s">
        <v>70</v>
      </c>
      <c r="AF207" s="65"/>
      <c r="AG207" s="65"/>
      <c r="AH207" s="65"/>
      <c r="AI207" s="65" t="s">
        <v>70</v>
      </c>
      <c r="AJ207" s="65"/>
      <c r="AK207" s="65"/>
      <c r="AL207" s="65"/>
      <c r="AM207" s="45"/>
      <c r="AN207" s="45"/>
      <c r="AO207" s="45"/>
      <c r="AP207" s="43"/>
      <c r="AQ207" s="43"/>
    </row>
    <row r="208" spans="2:43" s="93" customFormat="1" ht="12.75" customHeight="1" x14ac:dyDescent="0.25">
      <c r="B208" s="78" t="str">
        <f t="shared" si="1"/>
        <v>Tier 1</v>
      </c>
      <c r="C208" s="76" t="s">
        <v>161</v>
      </c>
      <c r="D208" s="69"/>
      <c r="E208" s="68"/>
      <c r="F208" s="65" t="s">
        <v>70</v>
      </c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65" t="s">
        <v>70</v>
      </c>
      <c r="R208" s="71"/>
      <c r="S208" s="71"/>
      <c r="T208" s="71"/>
      <c r="U208" s="71"/>
      <c r="V208" s="71"/>
      <c r="W208" s="71"/>
      <c r="X208" s="71"/>
      <c r="Y208" s="71"/>
      <c r="Z208" s="65" t="s">
        <v>70</v>
      </c>
      <c r="AA208" s="71"/>
      <c r="AB208" s="71"/>
      <c r="AC208" s="71"/>
      <c r="AD208" s="71"/>
      <c r="AE208" s="65" t="s">
        <v>70</v>
      </c>
      <c r="AF208" s="71"/>
      <c r="AG208" s="71"/>
      <c r="AH208" s="71"/>
      <c r="AI208" s="65" t="s">
        <v>70</v>
      </c>
      <c r="AJ208" s="71"/>
      <c r="AK208" s="71"/>
      <c r="AL208" s="71"/>
      <c r="AM208" s="45"/>
      <c r="AN208" s="45"/>
      <c r="AO208" s="45"/>
      <c r="AP208" s="43"/>
      <c r="AQ208" s="43"/>
    </row>
    <row r="209" spans="1:43" s="93" customFormat="1" ht="12.75" customHeight="1" x14ac:dyDescent="0.25">
      <c r="B209" s="78" t="str">
        <f t="shared" si="1"/>
        <v>Tier 2</v>
      </c>
      <c r="C209" s="76" t="s">
        <v>165</v>
      </c>
      <c r="D209" s="69"/>
      <c r="E209" s="68"/>
      <c r="F209" s="65" t="s">
        <v>70</v>
      </c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65" t="s">
        <v>70</v>
      </c>
      <c r="R209" s="71"/>
      <c r="S209" s="71"/>
      <c r="T209" s="71"/>
      <c r="U209" s="71"/>
      <c r="V209" s="71"/>
      <c r="W209" s="71"/>
      <c r="X209" s="71"/>
      <c r="Y209" s="71"/>
      <c r="Z209" s="65" t="s">
        <v>70</v>
      </c>
      <c r="AA209" s="71"/>
      <c r="AB209" s="71"/>
      <c r="AC209" s="71"/>
      <c r="AD209" s="71"/>
      <c r="AE209" s="65" t="s">
        <v>70</v>
      </c>
      <c r="AF209" s="71"/>
      <c r="AG209" s="71"/>
      <c r="AH209" s="71"/>
      <c r="AI209" s="65" t="s">
        <v>70</v>
      </c>
      <c r="AJ209" s="71"/>
      <c r="AK209" s="71"/>
      <c r="AL209" s="71"/>
      <c r="AM209" s="45"/>
      <c r="AN209" s="45"/>
      <c r="AO209" s="45"/>
      <c r="AP209" s="43"/>
      <c r="AQ209" s="43"/>
    </row>
    <row r="210" spans="1:43" s="93" customFormat="1" ht="12.75" customHeight="1" x14ac:dyDescent="0.25">
      <c r="B210" s="78" t="str">
        <f t="shared" si="1"/>
        <v>Tier 3</v>
      </c>
      <c r="C210" s="76" t="s">
        <v>169</v>
      </c>
      <c r="D210" s="69"/>
      <c r="E210" s="68"/>
      <c r="F210" s="65" t="s">
        <v>70</v>
      </c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65" t="s">
        <v>70</v>
      </c>
      <c r="R210" s="71"/>
      <c r="S210" s="71"/>
      <c r="T210" s="71"/>
      <c r="U210" s="71"/>
      <c r="V210" s="71"/>
      <c r="W210" s="71"/>
      <c r="X210" s="71"/>
      <c r="Y210" s="71"/>
      <c r="Z210" s="65" t="s">
        <v>70</v>
      </c>
      <c r="AA210" s="71"/>
      <c r="AB210" s="71"/>
      <c r="AC210" s="71"/>
      <c r="AD210" s="71"/>
      <c r="AE210" s="65" t="s">
        <v>70</v>
      </c>
      <c r="AF210" s="71"/>
      <c r="AG210" s="71"/>
      <c r="AH210" s="71"/>
      <c r="AI210" s="65" t="s">
        <v>70</v>
      </c>
      <c r="AJ210" s="71"/>
      <c r="AK210" s="71"/>
      <c r="AL210" s="71"/>
      <c r="AM210" s="45"/>
      <c r="AN210" s="45"/>
      <c r="AO210" s="45"/>
      <c r="AP210" s="43"/>
      <c r="AQ210" s="43"/>
    </row>
    <row r="211" spans="1:43" s="93" customFormat="1" ht="12.75" customHeight="1" x14ac:dyDescent="0.25">
      <c r="B211" s="78" t="str">
        <f t="shared" si="1"/>
        <v>Other</v>
      </c>
      <c r="C211" s="76" t="s">
        <v>171</v>
      </c>
      <c r="D211" s="69"/>
      <c r="E211" s="68"/>
      <c r="F211" s="65" t="s">
        <v>70</v>
      </c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65" t="s">
        <v>70</v>
      </c>
      <c r="R211" s="71"/>
      <c r="S211" s="71"/>
      <c r="T211" s="71"/>
      <c r="U211" s="71"/>
      <c r="V211" s="71"/>
      <c r="W211" s="71"/>
      <c r="X211" s="71"/>
      <c r="Y211" s="71"/>
      <c r="Z211" s="65" t="s">
        <v>70</v>
      </c>
      <c r="AA211" s="71"/>
      <c r="AB211" s="71"/>
      <c r="AC211" s="71"/>
      <c r="AD211" s="71"/>
      <c r="AE211" s="65" t="s">
        <v>70</v>
      </c>
      <c r="AF211" s="71"/>
      <c r="AG211" s="71"/>
      <c r="AH211" s="71"/>
      <c r="AI211" s="65" t="s">
        <v>70</v>
      </c>
      <c r="AJ211" s="71"/>
      <c r="AK211" s="71"/>
      <c r="AL211" s="71"/>
      <c r="AM211" s="45"/>
      <c r="AN211" s="45"/>
      <c r="AO211" s="45"/>
      <c r="AP211" s="43"/>
      <c r="AQ211" s="43"/>
    </row>
    <row r="212" spans="1:43" s="93" customFormat="1" ht="12.75" customHeight="1" x14ac:dyDescent="0.25">
      <c r="B212" s="92" t="str">
        <f t="shared" si="1"/>
        <v>Ancillary own funds at end of the period</v>
      </c>
      <c r="C212" s="76" t="s">
        <v>173</v>
      </c>
      <c r="D212" s="69"/>
      <c r="E212" s="68"/>
      <c r="F212" s="65" t="s">
        <v>70</v>
      </c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65" t="s">
        <v>70</v>
      </c>
      <c r="R212" s="71"/>
      <c r="S212" s="71"/>
      <c r="T212" s="71"/>
      <c r="U212" s="71"/>
      <c r="V212" s="71"/>
      <c r="W212" s="71"/>
      <c r="X212" s="71"/>
      <c r="Y212" s="71"/>
      <c r="Z212" s="65" t="s">
        <v>70</v>
      </c>
      <c r="AA212" s="71"/>
      <c r="AB212" s="71"/>
      <c r="AC212" s="71"/>
      <c r="AD212" s="71"/>
      <c r="AE212" s="65" t="s">
        <v>70</v>
      </c>
      <c r="AF212" s="71"/>
      <c r="AG212" s="71"/>
      <c r="AH212" s="71"/>
      <c r="AI212" s="65" t="s">
        <v>70</v>
      </c>
      <c r="AJ212" s="71"/>
      <c r="AK212" s="71"/>
      <c r="AL212" s="71"/>
      <c r="AM212" s="45"/>
      <c r="AN212" s="45"/>
      <c r="AO212" s="45"/>
      <c r="AP212" s="43"/>
      <c r="AQ212" s="43"/>
    </row>
    <row r="213" spans="1:43" s="93" customFormat="1" ht="12.75" customHeight="1" x14ac:dyDescent="0.25">
      <c r="B213" s="92" t="str">
        <f t="shared" si="1"/>
        <v>Eligible own funds at end of the period</v>
      </c>
      <c r="C213" s="76" t="s">
        <v>175</v>
      </c>
      <c r="D213" s="69"/>
      <c r="E213" s="68"/>
      <c r="F213" s="65" t="s">
        <v>70</v>
      </c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65" t="s">
        <v>70</v>
      </c>
      <c r="R213" s="71"/>
      <c r="S213" s="71"/>
      <c r="T213" s="71"/>
      <c r="U213" s="71"/>
      <c r="V213" s="71"/>
      <c r="W213" s="71"/>
      <c r="X213" s="71"/>
      <c r="Y213" s="71"/>
      <c r="Z213" s="65" t="s">
        <v>70</v>
      </c>
      <c r="AA213" s="71"/>
      <c r="AB213" s="71"/>
      <c r="AC213" s="71"/>
      <c r="AD213" s="71"/>
      <c r="AE213" s="65" t="s">
        <v>70</v>
      </c>
      <c r="AF213" s="71"/>
      <c r="AG213" s="71"/>
      <c r="AH213" s="71"/>
      <c r="AI213" s="65" t="s">
        <v>70</v>
      </c>
      <c r="AJ213" s="71"/>
      <c r="AK213" s="71"/>
      <c r="AL213" s="71"/>
      <c r="AM213" s="45"/>
      <c r="AN213" s="45"/>
      <c r="AO213" s="45"/>
      <c r="AP213" s="43"/>
      <c r="AQ213" s="43"/>
    </row>
    <row r="214" spans="1:43" s="93" customFormat="1" x14ac:dyDescent="0.25">
      <c r="B214" s="92" t="str">
        <f t="shared" si="1"/>
        <v>SCR at end of the period</v>
      </c>
      <c r="C214" s="76" t="s">
        <v>177</v>
      </c>
      <c r="D214" s="69"/>
      <c r="E214" s="68"/>
      <c r="F214" s="65" t="s">
        <v>70</v>
      </c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65" t="s">
        <v>70</v>
      </c>
      <c r="R214" s="71"/>
      <c r="S214" s="71"/>
      <c r="T214" s="71"/>
      <c r="U214" s="71"/>
      <c r="V214" s="71"/>
      <c r="W214" s="71"/>
      <c r="X214" s="71"/>
      <c r="Y214" s="71"/>
      <c r="Z214" s="65" t="s">
        <v>70</v>
      </c>
      <c r="AA214" s="71"/>
      <c r="AB214" s="71"/>
      <c r="AC214" s="71"/>
      <c r="AD214" s="71"/>
      <c r="AE214" s="65" t="s">
        <v>70</v>
      </c>
      <c r="AF214" s="71"/>
      <c r="AG214" s="71"/>
      <c r="AH214" s="71"/>
      <c r="AI214" s="65" t="s">
        <v>70</v>
      </c>
      <c r="AJ214" s="71"/>
      <c r="AK214" s="71"/>
      <c r="AL214" s="71"/>
      <c r="AM214" s="45"/>
      <c r="AN214" s="45"/>
      <c r="AO214" s="45"/>
      <c r="AP214" s="43"/>
      <c r="AQ214" s="43"/>
    </row>
    <row r="215" spans="1:43" ht="12.75" customHeight="1" x14ac:dyDescent="0.25">
      <c r="C215" s="93" t="s">
        <v>572</v>
      </c>
    </row>
    <row r="216" spans="1:43" ht="12.75" customHeight="1" x14ac:dyDescent="0.25">
      <c r="C216" s="93" t="s">
        <v>572</v>
      </c>
    </row>
    <row r="217" spans="1:43" ht="12.75" customHeight="1" x14ac:dyDescent="0.25">
      <c r="A217" s="48" t="s">
        <v>248</v>
      </c>
      <c r="C217" s="93" t="s">
        <v>572</v>
      </c>
    </row>
    <row r="218" spans="1:43" ht="12.75" customHeight="1" x14ac:dyDescent="0.25">
      <c r="A218" s="51" t="str">
        <f>A8&amp;" : plan year 3"</f>
        <v>Income, Expenditure and Business Model Analysis - Non-Life : plan year 3</v>
      </c>
      <c r="C218" s="93" t="s">
        <v>572</v>
      </c>
    </row>
    <row r="219" spans="1:43" ht="12.75" customHeight="1" x14ac:dyDescent="0.25">
      <c r="C219" s="93" t="s">
        <v>572</v>
      </c>
    </row>
    <row r="220" spans="1:43" x14ac:dyDescent="0.25">
      <c r="A220" s="93"/>
      <c r="C220" s="93" t="s">
        <v>572</v>
      </c>
      <c r="D220" s="197" t="s">
        <v>2</v>
      </c>
      <c r="E220" s="198"/>
      <c r="F220" s="198"/>
      <c r="G220" s="198"/>
      <c r="H220" s="198"/>
      <c r="I220" s="198"/>
      <c r="J220" s="198"/>
      <c r="K220" s="198"/>
      <c r="L220" s="198"/>
      <c r="M220" s="198"/>
      <c r="N220" s="198"/>
      <c r="O220" s="198"/>
      <c r="P220" s="198"/>
      <c r="Q220" s="198"/>
      <c r="R220" s="198"/>
      <c r="S220" s="198"/>
      <c r="T220" s="198"/>
      <c r="U220" s="198"/>
      <c r="V220" s="198"/>
      <c r="W220" s="198"/>
      <c r="X220" s="198"/>
      <c r="Y220" s="198"/>
      <c r="Z220" s="198"/>
      <c r="AA220" s="198"/>
      <c r="AB220" s="198"/>
      <c r="AC220" s="198"/>
      <c r="AD220" s="198"/>
      <c r="AE220" s="198"/>
      <c r="AF220" s="198"/>
      <c r="AG220" s="198"/>
      <c r="AH220" s="198"/>
      <c r="AI220" s="198"/>
      <c r="AJ220" s="198"/>
      <c r="AK220" s="198"/>
      <c r="AL220" s="198"/>
    </row>
    <row r="221" spans="1:43" ht="15" customHeight="1" x14ac:dyDescent="0.25">
      <c r="A221" s="93"/>
      <c r="C221" s="93" t="s">
        <v>572</v>
      </c>
      <c r="D221" s="199"/>
      <c r="E221" s="197" t="s">
        <v>3</v>
      </c>
      <c r="F221" s="198"/>
      <c r="G221" s="198"/>
      <c r="H221" s="198"/>
      <c r="I221" s="198"/>
      <c r="J221" s="198"/>
      <c r="K221" s="198"/>
      <c r="L221" s="198"/>
      <c r="M221" s="198"/>
      <c r="N221" s="198"/>
      <c r="O221" s="198"/>
      <c r="P221" s="198"/>
      <c r="Q221" s="198"/>
      <c r="R221" s="198"/>
      <c r="S221" s="198"/>
      <c r="T221" s="198"/>
      <c r="U221" s="198"/>
      <c r="V221" s="198"/>
      <c r="W221" s="198"/>
      <c r="X221" s="198"/>
      <c r="Y221" s="198"/>
      <c r="Z221" s="198"/>
      <c r="AA221" s="198"/>
      <c r="AB221" s="198"/>
      <c r="AC221" s="198"/>
      <c r="AD221" s="198"/>
      <c r="AE221" s="201" t="s">
        <v>515</v>
      </c>
      <c r="AF221" s="202"/>
      <c r="AG221" s="202"/>
      <c r="AH221" s="202"/>
      <c r="AI221" s="205" t="s">
        <v>4</v>
      </c>
      <c r="AJ221" s="205"/>
      <c r="AK221" s="205"/>
      <c r="AL221" s="205"/>
    </row>
    <row r="222" spans="1:43" ht="15" customHeight="1" x14ac:dyDescent="0.25">
      <c r="A222" s="93"/>
      <c r="C222" s="93" t="s">
        <v>572</v>
      </c>
      <c r="D222" s="200"/>
      <c r="E222" s="208"/>
      <c r="F222" s="197" t="s">
        <v>5</v>
      </c>
      <c r="G222" s="198"/>
      <c r="H222" s="198"/>
      <c r="I222" s="198"/>
      <c r="J222" s="198"/>
      <c r="K222" s="198"/>
      <c r="L222" s="198"/>
      <c r="M222" s="198"/>
      <c r="N222" s="198"/>
      <c r="O222" s="198"/>
      <c r="P222" s="198"/>
      <c r="Q222" s="198"/>
      <c r="R222" s="198"/>
      <c r="S222" s="198"/>
      <c r="T222" s="198"/>
      <c r="U222" s="198"/>
      <c r="V222" s="198"/>
      <c r="W222" s="198"/>
      <c r="X222" s="198"/>
      <c r="Y222" s="198"/>
      <c r="Z222" s="210" t="s">
        <v>6</v>
      </c>
      <c r="AA222" s="211"/>
      <c r="AB222" s="211"/>
      <c r="AC222" s="211"/>
      <c r="AD222" s="212"/>
      <c r="AE222" s="203"/>
      <c r="AF222" s="204"/>
      <c r="AG222" s="204"/>
      <c r="AH222" s="204"/>
      <c r="AI222" s="206"/>
      <c r="AJ222" s="207"/>
      <c r="AK222" s="207"/>
      <c r="AL222" s="207"/>
    </row>
    <row r="223" spans="1:43" ht="36" customHeight="1" x14ac:dyDescent="0.25">
      <c r="A223" s="93"/>
      <c r="C223" s="93" t="s">
        <v>572</v>
      </c>
      <c r="D223" s="200"/>
      <c r="E223" s="208"/>
      <c r="F223" s="208"/>
      <c r="G223" s="213" t="s">
        <v>7</v>
      </c>
      <c r="H223" s="215" t="s">
        <v>8</v>
      </c>
      <c r="I223" s="215" t="s">
        <v>9</v>
      </c>
      <c r="J223" s="215" t="s">
        <v>10</v>
      </c>
      <c r="K223" s="215" t="s">
        <v>11</v>
      </c>
      <c r="L223" s="215" t="s">
        <v>12</v>
      </c>
      <c r="M223" s="215" t="s">
        <v>13</v>
      </c>
      <c r="N223" s="215" t="s">
        <v>14</v>
      </c>
      <c r="O223" s="215" t="s">
        <v>15</v>
      </c>
      <c r="P223" s="215" t="s">
        <v>16</v>
      </c>
      <c r="Q223" s="217" t="s">
        <v>17</v>
      </c>
      <c r="R223" s="202"/>
      <c r="S223" s="202"/>
      <c r="T223" s="202"/>
      <c r="U223" s="202"/>
      <c r="V223" s="213" t="s">
        <v>18</v>
      </c>
      <c r="W223" s="213" t="s">
        <v>19</v>
      </c>
      <c r="X223" s="213" t="s">
        <v>20</v>
      </c>
      <c r="Y223" s="213" t="s">
        <v>21</v>
      </c>
      <c r="Z223" s="225"/>
      <c r="AA223" s="213" t="s">
        <v>22</v>
      </c>
      <c r="AB223" s="213" t="s">
        <v>23</v>
      </c>
      <c r="AC223" s="213" t="s">
        <v>24</v>
      </c>
      <c r="AD223" s="213" t="s">
        <v>25</v>
      </c>
      <c r="AE223" s="224"/>
      <c r="AF223" s="218" t="s">
        <v>26</v>
      </c>
      <c r="AG223" s="218" t="s">
        <v>27</v>
      </c>
      <c r="AH223" s="220" t="s">
        <v>28</v>
      </c>
      <c r="AI223" s="224"/>
      <c r="AJ223" s="218" t="s">
        <v>26</v>
      </c>
      <c r="AK223" s="218" t="s">
        <v>27</v>
      </c>
      <c r="AL223" s="220" t="s">
        <v>4</v>
      </c>
    </row>
    <row r="224" spans="1:43" ht="30" x14ac:dyDescent="0.25">
      <c r="A224" s="93"/>
      <c r="C224" s="93" t="s">
        <v>572</v>
      </c>
      <c r="D224" s="222"/>
      <c r="E224" s="208"/>
      <c r="F224" s="208"/>
      <c r="G224" s="223"/>
      <c r="H224" s="227"/>
      <c r="I224" s="227"/>
      <c r="J224" s="227"/>
      <c r="K224" s="227"/>
      <c r="L224" s="227"/>
      <c r="M224" s="227"/>
      <c r="N224" s="227"/>
      <c r="O224" s="227"/>
      <c r="P224" s="227"/>
      <c r="Q224" s="96"/>
      <c r="R224" s="97" t="s">
        <v>29</v>
      </c>
      <c r="S224" s="95" t="s">
        <v>30</v>
      </c>
      <c r="T224" s="95" t="s">
        <v>31</v>
      </c>
      <c r="U224" s="95" t="s">
        <v>32</v>
      </c>
      <c r="V224" s="223"/>
      <c r="W224" s="223"/>
      <c r="X224" s="223"/>
      <c r="Y224" s="223"/>
      <c r="Z224" s="228"/>
      <c r="AA224" s="223"/>
      <c r="AB224" s="223"/>
      <c r="AC224" s="223"/>
      <c r="AD224" s="223"/>
      <c r="AE224" s="224"/>
      <c r="AF224" s="219"/>
      <c r="AG224" s="219"/>
      <c r="AH224" s="221"/>
      <c r="AI224" s="224"/>
      <c r="AJ224" s="219"/>
      <c r="AK224" s="219"/>
      <c r="AL224" s="221"/>
    </row>
    <row r="225" spans="1:38" ht="30" x14ac:dyDescent="0.25">
      <c r="A225" s="93"/>
      <c r="C225" s="93" t="s">
        <v>572</v>
      </c>
      <c r="D225" s="57" t="s">
        <v>249</v>
      </c>
      <c r="E225" s="57" t="s">
        <v>250</v>
      </c>
      <c r="F225" s="57" t="s">
        <v>251</v>
      </c>
      <c r="G225" s="57" t="s">
        <v>252</v>
      </c>
      <c r="H225" s="57" t="s">
        <v>253</v>
      </c>
      <c r="I225" s="57" t="s">
        <v>254</v>
      </c>
      <c r="J225" s="57" t="s">
        <v>255</v>
      </c>
      <c r="K225" s="57" t="s">
        <v>256</v>
      </c>
      <c r="L225" s="57" t="s">
        <v>257</v>
      </c>
      <c r="M225" s="57" t="s">
        <v>258</v>
      </c>
      <c r="N225" s="57" t="s">
        <v>259</v>
      </c>
      <c r="O225" s="57" t="s">
        <v>260</v>
      </c>
      <c r="P225" s="57" t="s">
        <v>261</v>
      </c>
      <c r="Q225" s="57" t="s">
        <v>262</v>
      </c>
      <c r="R225" s="57" t="s">
        <v>263</v>
      </c>
      <c r="S225" s="57" t="s">
        <v>264</v>
      </c>
      <c r="T225" s="57" t="s">
        <v>265</v>
      </c>
      <c r="U225" s="57" t="s">
        <v>266</v>
      </c>
      <c r="V225" s="57" t="s">
        <v>267</v>
      </c>
      <c r="W225" s="57" t="s">
        <v>268</v>
      </c>
      <c r="X225" s="57" t="s">
        <v>269</v>
      </c>
      <c r="Y225" s="57" t="s">
        <v>270</v>
      </c>
      <c r="Z225" s="57" t="s">
        <v>271</v>
      </c>
      <c r="AA225" s="57" t="s">
        <v>272</v>
      </c>
      <c r="AB225" s="57" t="s">
        <v>273</v>
      </c>
      <c r="AC225" s="57" t="s">
        <v>274</v>
      </c>
      <c r="AD225" s="57" t="s">
        <v>275</v>
      </c>
      <c r="AE225" s="176" t="s">
        <v>276</v>
      </c>
      <c r="AF225" s="61" t="s">
        <v>277</v>
      </c>
      <c r="AG225" s="62" t="s">
        <v>278</v>
      </c>
      <c r="AH225" s="63" t="s">
        <v>528</v>
      </c>
      <c r="AI225" s="57" t="s">
        <v>279</v>
      </c>
      <c r="AJ225" s="62" t="s">
        <v>280</v>
      </c>
      <c r="AK225" s="62" t="s">
        <v>281</v>
      </c>
      <c r="AL225" s="63" t="s">
        <v>529</v>
      </c>
    </row>
    <row r="226" spans="1:38" ht="12.75" customHeight="1" x14ac:dyDescent="0.25">
      <c r="A226" s="93"/>
      <c r="B226" s="64" t="str">
        <f t="shared" ref="B226:B272" si="2">INDEX(B$19:B$101,MATCH(C226,C$19:C$101,0))</f>
        <v>Income</v>
      </c>
      <c r="C226" s="59" t="s">
        <v>69</v>
      </c>
      <c r="D226" s="65" t="s">
        <v>70</v>
      </c>
      <c r="E226" s="65" t="s">
        <v>70</v>
      </c>
      <c r="F226" s="65" t="s">
        <v>70</v>
      </c>
      <c r="G226" s="65" t="s">
        <v>70</v>
      </c>
      <c r="H226" s="65" t="s">
        <v>70</v>
      </c>
      <c r="I226" s="65" t="s">
        <v>70</v>
      </c>
      <c r="J226" s="65" t="s">
        <v>70</v>
      </c>
      <c r="K226" s="65" t="s">
        <v>70</v>
      </c>
      <c r="L226" s="65" t="s">
        <v>70</v>
      </c>
      <c r="M226" s="65" t="s">
        <v>70</v>
      </c>
      <c r="N226" s="65" t="s">
        <v>70</v>
      </c>
      <c r="O226" s="65" t="s">
        <v>70</v>
      </c>
      <c r="P226" s="65" t="s">
        <v>70</v>
      </c>
      <c r="Q226" s="65" t="s">
        <v>70</v>
      </c>
      <c r="R226" s="65" t="s">
        <v>70</v>
      </c>
      <c r="S226" s="65" t="s">
        <v>70</v>
      </c>
      <c r="T226" s="65" t="s">
        <v>70</v>
      </c>
      <c r="U226" s="65" t="s">
        <v>70</v>
      </c>
      <c r="V226" s="65" t="s">
        <v>70</v>
      </c>
      <c r="W226" s="65" t="s">
        <v>70</v>
      </c>
      <c r="X226" s="65" t="s">
        <v>70</v>
      </c>
      <c r="Y226" s="65" t="s">
        <v>70</v>
      </c>
      <c r="Z226" s="65" t="s">
        <v>70</v>
      </c>
      <c r="AA226" s="65" t="s">
        <v>70</v>
      </c>
      <c r="AB226" s="65" t="s">
        <v>70</v>
      </c>
      <c r="AC226" s="65" t="s">
        <v>70</v>
      </c>
      <c r="AD226" s="65" t="s">
        <v>70</v>
      </c>
      <c r="AE226" s="65" t="s">
        <v>70</v>
      </c>
      <c r="AF226" s="65" t="s">
        <v>70</v>
      </c>
      <c r="AG226" s="65"/>
      <c r="AH226" s="65" t="s">
        <v>70</v>
      </c>
      <c r="AI226" s="65" t="s">
        <v>70</v>
      </c>
      <c r="AJ226" s="65" t="s">
        <v>70</v>
      </c>
      <c r="AK226" s="65" t="s">
        <v>70</v>
      </c>
      <c r="AL226" s="65" t="s">
        <v>70</v>
      </c>
    </row>
    <row r="227" spans="1:38" ht="45" customHeight="1" x14ac:dyDescent="0.25">
      <c r="A227" s="93"/>
      <c r="B227" s="196" t="str">
        <f t="shared" si="2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27" s="67" t="s">
        <v>71</v>
      </c>
      <c r="D227" s="68"/>
      <c r="E227" s="69"/>
      <c r="F227" s="65" t="s">
        <v>70</v>
      </c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65" t="s">
        <v>70</v>
      </c>
      <c r="R227" s="70"/>
      <c r="S227" s="70"/>
      <c r="T227" s="70"/>
      <c r="U227" s="70"/>
      <c r="V227" s="70"/>
      <c r="W227" s="70"/>
      <c r="X227" s="70"/>
      <c r="Y227" s="70"/>
      <c r="Z227" s="65" t="s">
        <v>70</v>
      </c>
      <c r="AA227" s="70"/>
      <c r="AB227" s="70"/>
      <c r="AC227" s="70"/>
      <c r="AD227" s="70"/>
      <c r="AE227" s="65" t="s">
        <v>70</v>
      </c>
      <c r="AF227" s="71"/>
      <c r="AG227" s="71"/>
      <c r="AH227" s="71"/>
      <c r="AI227" s="65" t="s">
        <v>70</v>
      </c>
      <c r="AJ227" s="71"/>
      <c r="AK227" s="71"/>
      <c r="AL227" s="71"/>
    </row>
    <row r="228" spans="1:38" x14ac:dyDescent="0.25">
      <c r="A228" s="93"/>
      <c r="B228" s="98" t="str">
        <f t="shared" si="2"/>
        <v>Gross written premiums - insurance (aka direct) [includes new business premium reported in R0112]</v>
      </c>
      <c r="C228" s="73" t="s">
        <v>72</v>
      </c>
      <c r="D228" s="68"/>
      <c r="E228" s="69"/>
      <c r="F228" s="65" t="s">
        <v>70</v>
      </c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65" t="s">
        <v>70</v>
      </c>
      <c r="R228" s="70"/>
      <c r="S228" s="70"/>
      <c r="T228" s="70"/>
      <c r="U228" s="70"/>
      <c r="V228" s="70"/>
      <c r="W228" s="70"/>
      <c r="X228" s="70"/>
      <c r="Y228" s="70"/>
      <c r="Z228" s="65" t="s">
        <v>70</v>
      </c>
      <c r="AA228" s="71"/>
      <c r="AB228" s="71"/>
      <c r="AC228" s="71"/>
      <c r="AD228" s="71"/>
      <c r="AE228" s="65" t="s">
        <v>70</v>
      </c>
      <c r="AF228" s="71"/>
      <c r="AG228" s="71"/>
      <c r="AH228" s="71"/>
      <c r="AI228" s="65" t="s">
        <v>70</v>
      </c>
      <c r="AJ228" s="71"/>
      <c r="AK228" s="71"/>
      <c r="AL228" s="71"/>
    </row>
    <row r="229" spans="1:38" ht="12.75" customHeight="1" x14ac:dyDescent="0.25">
      <c r="A229" s="93"/>
      <c r="B229" s="99" t="str">
        <f t="shared" si="2"/>
        <v>Gross written premiums - insurance (aka direct) - new business</v>
      </c>
      <c r="C229" s="73" t="s">
        <v>73</v>
      </c>
      <c r="D229" s="68"/>
      <c r="E229" s="69"/>
      <c r="F229" s="65" t="s">
        <v>70</v>
      </c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65" t="s">
        <v>70</v>
      </c>
      <c r="R229" s="70"/>
      <c r="S229" s="70"/>
      <c r="T229" s="70"/>
      <c r="U229" s="70"/>
      <c r="V229" s="70"/>
      <c r="W229" s="70"/>
      <c r="X229" s="70"/>
      <c r="Y229" s="70"/>
      <c r="Z229" s="65" t="s">
        <v>70</v>
      </c>
      <c r="AA229" s="71"/>
      <c r="AB229" s="71"/>
      <c r="AC229" s="71"/>
      <c r="AD229" s="71"/>
      <c r="AE229" s="65" t="s">
        <v>70</v>
      </c>
      <c r="AF229" s="71"/>
      <c r="AG229" s="71"/>
      <c r="AH229" s="71"/>
      <c r="AI229" s="65" t="s">
        <v>70</v>
      </c>
      <c r="AJ229" s="71"/>
      <c r="AK229" s="71"/>
      <c r="AL229" s="71"/>
    </row>
    <row r="230" spans="1:38" x14ac:dyDescent="0.25">
      <c r="A230" s="93"/>
      <c r="B230" s="98" t="str">
        <f t="shared" si="2"/>
        <v>Gross written premiums - accepted reinsurance</v>
      </c>
      <c r="C230" s="73" t="s">
        <v>74</v>
      </c>
      <c r="D230" s="68"/>
      <c r="E230" s="69"/>
      <c r="F230" s="65" t="s">
        <v>70</v>
      </c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65" t="s">
        <v>70</v>
      </c>
      <c r="R230" s="70"/>
      <c r="S230" s="70"/>
      <c r="T230" s="70"/>
      <c r="U230" s="70"/>
      <c r="V230" s="70"/>
      <c r="W230" s="70"/>
      <c r="X230" s="70"/>
      <c r="Y230" s="70"/>
      <c r="Z230" s="65" t="s">
        <v>70</v>
      </c>
      <c r="AA230" s="70"/>
      <c r="AB230" s="70"/>
      <c r="AC230" s="70"/>
      <c r="AD230" s="70"/>
      <c r="AE230" s="65" t="s">
        <v>70</v>
      </c>
      <c r="AF230" s="71"/>
      <c r="AG230" s="71"/>
      <c r="AH230" s="71"/>
      <c r="AI230" s="65" t="s">
        <v>70</v>
      </c>
      <c r="AJ230" s="71"/>
      <c r="AK230" s="71"/>
      <c r="AL230" s="71"/>
    </row>
    <row r="231" spans="1:38" ht="12.75" customHeight="1" x14ac:dyDescent="0.25">
      <c r="A231" s="93"/>
      <c r="B231" s="82" t="str">
        <f t="shared" si="2"/>
        <v>Net written premiums</v>
      </c>
      <c r="C231" s="76" t="s">
        <v>78</v>
      </c>
      <c r="D231" s="68"/>
      <c r="E231" s="69"/>
      <c r="F231" s="65" t="s">
        <v>70</v>
      </c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65" t="s">
        <v>70</v>
      </c>
      <c r="R231" s="70"/>
      <c r="S231" s="70"/>
      <c r="T231" s="70"/>
      <c r="U231" s="70"/>
      <c r="V231" s="70"/>
      <c r="W231" s="70"/>
      <c r="X231" s="70"/>
      <c r="Y231" s="70"/>
      <c r="Z231" s="65" t="s">
        <v>70</v>
      </c>
      <c r="AA231" s="70"/>
      <c r="AB231" s="70"/>
      <c r="AC231" s="70"/>
      <c r="AD231" s="70"/>
      <c r="AE231" s="65" t="s">
        <v>70</v>
      </c>
      <c r="AF231" s="71"/>
      <c r="AG231" s="71"/>
      <c r="AH231" s="71"/>
      <c r="AI231" s="65" t="s">
        <v>70</v>
      </c>
      <c r="AJ231" s="71"/>
      <c r="AK231" s="71"/>
      <c r="AL231" s="71"/>
    </row>
    <row r="232" spans="1:38" ht="12.75" customHeight="1" x14ac:dyDescent="0.25">
      <c r="A232" s="93"/>
      <c r="B232" s="82" t="str">
        <f t="shared" si="2"/>
        <v>Gross earned premiums</v>
      </c>
      <c r="C232" s="76" t="s">
        <v>79</v>
      </c>
      <c r="D232" s="68"/>
      <c r="E232" s="69"/>
      <c r="F232" s="65" t="s">
        <v>70</v>
      </c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65" t="s">
        <v>70</v>
      </c>
      <c r="R232" s="70"/>
      <c r="S232" s="70"/>
      <c r="T232" s="70"/>
      <c r="U232" s="70"/>
      <c r="V232" s="70"/>
      <c r="W232" s="70"/>
      <c r="X232" s="70"/>
      <c r="Y232" s="70"/>
      <c r="Z232" s="65" t="s">
        <v>70</v>
      </c>
      <c r="AA232" s="70"/>
      <c r="AB232" s="70"/>
      <c r="AC232" s="70"/>
      <c r="AD232" s="70"/>
      <c r="AE232" s="65" t="s">
        <v>70</v>
      </c>
      <c r="AF232" s="71"/>
      <c r="AG232" s="71"/>
      <c r="AH232" s="71"/>
      <c r="AI232" s="65" t="s">
        <v>70</v>
      </c>
      <c r="AJ232" s="71"/>
      <c r="AK232" s="71"/>
      <c r="AL232" s="71"/>
    </row>
    <row r="233" spans="1:38" ht="12.75" customHeight="1" x14ac:dyDescent="0.25">
      <c r="A233" s="93"/>
      <c r="B233" s="78" t="str">
        <f t="shared" si="2"/>
        <v>Net earned premiums [includes any premiums from business transfers-in]</v>
      </c>
      <c r="C233" s="76" t="s">
        <v>83</v>
      </c>
      <c r="D233" s="68"/>
      <c r="E233" s="69"/>
      <c r="F233" s="65" t="s">
        <v>70</v>
      </c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65" t="s">
        <v>70</v>
      </c>
      <c r="R233" s="70"/>
      <c r="S233" s="70"/>
      <c r="T233" s="70"/>
      <c r="U233" s="70"/>
      <c r="V233" s="70"/>
      <c r="W233" s="70"/>
      <c r="X233" s="70"/>
      <c r="Y233" s="70"/>
      <c r="Z233" s="65" t="s">
        <v>70</v>
      </c>
      <c r="AA233" s="70"/>
      <c r="AB233" s="70"/>
      <c r="AC233" s="70"/>
      <c r="AD233" s="70"/>
      <c r="AE233" s="65" t="s">
        <v>70</v>
      </c>
      <c r="AF233" s="71"/>
      <c r="AG233" s="71"/>
      <c r="AH233" s="71"/>
      <c r="AI233" s="65" t="s">
        <v>70</v>
      </c>
      <c r="AJ233" s="71"/>
      <c r="AK233" s="71"/>
      <c r="AL233" s="71"/>
    </row>
    <row r="234" spans="1:38" x14ac:dyDescent="0.25">
      <c r="A234" s="93"/>
      <c r="B234" s="83" t="str">
        <f t="shared" si="2"/>
        <v>Net earned premiums from business transfers-in</v>
      </c>
      <c r="C234" s="76" t="s">
        <v>84</v>
      </c>
      <c r="D234" s="69"/>
      <c r="E234" s="69"/>
      <c r="F234" s="65" t="s">
        <v>70</v>
      </c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65" t="s">
        <v>70</v>
      </c>
      <c r="R234" s="70"/>
      <c r="S234" s="70"/>
      <c r="T234" s="70"/>
      <c r="U234" s="70"/>
      <c r="V234" s="70"/>
      <c r="W234" s="70"/>
      <c r="X234" s="70"/>
      <c r="Y234" s="70"/>
      <c r="Z234" s="65" t="s">
        <v>70</v>
      </c>
      <c r="AA234" s="70"/>
      <c r="AB234" s="70"/>
      <c r="AC234" s="70"/>
      <c r="AD234" s="70"/>
      <c r="AE234" s="65" t="s">
        <v>70</v>
      </c>
      <c r="AF234" s="70"/>
      <c r="AG234" s="70"/>
      <c r="AH234" s="70"/>
      <c r="AI234" s="65" t="s">
        <v>70</v>
      </c>
      <c r="AJ234" s="70"/>
      <c r="AK234" s="70"/>
      <c r="AL234" s="70"/>
    </row>
    <row r="235" spans="1:38" ht="12.75" customHeight="1" x14ac:dyDescent="0.25">
      <c r="A235" s="93"/>
      <c r="B235" s="78" t="str">
        <f t="shared" si="2"/>
        <v>Investment income and investment gains / (losses) [= investment income plus realised and unrealised gains / (losses)]</v>
      </c>
      <c r="C235" s="76" t="s">
        <v>90</v>
      </c>
      <c r="D235" s="69"/>
      <c r="E235" s="68"/>
      <c r="F235" s="65" t="s">
        <v>70</v>
      </c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65" t="s">
        <v>70</v>
      </c>
      <c r="R235" s="71"/>
      <c r="S235" s="71"/>
      <c r="T235" s="71"/>
      <c r="U235" s="71"/>
      <c r="V235" s="71"/>
      <c r="W235" s="71"/>
      <c r="X235" s="71"/>
      <c r="Y235" s="71"/>
      <c r="Z235" s="65" t="s">
        <v>70</v>
      </c>
      <c r="AA235" s="71"/>
      <c r="AB235" s="71"/>
      <c r="AC235" s="71"/>
      <c r="AD235" s="71"/>
      <c r="AE235" s="65" t="s">
        <v>70</v>
      </c>
      <c r="AF235" s="71"/>
      <c r="AG235" s="71"/>
      <c r="AH235" s="71"/>
      <c r="AI235" s="65" t="s">
        <v>70</v>
      </c>
      <c r="AJ235" s="71"/>
      <c r="AK235" s="71"/>
      <c r="AL235" s="71"/>
    </row>
    <row r="236" spans="1:38" ht="12.75" customHeight="1" x14ac:dyDescent="0.25">
      <c r="A236" s="93"/>
      <c r="B236" s="102" t="str">
        <f t="shared" si="2"/>
        <v>Other earned income</v>
      </c>
      <c r="C236" s="76" t="s">
        <v>91</v>
      </c>
      <c r="D236" s="69"/>
      <c r="E236" s="68"/>
      <c r="F236" s="65" t="s">
        <v>70</v>
      </c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65" t="s">
        <v>70</v>
      </c>
      <c r="R236" s="71"/>
      <c r="S236" s="71"/>
      <c r="T236" s="71"/>
      <c r="U236" s="71"/>
      <c r="V236" s="71"/>
      <c r="W236" s="71"/>
      <c r="X236" s="71"/>
      <c r="Y236" s="71"/>
      <c r="Z236" s="65" t="s">
        <v>70</v>
      </c>
      <c r="AA236" s="71"/>
      <c r="AB236" s="71"/>
      <c r="AC236" s="71"/>
      <c r="AD236" s="71"/>
      <c r="AE236" s="65" t="s">
        <v>70</v>
      </c>
      <c r="AF236" s="71"/>
      <c r="AG236" s="71"/>
      <c r="AH236" s="71"/>
      <c r="AI236" s="65" t="s">
        <v>70</v>
      </c>
      <c r="AJ236" s="71"/>
      <c r="AK236" s="71"/>
      <c r="AL236" s="71"/>
    </row>
    <row r="237" spans="1:38" ht="12.75" customHeight="1" x14ac:dyDescent="0.25">
      <c r="A237" s="93"/>
      <c r="B237" s="80" t="str">
        <f t="shared" si="2"/>
        <v>Total earned income [= Net earned premiums + Investment income + Realised and unrealised gains + Other earned income]</v>
      </c>
      <c r="C237" s="76" t="s">
        <v>92</v>
      </c>
      <c r="D237" s="69"/>
      <c r="E237" s="68"/>
      <c r="F237" s="65" t="s">
        <v>70</v>
      </c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65" t="s">
        <v>70</v>
      </c>
      <c r="R237" s="71"/>
      <c r="S237" s="71"/>
      <c r="T237" s="71"/>
      <c r="U237" s="71"/>
      <c r="V237" s="71"/>
      <c r="W237" s="71"/>
      <c r="X237" s="71"/>
      <c r="Y237" s="71"/>
      <c r="Z237" s="65" t="s">
        <v>70</v>
      </c>
      <c r="AA237" s="71"/>
      <c r="AB237" s="71"/>
      <c r="AC237" s="71"/>
      <c r="AD237" s="71"/>
      <c r="AE237" s="65" t="s">
        <v>70</v>
      </c>
      <c r="AF237" s="71"/>
      <c r="AG237" s="71"/>
      <c r="AH237" s="71"/>
      <c r="AI237" s="65" t="s">
        <v>70</v>
      </c>
      <c r="AJ237" s="71"/>
      <c r="AK237" s="71"/>
      <c r="AL237" s="71"/>
    </row>
    <row r="238" spans="1:38" ht="12.75" customHeight="1" x14ac:dyDescent="0.25">
      <c r="A238" s="93"/>
      <c r="B238" s="81" t="str">
        <f t="shared" si="2"/>
        <v>Expenditure</v>
      </c>
      <c r="C238" s="76" t="s">
        <v>94</v>
      </c>
      <c r="D238" s="65" t="s">
        <v>70</v>
      </c>
      <c r="E238" s="65" t="s">
        <v>70</v>
      </c>
      <c r="F238" s="65" t="s">
        <v>70</v>
      </c>
      <c r="G238" s="65" t="s">
        <v>70</v>
      </c>
      <c r="H238" s="65" t="s">
        <v>70</v>
      </c>
      <c r="I238" s="65" t="s">
        <v>70</v>
      </c>
      <c r="J238" s="65" t="s">
        <v>70</v>
      </c>
      <c r="K238" s="65" t="s">
        <v>70</v>
      </c>
      <c r="L238" s="65" t="s">
        <v>70</v>
      </c>
      <c r="M238" s="65" t="s">
        <v>70</v>
      </c>
      <c r="N238" s="65" t="s">
        <v>70</v>
      </c>
      <c r="O238" s="65" t="s">
        <v>70</v>
      </c>
      <c r="P238" s="65" t="s">
        <v>70</v>
      </c>
      <c r="Q238" s="65" t="s">
        <v>70</v>
      </c>
      <c r="R238" s="65" t="s">
        <v>70</v>
      </c>
      <c r="S238" s="65" t="s">
        <v>70</v>
      </c>
      <c r="T238" s="65" t="s">
        <v>70</v>
      </c>
      <c r="U238" s="65" t="s">
        <v>70</v>
      </c>
      <c r="V238" s="65" t="s">
        <v>70</v>
      </c>
      <c r="W238" s="65" t="s">
        <v>70</v>
      </c>
      <c r="X238" s="65" t="s">
        <v>70</v>
      </c>
      <c r="Y238" s="65" t="s">
        <v>70</v>
      </c>
      <c r="Z238" s="65" t="s">
        <v>70</v>
      </c>
      <c r="AA238" s="65" t="s">
        <v>70</v>
      </c>
      <c r="AB238" s="65" t="s">
        <v>70</v>
      </c>
      <c r="AC238" s="65" t="s">
        <v>70</v>
      </c>
      <c r="AD238" s="65" t="s">
        <v>70</v>
      </c>
      <c r="AE238" s="65" t="s">
        <v>70</v>
      </c>
      <c r="AF238" s="65" t="s">
        <v>70</v>
      </c>
      <c r="AG238" s="65"/>
      <c r="AH238" s="65" t="s">
        <v>70</v>
      </c>
      <c r="AI238" s="65" t="s">
        <v>70</v>
      </c>
      <c r="AJ238" s="65" t="s">
        <v>70</v>
      </c>
      <c r="AK238" s="65" t="s">
        <v>70</v>
      </c>
      <c r="AL238" s="65" t="s">
        <v>70</v>
      </c>
    </row>
    <row r="239" spans="1:38" ht="12.75" customHeight="1" x14ac:dyDescent="0.25">
      <c r="A239" s="93"/>
      <c r="B239" s="82" t="str">
        <f t="shared" si="2"/>
        <v>Claims incurred - gross (undiscounted) [includes allocated loss adjustment expenses (ALAE) reported in R0820]</v>
      </c>
      <c r="C239" s="76" t="s">
        <v>95</v>
      </c>
      <c r="D239" s="68"/>
      <c r="E239" s="69"/>
      <c r="F239" s="65" t="s">
        <v>70</v>
      </c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65" t="s">
        <v>70</v>
      </c>
      <c r="R239" s="70"/>
      <c r="S239" s="70"/>
      <c r="T239" s="70"/>
      <c r="U239" s="70"/>
      <c r="V239" s="70"/>
      <c r="W239" s="70"/>
      <c r="X239" s="70"/>
      <c r="Y239" s="70"/>
      <c r="Z239" s="65" t="s">
        <v>70</v>
      </c>
      <c r="AA239" s="70"/>
      <c r="AB239" s="70"/>
      <c r="AC239" s="70"/>
      <c r="AD239" s="70"/>
      <c r="AE239" s="65" t="s">
        <v>70</v>
      </c>
      <c r="AF239" s="71"/>
      <c r="AG239" s="71"/>
      <c r="AH239" s="71"/>
      <c r="AI239" s="65" t="s">
        <v>70</v>
      </c>
      <c r="AJ239" s="71"/>
      <c r="AK239" s="71"/>
      <c r="AL239" s="71"/>
    </row>
    <row r="240" spans="1:38" ht="12.75" customHeight="1" x14ac:dyDescent="0.25">
      <c r="A240" s="93"/>
      <c r="B240" s="75" t="str">
        <f t="shared" si="2"/>
        <v xml:space="preserve">Claims incurred - gross undiscounted: claim events that occurred prior to the period	</v>
      </c>
      <c r="C240" s="76" t="s">
        <v>103</v>
      </c>
      <c r="D240" s="68"/>
      <c r="E240" s="69"/>
      <c r="F240" s="65" t="s">
        <v>70</v>
      </c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65" t="s">
        <v>70</v>
      </c>
      <c r="R240" s="70"/>
      <c r="S240" s="70"/>
      <c r="T240" s="70"/>
      <c r="U240" s="70"/>
      <c r="V240" s="70"/>
      <c r="W240" s="70"/>
      <c r="X240" s="70"/>
      <c r="Y240" s="70"/>
      <c r="Z240" s="65" t="s">
        <v>70</v>
      </c>
      <c r="AA240" s="70"/>
      <c r="AB240" s="70"/>
      <c r="AC240" s="70"/>
      <c r="AD240" s="70"/>
      <c r="AE240" s="65" t="s">
        <v>70</v>
      </c>
      <c r="AF240" s="71"/>
      <c r="AG240" s="71"/>
      <c r="AH240" s="71"/>
      <c r="AI240" s="65" t="s">
        <v>70</v>
      </c>
      <c r="AJ240" s="71"/>
      <c r="AK240" s="71"/>
      <c r="AL240" s="71"/>
    </row>
    <row r="241" spans="2:43" s="93" customFormat="1" ht="12.75" customHeight="1" x14ac:dyDescent="0.25">
      <c r="B241" s="82" t="str">
        <f t="shared" si="2"/>
        <v>Claims incurred - net (undiscounted) [includes allocated loss adjustment expenses (ALAE)]</v>
      </c>
      <c r="C241" s="76" t="s">
        <v>106</v>
      </c>
      <c r="D241" s="68"/>
      <c r="E241" s="69"/>
      <c r="F241" s="65" t="s">
        <v>70</v>
      </c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65" t="s">
        <v>70</v>
      </c>
      <c r="R241" s="70"/>
      <c r="S241" s="70"/>
      <c r="T241" s="70"/>
      <c r="U241" s="70"/>
      <c r="V241" s="70"/>
      <c r="W241" s="70"/>
      <c r="X241" s="70"/>
      <c r="Y241" s="70"/>
      <c r="Z241" s="65" t="s">
        <v>70</v>
      </c>
      <c r="AA241" s="70"/>
      <c r="AB241" s="70"/>
      <c r="AC241" s="70"/>
      <c r="AD241" s="70"/>
      <c r="AE241" s="65" t="s">
        <v>70</v>
      </c>
      <c r="AF241" s="71"/>
      <c r="AG241" s="71"/>
      <c r="AH241" s="71"/>
      <c r="AI241" s="65" t="s">
        <v>70</v>
      </c>
      <c r="AJ241" s="71"/>
      <c r="AK241" s="71"/>
      <c r="AL241" s="71"/>
      <c r="AM241" s="45"/>
      <c r="AN241" s="45"/>
      <c r="AO241" s="45"/>
      <c r="AP241" s="43"/>
      <c r="AQ241" s="43"/>
    </row>
    <row r="242" spans="2:43" s="93" customFormat="1" ht="12.75" customHeight="1" x14ac:dyDescent="0.25">
      <c r="B242" s="83" t="str">
        <f t="shared" si="2"/>
        <v>Net claims incurred - undiscounted: claim events that occurred prior to the period</v>
      </c>
      <c r="C242" s="76" t="s">
        <v>112</v>
      </c>
      <c r="D242" s="68"/>
      <c r="E242" s="69"/>
      <c r="F242" s="65" t="s">
        <v>70</v>
      </c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65" t="s">
        <v>70</v>
      </c>
      <c r="R242" s="70"/>
      <c r="S242" s="70"/>
      <c r="T242" s="70"/>
      <c r="U242" s="70"/>
      <c r="V242" s="70"/>
      <c r="W242" s="70"/>
      <c r="X242" s="70"/>
      <c r="Y242" s="70"/>
      <c r="Z242" s="65" t="s">
        <v>70</v>
      </c>
      <c r="AA242" s="70"/>
      <c r="AB242" s="70"/>
      <c r="AC242" s="70"/>
      <c r="AD242" s="70"/>
      <c r="AE242" s="65" t="s">
        <v>70</v>
      </c>
      <c r="AF242" s="71"/>
      <c r="AG242" s="71"/>
      <c r="AH242" s="71"/>
      <c r="AI242" s="65" t="s">
        <v>70</v>
      </c>
      <c r="AJ242" s="71"/>
      <c r="AK242" s="71"/>
      <c r="AL242" s="71"/>
      <c r="AM242" s="45"/>
      <c r="AN242" s="45"/>
      <c r="AO242" s="45"/>
      <c r="AP242" s="43"/>
      <c r="AQ242" s="43"/>
    </row>
    <row r="243" spans="2:43" s="93" customFormat="1" ht="12.75" customHeight="1" x14ac:dyDescent="0.25">
      <c r="B243" s="78" t="str">
        <f t="shared" si="2"/>
        <v>Claims incurred - net (discounted)</v>
      </c>
      <c r="C243" s="76" t="s">
        <v>116</v>
      </c>
      <c r="D243" s="69"/>
      <c r="E243" s="69"/>
      <c r="F243" s="65" t="s">
        <v>70</v>
      </c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65" t="s">
        <v>70</v>
      </c>
      <c r="R243" s="71"/>
      <c r="S243" s="71"/>
      <c r="T243" s="71"/>
      <c r="U243" s="71"/>
      <c r="V243" s="71"/>
      <c r="W243" s="71"/>
      <c r="X243" s="71"/>
      <c r="Y243" s="71"/>
      <c r="Z243" s="65" t="s">
        <v>70</v>
      </c>
      <c r="AA243" s="71"/>
      <c r="AB243" s="71"/>
      <c r="AC243" s="71"/>
      <c r="AD243" s="71"/>
      <c r="AE243" s="65" t="s">
        <v>70</v>
      </c>
      <c r="AF243" s="70"/>
      <c r="AG243" s="70"/>
      <c r="AH243" s="70"/>
      <c r="AI243" s="65" t="s">
        <v>70</v>
      </c>
      <c r="AJ243" s="70"/>
      <c r="AK243" s="70"/>
      <c r="AL243" s="70"/>
      <c r="AM243" s="45"/>
      <c r="AN243" s="45"/>
      <c r="AO243" s="45"/>
      <c r="AP243" s="43"/>
      <c r="AQ243" s="43"/>
    </row>
    <row r="244" spans="2:43" s="93" customFormat="1" ht="12.75" customHeight="1" x14ac:dyDescent="0.25">
      <c r="B244" s="83" t="str">
        <f t="shared" si="2"/>
        <v>Claims incurred - net (discounted) - relating to business transfers - out</v>
      </c>
      <c r="C244" s="76" t="s">
        <v>118</v>
      </c>
      <c r="D244" s="69"/>
      <c r="E244" s="69"/>
      <c r="F244" s="65" t="s">
        <v>70</v>
      </c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65" t="s">
        <v>70</v>
      </c>
      <c r="R244" s="70"/>
      <c r="S244" s="70"/>
      <c r="T244" s="70"/>
      <c r="U244" s="70"/>
      <c r="V244" s="70"/>
      <c r="W244" s="70"/>
      <c r="X244" s="70"/>
      <c r="Y244" s="70"/>
      <c r="Z244" s="65" t="s">
        <v>70</v>
      </c>
      <c r="AA244" s="70"/>
      <c r="AB244" s="70"/>
      <c r="AC244" s="70"/>
      <c r="AD244" s="70"/>
      <c r="AE244" s="65" t="s">
        <v>70</v>
      </c>
      <c r="AF244" s="70"/>
      <c r="AG244" s="70"/>
      <c r="AH244" s="70"/>
      <c r="AI244" s="65" t="s">
        <v>70</v>
      </c>
      <c r="AJ244" s="70"/>
      <c r="AK244" s="70"/>
      <c r="AL244" s="70"/>
      <c r="AM244" s="45"/>
      <c r="AN244" s="45"/>
      <c r="AO244" s="45"/>
      <c r="AP244" s="43"/>
      <c r="AQ244" s="43"/>
    </row>
    <row r="245" spans="2:43" s="93" customFormat="1" ht="45" customHeight="1" x14ac:dyDescent="0.25">
      <c r="B245" s="77" t="str">
        <f t="shared" si="2"/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245" s="76" t="s">
        <v>120</v>
      </c>
      <c r="D245" s="69"/>
      <c r="E245" s="68"/>
      <c r="F245" s="65" t="s">
        <v>70</v>
      </c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65" t="s">
        <v>70</v>
      </c>
      <c r="R245" s="71"/>
      <c r="S245" s="71"/>
      <c r="T245" s="71"/>
      <c r="U245" s="71"/>
      <c r="V245" s="71"/>
      <c r="W245" s="71"/>
      <c r="X245" s="71"/>
      <c r="Y245" s="71"/>
      <c r="Z245" s="65" t="s">
        <v>70</v>
      </c>
      <c r="AA245" s="71"/>
      <c r="AB245" s="71"/>
      <c r="AC245" s="71"/>
      <c r="AD245" s="71"/>
      <c r="AE245" s="65" t="s">
        <v>70</v>
      </c>
      <c r="AF245" s="71"/>
      <c r="AG245" s="71"/>
      <c r="AH245" s="71"/>
      <c r="AI245" s="65" t="s">
        <v>70</v>
      </c>
      <c r="AJ245" s="71"/>
      <c r="AK245" s="71"/>
      <c r="AL245" s="71"/>
      <c r="AM245" s="45"/>
      <c r="AN245" s="45"/>
      <c r="AO245" s="45"/>
      <c r="AP245" s="43"/>
      <c r="AQ245" s="43"/>
    </row>
    <row r="246" spans="2:43" s="93" customFormat="1" ht="12.75" customHeight="1" x14ac:dyDescent="0.25">
      <c r="B246" s="83" t="str">
        <f t="shared" si="2"/>
        <v>Acquisition costs - commission</v>
      </c>
      <c r="C246" s="76" t="s">
        <v>123</v>
      </c>
      <c r="D246" s="68"/>
      <c r="E246" s="69"/>
      <c r="F246" s="65" t="s">
        <v>70</v>
      </c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65" t="s">
        <v>70</v>
      </c>
      <c r="R246" s="70"/>
      <c r="S246" s="70"/>
      <c r="T246" s="70"/>
      <c r="U246" s="70"/>
      <c r="V246" s="70"/>
      <c r="W246" s="70"/>
      <c r="X246" s="70"/>
      <c r="Y246" s="70"/>
      <c r="Z246" s="65" t="s">
        <v>70</v>
      </c>
      <c r="AA246" s="70"/>
      <c r="AB246" s="70"/>
      <c r="AC246" s="70"/>
      <c r="AD246" s="70"/>
      <c r="AE246" s="65" t="s">
        <v>70</v>
      </c>
      <c r="AF246" s="71"/>
      <c r="AG246" s="71"/>
      <c r="AH246" s="71"/>
      <c r="AI246" s="65" t="s">
        <v>70</v>
      </c>
      <c r="AJ246" s="71"/>
      <c r="AK246" s="71"/>
      <c r="AL246" s="71"/>
      <c r="AM246" s="45"/>
      <c r="AN246" s="45"/>
      <c r="AO246" s="45"/>
      <c r="AP246" s="43"/>
      <c r="AQ246" s="43"/>
    </row>
    <row r="247" spans="2:43" s="93" customFormat="1" ht="12.75" customHeight="1" x14ac:dyDescent="0.25">
      <c r="B247" s="78" t="str">
        <f t="shared" si="2"/>
        <v>Interest paid or payable</v>
      </c>
      <c r="C247" s="76" t="s">
        <v>129</v>
      </c>
      <c r="D247" s="69"/>
      <c r="E247" s="68"/>
      <c r="F247" s="65" t="s">
        <v>70</v>
      </c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65" t="s">
        <v>70</v>
      </c>
      <c r="R247" s="71"/>
      <c r="S247" s="71"/>
      <c r="T247" s="71"/>
      <c r="U247" s="71"/>
      <c r="V247" s="71"/>
      <c r="W247" s="71"/>
      <c r="X247" s="71"/>
      <c r="Y247" s="71"/>
      <c r="Z247" s="65" t="s">
        <v>70</v>
      </c>
      <c r="AA247" s="71"/>
      <c r="AB247" s="71"/>
      <c r="AC247" s="71"/>
      <c r="AD247" s="71"/>
      <c r="AE247" s="65" t="s">
        <v>70</v>
      </c>
      <c r="AF247" s="71"/>
      <c r="AG247" s="71"/>
      <c r="AH247" s="71"/>
      <c r="AI247" s="65" t="s">
        <v>70</v>
      </c>
      <c r="AJ247" s="71"/>
      <c r="AK247" s="71"/>
      <c r="AL247" s="71"/>
      <c r="AM247" s="45"/>
      <c r="AN247" s="45"/>
      <c r="AO247" s="45"/>
      <c r="AP247" s="43"/>
      <c r="AQ247" s="43"/>
    </row>
    <row r="248" spans="2:43" s="93" customFormat="1" ht="30" x14ac:dyDescent="0.25">
      <c r="B248" s="82" t="str">
        <f t="shared" si="2"/>
        <v>Total expenditure (discounted) [= net claims incurred (discounted) + technical expenses incurred net of reinsurance ceded + changes in additional provisions for unexpired risks + interest paid or payable + taxation + other expenditure]</v>
      </c>
      <c r="C248" s="76" t="s">
        <v>133</v>
      </c>
      <c r="D248" s="69"/>
      <c r="E248" s="68"/>
      <c r="F248" s="65" t="s">
        <v>70</v>
      </c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65" t="s">
        <v>70</v>
      </c>
      <c r="R248" s="71"/>
      <c r="S248" s="71"/>
      <c r="T248" s="71"/>
      <c r="U248" s="71"/>
      <c r="V248" s="71"/>
      <c r="W248" s="71"/>
      <c r="X248" s="71"/>
      <c r="Y248" s="71"/>
      <c r="Z248" s="65" t="s">
        <v>70</v>
      </c>
      <c r="AA248" s="71"/>
      <c r="AB248" s="71"/>
      <c r="AC248" s="71"/>
      <c r="AD248" s="71"/>
      <c r="AE248" s="65" t="s">
        <v>70</v>
      </c>
      <c r="AF248" s="71"/>
      <c r="AG248" s="71"/>
      <c r="AH248" s="71"/>
      <c r="AI248" s="65" t="s">
        <v>70</v>
      </c>
      <c r="AJ248" s="71"/>
      <c r="AK248" s="71"/>
      <c r="AL248" s="71"/>
      <c r="AM248" s="45"/>
      <c r="AN248" s="45"/>
      <c r="AO248" s="45"/>
      <c r="AP248" s="43"/>
      <c r="AQ248" s="43"/>
    </row>
    <row r="249" spans="2:43" s="93" customFormat="1" ht="30" x14ac:dyDescent="0.25">
      <c r="B249" s="86" t="str">
        <f t="shared" si="2"/>
        <v>Total comprehensive income in the period [derived as: (total earned income) less (total incurred expenditure) plus (other comprehensive income) ]</v>
      </c>
      <c r="C249" s="76" t="s">
        <v>135</v>
      </c>
      <c r="D249" s="69"/>
      <c r="E249" s="68"/>
      <c r="F249" s="65" t="s">
        <v>70</v>
      </c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65" t="s">
        <v>70</v>
      </c>
      <c r="R249" s="71"/>
      <c r="S249" s="71"/>
      <c r="T249" s="71"/>
      <c r="U249" s="71"/>
      <c r="V249" s="71"/>
      <c r="W249" s="71"/>
      <c r="X249" s="71"/>
      <c r="Y249" s="71"/>
      <c r="Z249" s="65" t="s">
        <v>70</v>
      </c>
      <c r="AA249" s="71"/>
      <c r="AB249" s="71"/>
      <c r="AC249" s="71"/>
      <c r="AD249" s="71"/>
      <c r="AE249" s="65" t="s">
        <v>70</v>
      </c>
      <c r="AF249" s="71"/>
      <c r="AG249" s="71"/>
      <c r="AH249" s="71"/>
      <c r="AI249" s="65" t="s">
        <v>70</v>
      </c>
      <c r="AJ249" s="71"/>
      <c r="AK249" s="71"/>
      <c r="AL249" s="71"/>
      <c r="AM249" s="45"/>
      <c r="AN249" s="45"/>
      <c r="AO249" s="45"/>
      <c r="AP249" s="43"/>
      <c r="AQ249" s="43"/>
    </row>
    <row r="250" spans="2:43" s="93" customFormat="1" ht="12.75" customHeight="1" x14ac:dyDescent="0.25">
      <c r="B250" s="86" t="str">
        <f t="shared" si="2"/>
        <v>Dividends paid or payable in period</v>
      </c>
      <c r="C250" s="76" t="s">
        <v>137</v>
      </c>
      <c r="D250" s="69"/>
      <c r="E250" s="68"/>
      <c r="F250" s="65" t="s">
        <v>70</v>
      </c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65" t="s">
        <v>70</v>
      </c>
      <c r="R250" s="71"/>
      <c r="S250" s="71"/>
      <c r="T250" s="71"/>
      <c r="U250" s="71"/>
      <c r="V250" s="71"/>
      <c r="W250" s="71"/>
      <c r="X250" s="71"/>
      <c r="Y250" s="71"/>
      <c r="Z250" s="65" t="s">
        <v>70</v>
      </c>
      <c r="AA250" s="71"/>
      <c r="AB250" s="71"/>
      <c r="AC250" s="71"/>
      <c r="AD250" s="71"/>
      <c r="AE250" s="65" t="s">
        <v>70</v>
      </c>
      <c r="AF250" s="71"/>
      <c r="AG250" s="71"/>
      <c r="AH250" s="71"/>
      <c r="AI250" s="65" t="s">
        <v>70</v>
      </c>
      <c r="AJ250" s="71"/>
      <c r="AK250" s="71"/>
      <c r="AL250" s="71"/>
      <c r="AM250" s="45"/>
      <c r="AN250" s="45"/>
      <c r="AO250" s="45"/>
      <c r="AP250" s="43"/>
      <c r="AQ250" s="43"/>
    </row>
    <row r="251" spans="2:43" x14ac:dyDescent="0.25">
      <c r="B251" s="181" t="str">
        <f t="shared" si="2"/>
        <v>Exposure</v>
      </c>
      <c r="C251" s="76" t="s">
        <v>538</v>
      </c>
      <c r="D251" s="65" t="s">
        <v>70</v>
      </c>
      <c r="E251" s="65" t="s">
        <v>70</v>
      </c>
      <c r="F251" s="65" t="s">
        <v>70</v>
      </c>
      <c r="G251" s="65" t="s">
        <v>70</v>
      </c>
      <c r="H251" s="65" t="s">
        <v>70</v>
      </c>
      <c r="I251" s="65" t="s">
        <v>70</v>
      </c>
      <c r="J251" s="65" t="s">
        <v>70</v>
      </c>
      <c r="K251" s="65" t="s">
        <v>70</v>
      </c>
      <c r="L251" s="65" t="s">
        <v>70</v>
      </c>
      <c r="M251" s="65" t="s">
        <v>70</v>
      </c>
      <c r="N251" s="65" t="s">
        <v>70</v>
      </c>
      <c r="O251" s="65" t="s">
        <v>70</v>
      </c>
      <c r="P251" s="65" t="s">
        <v>70</v>
      </c>
      <c r="Q251" s="65" t="s">
        <v>70</v>
      </c>
      <c r="R251" s="65" t="s">
        <v>70</v>
      </c>
      <c r="S251" s="65" t="s">
        <v>70</v>
      </c>
      <c r="T251" s="65" t="s">
        <v>70</v>
      </c>
      <c r="U251" s="65" t="s">
        <v>70</v>
      </c>
      <c r="V251" s="65" t="s">
        <v>70</v>
      </c>
      <c r="W251" s="65" t="s">
        <v>70</v>
      </c>
      <c r="X251" s="65" t="s">
        <v>70</v>
      </c>
      <c r="Y251" s="65" t="s">
        <v>70</v>
      </c>
      <c r="Z251" s="65" t="s">
        <v>70</v>
      </c>
      <c r="AA251" s="65" t="s">
        <v>70</v>
      </c>
      <c r="AB251" s="65" t="s">
        <v>70</v>
      </c>
      <c r="AC251" s="65" t="s">
        <v>70</v>
      </c>
      <c r="AD251" s="65" t="s">
        <v>70</v>
      </c>
      <c r="AE251" s="65" t="s">
        <v>70</v>
      </c>
      <c r="AF251" s="65" t="s">
        <v>70</v>
      </c>
      <c r="AG251" s="65"/>
      <c r="AH251" s="65" t="s">
        <v>70</v>
      </c>
      <c r="AI251" s="65" t="s">
        <v>70</v>
      </c>
      <c r="AJ251" s="65" t="s">
        <v>70</v>
      </c>
      <c r="AK251" s="65" t="s">
        <v>70</v>
      </c>
      <c r="AL251" s="65" t="s">
        <v>70</v>
      </c>
    </row>
    <row r="252" spans="2:43" s="93" customFormat="1" ht="12.75" customHeight="1" x14ac:dyDescent="0.25">
      <c r="B252" s="101" t="str">
        <f t="shared" si="2"/>
        <v>Number of risks written in the period - insurance (aka direct) - both new and renewal business [includes numbers of new risks reported in R1720]</v>
      </c>
      <c r="C252" s="76" t="s">
        <v>138</v>
      </c>
      <c r="D252" s="68"/>
      <c r="E252" s="68"/>
      <c r="F252" s="65" t="s">
        <v>70</v>
      </c>
      <c r="G252" s="70"/>
      <c r="H252" s="70"/>
      <c r="I252" s="87"/>
      <c r="J252" s="87"/>
      <c r="K252" s="87"/>
      <c r="L252" s="87"/>
      <c r="M252" s="87"/>
      <c r="N252" s="69"/>
      <c r="O252" s="70"/>
      <c r="P252" s="69"/>
      <c r="Q252" s="65" t="s">
        <v>70</v>
      </c>
      <c r="R252" s="69"/>
      <c r="S252" s="69"/>
      <c r="T252" s="69"/>
      <c r="U252" s="69"/>
      <c r="V252" s="69"/>
      <c r="W252" s="70"/>
      <c r="X252" s="70"/>
      <c r="Y252" s="70"/>
      <c r="Z252" s="65" t="s">
        <v>70</v>
      </c>
      <c r="AA252" s="71"/>
      <c r="AB252" s="71"/>
      <c r="AC252" s="71"/>
      <c r="AD252" s="71"/>
      <c r="AE252" s="65" t="s">
        <v>70</v>
      </c>
      <c r="AF252" s="71"/>
      <c r="AG252" s="71"/>
      <c r="AH252" s="71"/>
      <c r="AI252" s="65" t="s">
        <v>70</v>
      </c>
      <c r="AJ252" s="71"/>
      <c r="AK252" s="71"/>
      <c r="AL252" s="71"/>
      <c r="AM252" s="45"/>
      <c r="AN252" s="45"/>
      <c r="AO252" s="45"/>
      <c r="AP252" s="43"/>
      <c r="AQ252" s="43"/>
    </row>
    <row r="253" spans="2:43" s="93" customFormat="1" ht="12.75" customHeight="1" x14ac:dyDescent="0.25">
      <c r="B253" s="78" t="str">
        <f t="shared" si="2"/>
        <v>Number of risks written in the period - insurance (aka direct) - new business</v>
      </c>
      <c r="C253" s="76" t="s">
        <v>139</v>
      </c>
      <c r="D253" s="68"/>
      <c r="E253" s="68"/>
      <c r="F253" s="65" t="s">
        <v>70</v>
      </c>
      <c r="G253" s="70"/>
      <c r="H253" s="70"/>
      <c r="I253" s="68"/>
      <c r="J253" s="88"/>
      <c r="K253" s="68"/>
      <c r="L253" s="88"/>
      <c r="M253" s="68"/>
      <c r="N253" s="71"/>
      <c r="O253" s="70"/>
      <c r="P253" s="71"/>
      <c r="Q253" s="65" t="s">
        <v>70</v>
      </c>
      <c r="R253" s="71"/>
      <c r="S253" s="71"/>
      <c r="T253" s="71"/>
      <c r="U253" s="71"/>
      <c r="V253" s="71"/>
      <c r="W253" s="71"/>
      <c r="X253" s="71"/>
      <c r="Y253" s="71"/>
      <c r="Z253" s="65" t="s">
        <v>70</v>
      </c>
      <c r="AA253" s="71"/>
      <c r="AB253" s="71"/>
      <c r="AC253" s="71"/>
      <c r="AD253" s="71"/>
      <c r="AE253" s="65" t="s">
        <v>70</v>
      </c>
      <c r="AF253" s="71"/>
      <c r="AG253" s="71"/>
      <c r="AH253" s="71"/>
      <c r="AI253" s="65" t="s">
        <v>70</v>
      </c>
      <c r="AJ253" s="71"/>
      <c r="AK253" s="71"/>
      <c r="AL253" s="71"/>
      <c r="AM253" s="45"/>
      <c r="AN253" s="45"/>
      <c r="AO253" s="45"/>
      <c r="AP253" s="43"/>
      <c r="AQ253" s="43"/>
    </row>
    <row r="254" spans="2:43" s="93" customFormat="1" ht="12.75" customHeight="1" x14ac:dyDescent="0.25">
      <c r="B254" s="92" t="str">
        <f t="shared" si="2"/>
        <v>Sum insured in-force at end of the period - insurance (aka direct)</v>
      </c>
      <c r="C254" s="76" t="s">
        <v>140</v>
      </c>
      <c r="D254" s="68"/>
      <c r="E254" s="68"/>
      <c r="F254" s="65" t="s">
        <v>70</v>
      </c>
      <c r="G254" s="69"/>
      <c r="H254" s="69"/>
      <c r="I254" s="69"/>
      <c r="J254" s="69"/>
      <c r="K254" s="69"/>
      <c r="L254" s="69"/>
      <c r="M254" s="69"/>
      <c r="N254" s="70"/>
      <c r="O254" s="69"/>
      <c r="P254" s="70"/>
      <c r="Q254" s="65" t="s">
        <v>70</v>
      </c>
      <c r="R254" s="70"/>
      <c r="S254" s="70"/>
      <c r="T254" s="70"/>
      <c r="U254" s="70"/>
      <c r="V254" s="70"/>
      <c r="W254" s="69"/>
      <c r="X254" s="69"/>
      <c r="Y254" s="69"/>
      <c r="Z254" s="65" t="s">
        <v>70</v>
      </c>
      <c r="AA254" s="71"/>
      <c r="AB254" s="71"/>
      <c r="AC254" s="71"/>
      <c r="AD254" s="71"/>
      <c r="AE254" s="65" t="s">
        <v>70</v>
      </c>
      <c r="AF254" s="71"/>
      <c r="AG254" s="71"/>
      <c r="AH254" s="71"/>
      <c r="AI254" s="65" t="s">
        <v>70</v>
      </c>
      <c r="AJ254" s="71"/>
      <c r="AK254" s="71"/>
      <c r="AL254" s="71"/>
      <c r="AM254" s="45"/>
      <c r="AN254" s="45"/>
      <c r="AO254" s="45"/>
      <c r="AP254" s="43"/>
      <c r="AQ254" s="43"/>
    </row>
    <row r="255" spans="2:43" s="93" customFormat="1" ht="12.75" customHeight="1" x14ac:dyDescent="0.25">
      <c r="B255" s="89" t="str">
        <f t="shared" si="2"/>
        <v>Balance sheet (Solvency II basis) at end of the period</v>
      </c>
      <c r="C255" s="76" t="s">
        <v>142</v>
      </c>
      <c r="D255" s="65" t="s">
        <v>70</v>
      </c>
      <c r="E255" s="65" t="s">
        <v>70</v>
      </c>
      <c r="F255" s="65" t="s">
        <v>70</v>
      </c>
      <c r="G255" s="65" t="s">
        <v>70</v>
      </c>
      <c r="H255" s="65" t="s">
        <v>70</v>
      </c>
      <c r="I255" s="65" t="s">
        <v>70</v>
      </c>
      <c r="J255" s="65" t="s">
        <v>70</v>
      </c>
      <c r="K255" s="65" t="s">
        <v>70</v>
      </c>
      <c r="L255" s="65" t="s">
        <v>70</v>
      </c>
      <c r="M255" s="65" t="s">
        <v>70</v>
      </c>
      <c r="N255" s="65" t="s">
        <v>70</v>
      </c>
      <c r="O255" s="65" t="s">
        <v>70</v>
      </c>
      <c r="P255" s="65" t="s">
        <v>70</v>
      </c>
      <c r="Q255" s="65" t="s">
        <v>70</v>
      </c>
      <c r="R255" s="65" t="s">
        <v>70</v>
      </c>
      <c r="S255" s="65" t="s">
        <v>70</v>
      </c>
      <c r="T255" s="65" t="s">
        <v>70</v>
      </c>
      <c r="U255" s="65" t="s">
        <v>70</v>
      </c>
      <c r="V255" s="65" t="s">
        <v>70</v>
      </c>
      <c r="W255" s="65" t="s">
        <v>70</v>
      </c>
      <c r="X255" s="65" t="s">
        <v>70</v>
      </c>
      <c r="Y255" s="65" t="s">
        <v>70</v>
      </c>
      <c r="Z255" s="65" t="s">
        <v>70</v>
      </c>
      <c r="AA255" s="65" t="s">
        <v>70</v>
      </c>
      <c r="AB255" s="65" t="s">
        <v>70</v>
      </c>
      <c r="AC255" s="65" t="s">
        <v>70</v>
      </c>
      <c r="AD255" s="65" t="s">
        <v>70</v>
      </c>
      <c r="AE255" s="65" t="s">
        <v>70</v>
      </c>
      <c r="AF255" s="65" t="s">
        <v>70</v>
      </c>
      <c r="AG255" s="65"/>
      <c r="AH255" s="65" t="s">
        <v>70</v>
      </c>
      <c r="AI255" s="65" t="s">
        <v>70</v>
      </c>
      <c r="AJ255" s="65" t="s">
        <v>70</v>
      </c>
      <c r="AK255" s="65" t="s">
        <v>70</v>
      </c>
      <c r="AL255" s="65" t="s">
        <v>70</v>
      </c>
      <c r="AM255" s="45"/>
      <c r="AN255" s="45"/>
      <c r="AO255" s="45"/>
      <c r="AP255" s="43"/>
      <c r="AQ255" s="43"/>
    </row>
    <row r="256" spans="2:43" s="93" customFormat="1" ht="12.75" customHeight="1" x14ac:dyDescent="0.25">
      <c r="B256" s="78" t="str">
        <f t="shared" si="2"/>
        <v>Assets - investments</v>
      </c>
      <c r="C256" s="76" t="s">
        <v>144</v>
      </c>
      <c r="D256" s="69"/>
      <c r="E256" s="68"/>
      <c r="F256" s="65" t="s">
        <v>70</v>
      </c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65" t="s">
        <v>70</v>
      </c>
      <c r="R256" s="71"/>
      <c r="S256" s="71"/>
      <c r="T256" s="71"/>
      <c r="U256" s="71"/>
      <c r="V256" s="71"/>
      <c r="W256" s="71"/>
      <c r="X256" s="71"/>
      <c r="Y256" s="71"/>
      <c r="Z256" s="65" t="s">
        <v>70</v>
      </c>
      <c r="AA256" s="71"/>
      <c r="AB256" s="71"/>
      <c r="AC256" s="71"/>
      <c r="AD256" s="71"/>
      <c r="AE256" s="65" t="s">
        <v>70</v>
      </c>
      <c r="AF256" s="71"/>
      <c r="AG256" s="71"/>
      <c r="AH256" s="71"/>
      <c r="AI256" s="65" t="s">
        <v>70</v>
      </c>
      <c r="AJ256" s="71"/>
      <c r="AK256" s="71"/>
      <c r="AL256" s="71"/>
      <c r="AM256" s="45"/>
      <c r="AN256" s="45"/>
      <c r="AO256" s="45"/>
      <c r="AP256" s="43"/>
      <c r="AQ256" s="43"/>
    </row>
    <row r="257" spans="2:43" s="93" customFormat="1" ht="12.75" customHeight="1" x14ac:dyDescent="0.25">
      <c r="B257" s="78" t="str">
        <f t="shared" si="2"/>
        <v>Assets - reinsurance recoverables</v>
      </c>
      <c r="C257" s="76" t="s">
        <v>146</v>
      </c>
      <c r="D257" s="69"/>
      <c r="E257" s="68"/>
      <c r="F257" s="65" t="s">
        <v>70</v>
      </c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65" t="s">
        <v>70</v>
      </c>
      <c r="R257" s="71"/>
      <c r="S257" s="71"/>
      <c r="T257" s="71"/>
      <c r="U257" s="71"/>
      <c r="V257" s="71"/>
      <c r="W257" s="71"/>
      <c r="X257" s="71"/>
      <c r="Y257" s="71"/>
      <c r="Z257" s="65" t="s">
        <v>70</v>
      </c>
      <c r="AA257" s="71"/>
      <c r="AB257" s="71"/>
      <c r="AC257" s="71"/>
      <c r="AD257" s="71"/>
      <c r="AE257" s="65" t="s">
        <v>70</v>
      </c>
      <c r="AF257" s="71"/>
      <c r="AG257" s="71"/>
      <c r="AH257" s="71"/>
      <c r="AI257" s="65" t="s">
        <v>70</v>
      </c>
      <c r="AJ257" s="71"/>
      <c r="AK257" s="71"/>
      <c r="AL257" s="71"/>
      <c r="AM257" s="45"/>
      <c r="AN257" s="45"/>
      <c r="AO257" s="45"/>
      <c r="AP257" s="43"/>
      <c r="AQ257" s="43"/>
    </row>
    <row r="258" spans="2:43" s="93" customFormat="1" ht="12.75" customHeight="1" x14ac:dyDescent="0.25">
      <c r="B258" s="78" t="str">
        <f t="shared" si="2"/>
        <v>Assets - total</v>
      </c>
      <c r="C258" s="76" t="s">
        <v>148</v>
      </c>
      <c r="D258" s="69"/>
      <c r="E258" s="68"/>
      <c r="F258" s="65" t="s">
        <v>70</v>
      </c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65" t="s">
        <v>70</v>
      </c>
      <c r="R258" s="71"/>
      <c r="S258" s="71"/>
      <c r="T258" s="71"/>
      <c r="U258" s="71"/>
      <c r="V258" s="71"/>
      <c r="W258" s="71"/>
      <c r="X258" s="71"/>
      <c r="Y258" s="71"/>
      <c r="Z258" s="65" t="s">
        <v>70</v>
      </c>
      <c r="AA258" s="71"/>
      <c r="AB258" s="71"/>
      <c r="AC258" s="71"/>
      <c r="AD258" s="71"/>
      <c r="AE258" s="65" t="s">
        <v>70</v>
      </c>
      <c r="AF258" s="71"/>
      <c r="AG258" s="71"/>
      <c r="AH258" s="71"/>
      <c r="AI258" s="65" t="s">
        <v>70</v>
      </c>
      <c r="AJ258" s="71"/>
      <c r="AK258" s="71"/>
      <c r="AL258" s="71"/>
      <c r="AM258" s="45"/>
      <c r="AN258" s="45"/>
      <c r="AO258" s="45"/>
      <c r="AP258" s="43"/>
      <c r="AQ258" s="43"/>
    </row>
    <row r="259" spans="2:43" s="93" customFormat="1" ht="12.75" customHeight="1" x14ac:dyDescent="0.25">
      <c r="B259" s="78" t="str">
        <f t="shared" si="2"/>
        <v>Best estimate plus technical provisions calculated as a whole – gross of reinsurance</v>
      </c>
      <c r="C259" s="76" t="s">
        <v>150</v>
      </c>
      <c r="D259" s="69"/>
      <c r="E259" s="68"/>
      <c r="F259" s="65" t="s">
        <v>70</v>
      </c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65" t="s">
        <v>70</v>
      </c>
      <c r="R259" s="71"/>
      <c r="S259" s="71"/>
      <c r="T259" s="71"/>
      <c r="U259" s="71"/>
      <c r="V259" s="71"/>
      <c r="W259" s="71"/>
      <c r="X259" s="71"/>
      <c r="Y259" s="71"/>
      <c r="Z259" s="65" t="s">
        <v>70</v>
      </c>
      <c r="AA259" s="71"/>
      <c r="AB259" s="71"/>
      <c r="AC259" s="71"/>
      <c r="AD259" s="71"/>
      <c r="AE259" s="65" t="s">
        <v>70</v>
      </c>
      <c r="AF259" s="71"/>
      <c r="AG259" s="71"/>
      <c r="AH259" s="71"/>
      <c r="AI259" s="65" t="s">
        <v>70</v>
      </c>
      <c r="AJ259" s="71"/>
      <c r="AK259" s="71"/>
      <c r="AL259" s="71"/>
      <c r="AM259" s="45"/>
      <c r="AN259" s="45"/>
      <c r="AO259" s="45"/>
      <c r="AP259" s="43"/>
      <c r="AQ259" s="43"/>
    </row>
    <row r="260" spans="2:43" s="93" customFormat="1" ht="12.75" customHeight="1" x14ac:dyDescent="0.25">
      <c r="B260" s="78" t="str">
        <f t="shared" si="2"/>
        <v>Best estimate claim provision - gross of reinsurance</v>
      </c>
      <c r="C260" s="76" t="s">
        <v>151</v>
      </c>
      <c r="D260" s="68"/>
      <c r="E260" s="69"/>
      <c r="F260" s="65" t="s">
        <v>70</v>
      </c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65" t="s">
        <v>70</v>
      </c>
      <c r="R260" s="71"/>
      <c r="S260" s="71"/>
      <c r="T260" s="71"/>
      <c r="U260" s="71"/>
      <c r="V260" s="71"/>
      <c r="W260" s="71"/>
      <c r="X260" s="71"/>
      <c r="Y260" s="71"/>
      <c r="Z260" s="65" t="s">
        <v>70</v>
      </c>
      <c r="AA260" s="71"/>
      <c r="AB260" s="71"/>
      <c r="AC260" s="71"/>
      <c r="AD260" s="71"/>
      <c r="AE260" s="65" t="s">
        <v>70</v>
      </c>
      <c r="AF260" s="71"/>
      <c r="AG260" s="71"/>
      <c r="AH260" s="71"/>
      <c r="AI260" s="65" t="s">
        <v>70</v>
      </c>
      <c r="AJ260" s="71"/>
      <c r="AK260" s="71"/>
      <c r="AL260" s="71"/>
      <c r="AM260" s="45"/>
      <c r="AN260" s="45"/>
      <c r="AO260" s="45"/>
      <c r="AP260" s="43"/>
      <c r="AQ260" s="43"/>
    </row>
    <row r="261" spans="2:43" s="93" customFormat="1" ht="12.75" customHeight="1" x14ac:dyDescent="0.25">
      <c r="B261" s="78" t="str">
        <f t="shared" si="2"/>
        <v>Best estimate premium provision - gross of reinsurance</v>
      </c>
      <c r="C261" s="76" t="s">
        <v>153</v>
      </c>
      <c r="D261" s="68"/>
      <c r="E261" s="69"/>
      <c r="F261" s="65" t="s">
        <v>70</v>
      </c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65" t="s">
        <v>70</v>
      </c>
      <c r="R261" s="71"/>
      <c r="S261" s="71"/>
      <c r="T261" s="71"/>
      <c r="U261" s="71"/>
      <c r="V261" s="71"/>
      <c r="W261" s="71"/>
      <c r="X261" s="71"/>
      <c r="Y261" s="71"/>
      <c r="Z261" s="65" t="s">
        <v>70</v>
      </c>
      <c r="AA261" s="71"/>
      <c r="AB261" s="71"/>
      <c r="AC261" s="71"/>
      <c r="AD261" s="71"/>
      <c r="AE261" s="65" t="s">
        <v>70</v>
      </c>
      <c r="AF261" s="71"/>
      <c r="AG261" s="71"/>
      <c r="AH261" s="71"/>
      <c r="AI261" s="65" t="s">
        <v>70</v>
      </c>
      <c r="AJ261" s="71"/>
      <c r="AK261" s="71"/>
      <c r="AL261" s="71"/>
      <c r="AM261" s="45"/>
      <c r="AN261" s="45"/>
      <c r="AO261" s="45"/>
      <c r="AP261" s="43"/>
      <c r="AQ261" s="43"/>
    </row>
    <row r="262" spans="2:43" s="93" customFormat="1" ht="12.75" customHeight="1" x14ac:dyDescent="0.25">
      <c r="B262" s="78" t="str">
        <f t="shared" si="2"/>
        <v>Risk margin</v>
      </c>
      <c r="C262" s="76" t="s">
        <v>155</v>
      </c>
      <c r="D262" s="69"/>
      <c r="E262" s="69"/>
      <c r="F262" s="65" t="s">
        <v>70</v>
      </c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65" t="s">
        <v>70</v>
      </c>
      <c r="R262" s="71"/>
      <c r="S262" s="71"/>
      <c r="T262" s="71"/>
      <c r="U262" s="71"/>
      <c r="V262" s="71"/>
      <c r="W262" s="71"/>
      <c r="X262" s="71"/>
      <c r="Y262" s="71"/>
      <c r="Z262" s="65" t="s">
        <v>70</v>
      </c>
      <c r="AA262" s="71"/>
      <c r="AB262" s="71"/>
      <c r="AC262" s="71"/>
      <c r="AD262" s="71"/>
      <c r="AE262" s="65" t="s">
        <v>70</v>
      </c>
      <c r="AF262" s="71"/>
      <c r="AG262" s="71"/>
      <c r="AH262" s="71"/>
      <c r="AI262" s="65" t="s">
        <v>70</v>
      </c>
      <c r="AJ262" s="71"/>
      <c r="AK262" s="71"/>
      <c r="AL262" s="71"/>
      <c r="AM262" s="45"/>
      <c r="AN262" s="45"/>
      <c r="AO262" s="45"/>
      <c r="AP262" s="43"/>
      <c r="AQ262" s="43"/>
    </row>
    <row r="263" spans="2:43" s="93" customFormat="1" ht="12.75" customHeight="1" x14ac:dyDescent="0.25">
      <c r="B263" s="78" t="str">
        <f t="shared" si="2"/>
        <v>Total liabilities</v>
      </c>
      <c r="C263" s="76" t="s">
        <v>157</v>
      </c>
      <c r="D263" s="69"/>
      <c r="E263" s="68"/>
      <c r="F263" s="65" t="s">
        <v>70</v>
      </c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65" t="s">
        <v>70</v>
      </c>
      <c r="R263" s="71"/>
      <c r="S263" s="71"/>
      <c r="T263" s="71"/>
      <c r="U263" s="71"/>
      <c r="V263" s="71"/>
      <c r="W263" s="71"/>
      <c r="X263" s="71"/>
      <c r="Y263" s="71"/>
      <c r="Z263" s="65" t="s">
        <v>70</v>
      </c>
      <c r="AA263" s="71"/>
      <c r="AB263" s="71"/>
      <c r="AC263" s="71"/>
      <c r="AD263" s="71"/>
      <c r="AE263" s="65" t="s">
        <v>70</v>
      </c>
      <c r="AF263" s="71"/>
      <c r="AG263" s="71"/>
      <c r="AH263" s="71"/>
      <c r="AI263" s="65" t="s">
        <v>70</v>
      </c>
      <c r="AJ263" s="71"/>
      <c r="AK263" s="71"/>
      <c r="AL263" s="71"/>
      <c r="AM263" s="45"/>
      <c r="AN263" s="45"/>
      <c r="AO263" s="45"/>
      <c r="AP263" s="43"/>
      <c r="AQ263" s="43"/>
    </row>
    <row r="264" spans="2:43" ht="12.75" customHeight="1" x14ac:dyDescent="0.25">
      <c r="B264" s="90" t="str">
        <f t="shared" si="2"/>
        <v>Own funds and SCR</v>
      </c>
      <c r="C264" s="76" t="s">
        <v>438</v>
      </c>
      <c r="D264" s="65" t="s">
        <v>70</v>
      </c>
      <c r="E264" s="65" t="s">
        <v>70</v>
      </c>
      <c r="F264" s="65" t="s">
        <v>70</v>
      </c>
      <c r="G264" s="65" t="s">
        <v>70</v>
      </c>
      <c r="H264" s="65" t="s">
        <v>70</v>
      </c>
      <c r="I264" s="65" t="s">
        <v>70</v>
      </c>
      <c r="J264" s="65" t="s">
        <v>70</v>
      </c>
      <c r="K264" s="65" t="s">
        <v>70</v>
      </c>
      <c r="L264" s="65" t="s">
        <v>70</v>
      </c>
      <c r="M264" s="65" t="s">
        <v>70</v>
      </c>
      <c r="N264" s="65" t="s">
        <v>70</v>
      </c>
      <c r="O264" s="65" t="s">
        <v>70</v>
      </c>
      <c r="P264" s="65" t="s">
        <v>70</v>
      </c>
      <c r="Q264" s="65" t="s">
        <v>70</v>
      </c>
      <c r="R264" s="65" t="s">
        <v>70</v>
      </c>
      <c r="S264" s="65" t="s">
        <v>70</v>
      </c>
      <c r="T264" s="65" t="s">
        <v>70</v>
      </c>
      <c r="U264" s="65" t="s">
        <v>70</v>
      </c>
      <c r="V264" s="65" t="s">
        <v>70</v>
      </c>
      <c r="W264" s="65" t="s">
        <v>70</v>
      </c>
      <c r="X264" s="65" t="s">
        <v>70</v>
      </c>
      <c r="Y264" s="65" t="s">
        <v>70</v>
      </c>
      <c r="Z264" s="65" t="s">
        <v>70</v>
      </c>
      <c r="AA264" s="65" t="s">
        <v>70</v>
      </c>
      <c r="AB264" s="65" t="s">
        <v>70</v>
      </c>
      <c r="AC264" s="65" t="s">
        <v>70</v>
      </c>
      <c r="AD264" s="65" t="s">
        <v>70</v>
      </c>
      <c r="AE264" s="65" t="s">
        <v>70</v>
      </c>
      <c r="AF264" s="65" t="s">
        <v>70</v>
      </c>
      <c r="AG264" s="65"/>
      <c r="AH264" s="65" t="s">
        <v>70</v>
      </c>
      <c r="AI264" s="65" t="s">
        <v>70</v>
      </c>
      <c r="AJ264" s="65" t="s">
        <v>70</v>
      </c>
      <c r="AK264" s="65" t="s">
        <v>70</v>
      </c>
      <c r="AL264" s="65" t="s">
        <v>70</v>
      </c>
    </row>
    <row r="265" spans="2:43" s="93" customFormat="1" ht="12.75" customHeight="1" x14ac:dyDescent="0.25">
      <c r="B265" s="89" t="str">
        <f t="shared" si="2"/>
        <v>Basic own funds at end of the period: [= Tier 1 plus Tier 2 plus Tier 3 plus Other]</v>
      </c>
      <c r="C265" s="76" t="s">
        <v>159</v>
      </c>
      <c r="D265" s="69"/>
      <c r="E265" s="65"/>
      <c r="F265" s="65" t="s">
        <v>70</v>
      </c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 t="s">
        <v>70</v>
      </c>
      <c r="R265" s="65"/>
      <c r="S265" s="65"/>
      <c r="T265" s="65"/>
      <c r="U265" s="65"/>
      <c r="V265" s="65"/>
      <c r="W265" s="65"/>
      <c r="X265" s="65"/>
      <c r="Y265" s="65"/>
      <c r="Z265" s="65" t="s">
        <v>70</v>
      </c>
      <c r="AA265" s="65"/>
      <c r="AB265" s="65"/>
      <c r="AC265" s="65"/>
      <c r="AD265" s="65"/>
      <c r="AE265" s="65" t="s">
        <v>70</v>
      </c>
      <c r="AF265" s="65"/>
      <c r="AG265" s="65"/>
      <c r="AH265" s="65"/>
      <c r="AI265" s="65" t="s">
        <v>70</v>
      </c>
      <c r="AJ265" s="65"/>
      <c r="AK265" s="65"/>
      <c r="AL265" s="65"/>
      <c r="AM265" s="45"/>
      <c r="AN265" s="45"/>
      <c r="AO265" s="45"/>
      <c r="AP265" s="43"/>
      <c r="AQ265" s="43"/>
    </row>
    <row r="266" spans="2:43" s="93" customFormat="1" ht="12.75" customHeight="1" x14ac:dyDescent="0.25">
      <c r="B266" s="78" t="str">
        <f t="shared" si="2"/>
        <v>Tier 1</v>
      </c>
      <c r="C266" s="76" t="s">
        <v>161</v>
      </c>
      <c r="D266" s="69"/>
      <c r="E266" s="68"/>
      <c r="F266" s="65" t="s">
        <v>70</v>
      </c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65" t="s">
        <v>70</v>
      </c>
      <c r="R266" s="71"/>
      <c r="S266" s="71"/>
      <c r="T266" s="71"/>
      <c r="U266" s="71"/>
      <c r="V266" s="71"/>
      <c r="W266" s="71"/>
      <c r="X266" s="71"/>
      <c r="Y266" s="71"/>
      <c r="Z266" s="65" t="s">
        <v>70</v>
      </c>
      <c r="AA266" s="71"/>
      <c r="AB266" s="71"/>
      <c r="AC266" s="71"/>
      <c r="AD266" s="71"/>
      <c r="AE266" s="65" t="s">
        <v>70</v>
      </c>
      <c r="AF266" s="71"/>
      <c r="AG266" s="71"/>
      <c r="AH266" s="71"/>
      <c r="AI266" s="65" t="s">
        <v>70</v>
      </c>
      <c r="AJ266" s="71"/>
      <c r="AK266" s="71"/>
      <c r="AL266" s="71"/>
      <c r="AM266" s="45"/>
      <c r="AN266" s="45"/>
      <c r="AO266" s="45"/>
      <c r="AP266" s="43"/>
      <c r="AQ266" s="43"/>
    </row>
    <row r="267" spans="2:43" s="93" customFormat="1" ht="12.75" customHeight="1" x14ac:dyDescent="0.25">
      <c r="B267" s="78" t="str">
        <f t="shared" si="2"/>
        <v>Tier 2</v>
      </c>
      <c r="C267" s="76" t="s">
        <v>165</v>
      </c>
      <c r="D267" s="69"/>
      <c r="E267" s="68"/>
      <c r="F267" s="65" t="s">
        <v>70</v>
      </c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65" t="s">
        <v>70</v>
      </c>
      <c r="R267" s="71"/>
      <c r="S267" s="71"/>
      <c r="T267" s="71"/>
      <c r="U267" s="71"/>
      <c r="V267" s="71"/>
      <c r="W267" s="71"/>
      <c r="X267" s="71"/>
      <c r="Y267" s="71"/>
      <c r="Z267" s="65" t="s">
        <v>70</v>
      </c>
      <c r="AA267" s="71"/>
      <c r="AB267" s="71"/>
      <c r="AC267" s="71"/>
      <c r="AD267" s="71"/>
      <c r="AE267" s="65" t="s">
        <v>70</v>
      </c>
      <c r="AF267" s="71"/>
      <c r="AG267" s="71"/>
      <c r="AH267" s="71"/>
      <c r="AI267" s="65" t="s">
        <v>70</v>
      </c>
      <c r="AJ267" s="71"/>
      <c r="AK267" s="71"/>
      <c r="AL267" s="71"/>
      <c r="AM267" s="45"/>
      <c r="AN267" s="45"/>
      <c r="AO267" s="45"/>
      <c r="AP267" s="43"/>
      <c r="AQ267" s="43"/>
    </row>
    <row r="268" spans="2:43" s="93" customFormat="1" ht="12.75" customHeight="1" x14ac:dyDescent="0.25">
      <c r="B268" s="78" t="str">
        <f t="shared" si="2"/>
        <v>Tier 3</v>
      </c>
      <c r="C268" s="76" t="s">
        <v>169</v>
      </c>
      <c r="D268" s="69"/>
      <c r="E268" s="68"/>
      <c r="F268" s="65" t="s">
        <v>70</v>
      </c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65" t="s">
        <v>70</v>
      </c>
      <c r="R268" s="71"/>
      <c r="S268" s="71"/>
      <c r="T268" s="71"/>
      <c r="U268" s="71"/>
      <c r="V268" s="71"/>
      <c r="W268" s="71"/>
      <c r="X268" s="71"/>
      <c r="Y268" s="71"/>
      <c r="Z268" s="65" t="s">
        <v>70</v>
      </c>
      <c r="AA268" s="71"/>
      <c r="AB268" s="71"/>
      <c r="AC268" s="71"/>
      <c r="AD268" s="71"/>
      <c r="AE268" s="65" t="s">
        <v>70</v>
      </c>
      <c r="AF268" s="71"/>
      <c r="AG268" s="71"/>
      <c r="AH268" s="71"/>
      <c r="AI268" s="65" t="s">
        <v>70</v>
      </c>
      <c r="AJ268" s="71"/>
      <c r="AK268" s="71"/>
      <c r="AL268" s="71"/>
      <c r="AM268" s="45"/>
      <c r="AN268" s="45"/>
      <c r="AO268" s="45"/>
      <c r="AP268" s="43"/>
      <c r="AQ268" s="43"/>
    </row>
    <row r="269" spans="2:43" s="93" customFormat="1" ht="12.75" customHeight="1" x14ac:dyDescent="0.25">
      <c r="B269" s="78" t="str">
        <f t="shared" si="2"/>
        <v>Other</v>
      </c>
      <c r="C269" s="76" t="s">
        <v>171</v>
      </c>
      <c r="D269" s="69"/>
      <c r="E269" s="68"/>
      <c r="F269" s="65" t="s">
        <v>70</v>
      </c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65" t="s">
        <v>70</v>
      </c>
      <c r="R269" s="71"/>
      <c r="S269" s="71"/>
      <c r="T269" s="71"/>
      <c r="U269" s="71"/>
      <c r="V269" s="71"/>
      <c r="W269" s="71"/>
      <c r="X269" s="71"/>
      <c r="Y269" s="71"/>
      <c r="Z269" s="65" t="s">
        <v>70</v>
      </c>
      <c r="AA269" s="71"/>
      <c r="AB269" s="71"/>
      <c r="AC269" s="71"/>
      <c r="AD269" s="71"/>
      <c r="AE269" s="65" t="s">
        <v>70</v>
      </c>
      <c r="AF269" s="71"/>
      <c r="AG269" s="71"/>
      <c r="AH269" s="71"/>
      <c r="AI269" s="65" t="s">
        <v>70</v>
      </c>
      <c r="AJ269" s="71"/>
      <c r="AK269" s="71"/>
      <c r="AL269" s="71"/>
      <c r="AM269" s="45"/>
      <c r="AN269" s="45"/>
      <c r="AO269" s="45"/>
      <c r="AP269" s="43"/>
      <c r="AQ269" s="43"/>
    </row>
    <row r="270" spans="2:43" s="93" customFormat="1" ht="12.75" customHeight="1" x14ac:dyDescent="0.25">
      <c r="B270" s="92" t="str">
        <f t="shared" si="2"/>
        <v>Ancillary own funds at end of the period</v>
      </c>
      <c r="C270" s="76" t="s">
        <v>173</v>
      </c>
      <c r="D270" s="69"/>
      <c r="E270" s="68"/>
      <c r="F270" s="65" t="s">
        <v>70</v>
      </c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65" t="s">
        <v>70</v>
      </c>
      <c r="R270" s="71"/>
      <c r="S270" s="71"/>
      <c r="T270" s="71"/>
      <c r="U270" s="71"/>
      <c r="V270" s="71"/>
      <c r="W270" s="71"/>
      <c r="X270" s="71"/>
      <c r="Y270" s="71"/>
      <c r="Z270" s="65" t="s">
        <v>70</v>
      </c>
      <c r="AA270" s="71"/>
      <c r="AB270" s="71"/>
      <c r="AC270" s="71"/>
      <c r="AD270" s="71"/>
      <c r="AE270" s="65" t="s">
        <v>70</v>
      </c>
      <c r="AF270" s="71"/>
      <c r="AG270" s="71"/>
      <c r="AH270" s="71"/>
      <c r="AI270" s="65" t="s">
        <v>70</v>
      </c>
      <c r="AJ270" s="71"/>
      <c r="AK270" s="71"/>
      <c r="AL270" s="71"/>
      <c r="AM270" s="45"/>
      <c r="AN270" s="45"/>
      <c r="AO270" s="45"/>
      <c r="AP270" s="43"/>
      <c r="AQ270" s="43"/>
    </row>
    <row r="271" spans="2:43" s="93" customFormat="1" ht="12.75" customHeight="1" x14ac:dyDescent="0.25">
      <c r="B271" s="92" t="str">
        <f t="shared" si="2"/>
        <v>Eligible own funds at end of the period</v>
      </c>
      <c r="C271" s="76" t="s">
        <v>175</v>
      </c>
      <c r="D271" s="69"/>
      <c r="E271" s="68"/>
      <c r="F271" s="65" t="s">
        <v>70</v>
      </c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65" t="s">
        <v>70</v>
      </c>
      <c r="R271" s="71"/>
      <c r="S271" s="71"/>
      <c r="T271" s="71"/>
      <c r="U271" s="71"/>
      <c r="V271" s="71"/>
      <c r="W271" s="71"/>
      <c r="X271" s="71"/>
      <c r="Y271" s="71"/>
      <c r="Z271" s="65" t="s">
        <v>70</v>
      </c>
      <c r="AA271" s="71"/>
      <c r="AB271" s="71"/>
      <c r="AC271" s="71"/>
      <c r="AD271" s="71"/>
      <c r="AE271" s="65" t="s">
        <v>70</v>
      </c>
      <c r="AF271" s="71"/>
      <c r="AG271" s="71"/>
      <c r="AH271" s="71"/>
      <c r="AI271" s="65" t="s">
        <v>70</v>
      </c>
      <c r="AJ271" s="71"/>
      <c r="AK271" s="71"/>
      <c r="AL271" s="71"/>
      <c r="AM271" s="45"/>
      <c r="AN271" s="45"/>
      <c r="AO271" s="45"/>
      <c r="AP271" s="43"/>
      <c r="AQ271" s="43"/>
    </row>
    <row r="272" spans="2:43" s="93" customFormat="1" ht="12.75" customHeight="1" x14ac:dyDescent="0.25">
      <c r="B272" s="92" t="str">
        <f t="shared" si="2"/>
        <v>SCR at end of the period</v>
      </c>
      <c r="C272" s="76" t="s">
        <v>177</v>
      </c>
      <c r="D272" s="69"/>
      <c r="E272" s="68"/>
      <c r="F272" s="65" t="s">
        <v>70</v>
      </c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65" t="s">
        <v>70</v>
      </c>
      <c r="R272" s="71"/>
      <c r="S272" s="71"/>
      <c r="T272" s="71"/>
      <c r="U272" s="71"/>
      <c r="V272" s="71"/>
      <c r="W272" s="71"/>
      <c r="X272" s="71"/>
      <c r="Y272" s="71"/>
      <c r="Z272" s="65" t="s">
        <v>70</v>
      </c>
      <c r="AA272" s="71"/>
      <c r="AB272" s="71"/>
      <c r="AC272" s="71"/>
      <c r="AD272" s="71"/>
      <c r="AE272" s="65" t="s">
        <v>70</v>
      </c>
      <c r="AF272" s="71"/>
      <c r="AG272" s="71"/>
      <c r="AH272" s="71"/>
      <c r="AI272" s="65" t="s">
        <v>70</v>
      </c>
      <c r="AJ272" s="71"/>
      <c r="AK272" s="71"/>
      <c r="AL272" s="71"/>
      <c r="AM272" s="45"/>
      <c r="AN272" s="45"/>
      <c r="AO272" s="45"/>
      <c r="AP272" s="43"/>
      <c r="AQ272" s="43"/>
    </row>
    <row r="273" spans="1:38" x14ac:dyDescent="0.25">
      <c r="C273" s="93"/>
    </row>
    <row r="274" spans="1:38" x14ac:dyDescent="0.25">
      <c r="C274" s="93"/>
    </row>
    <row r="275" spans="1:38" x14ac:dyDescent="0.25">
      <c r="A275" s="48" t="s">
        <v>282</v>
      </c>
      <c r="C275" s="93"/>
    </row>
    <row r="276" spans="1:38" x14ac:dyDescent="0.25">
      <c r="A276" s="51" t="str">
        <f>A8&amp;" : distribution channel split : reporting period"</f>
        <v>Income, Expenditure and Business Model Analysis - Non-Life : distribution channel split : reporting period</v>
      </c>
      <c r="C276" s="93"/>
    </row>
    <row r="277" spans="1:38" x14ac:dyDescent="0.25">
      <c r="A277" s="51"/>
      <c r="C277" s="93"/>
    </row>
    <row r="278" spans="1:38" x14ac:dyDescent="0.25">
      <c r="C278" s="93"/>
      <c r="D278" s="203" t="s">
        <v>283</v>
      </c>
      <c r="E278" s="204"/>
      <c r="F278" s="204"/>
      <c r="G278" s="204"/>
      <c r="H278" s="204"/>
      <c r="I278" s="204"/>
      <c r="J278" s="204"/>
      <c r="K278" s="203" t="s">
        <v>284</v>
      </c>
      <c r="L278" s="204"/>
      <c r="M278" s="204"/>
      <c r="N278" s="204"/>
      <c r="O278" s="204"/>
      <c r="P278" s="204"/>
      <c r="Q278" s="204"/>
      <c r="R278" s="203" t="s">
        <v>285</v>
      </c>
      <c r="S278" s="204"/>
      <c r="T278" s="204"/>
      <c r="U278" s="204"/>
      <c r="V278" s="204"/>
      <c r="W278" s="204"/>
      <c r="X278" s="204"/>
      <c r="Y278" s="229" t="s">
        <v>286</v>
      </c>
      <c r="Z278" s="230"/>
      <c r="AA278" s="230"/>
      <c r="AB278" s="230"/>
      <c r="AC278" s="230"/>
      <c r="AD278" s="230"/>
      <c r="AE278" s="230"/>
      <c r="AF278" s="230"/>
      <c r="AG278" s="230"/>
      <c r="AH278" s="230"/>
      <c r="AI278" s="230"/>
      <c r="AJ278" s="231"/>
    </row>
    <row r="279" spans="1:38" x14ac:dyDescent="0.25">
      <c r="C279" s="93"/>
      <c r="D279" s="232"/>
      <c r="E279" s="204" t="s">
        <v>287</v>
      </c>
      <c r="F279" s="203" t="s">
        <v>288</v>
      </c>
      <c r="G279" s="204"/>
      <c r="H279" s="204"/>
      <c r="I279" s="204"/>
      <c r="J279" s="204"/>
      <c r="K279" s="232"/>
      <c r="L279" s="204" t="s">
        <v>287</v>
      </c>
      <c r="M279" s="203" t="s">
        <v>288</v>
      </c>
      <c r="N279" s="204"/>
      <c r="O279" s="204"/>
      <c r="P279" s="204"/>
      <c r="Q279" s="204"/>
      <c r="R279" s="232"/>
      <c r="S279" s="204" t="s">
        <v>287</v>
      </c>
      <c r="T279" s="203" t="s">
        <v>288</v>
      </c>
      <c r="U279" s="204"/>
      <c r="V279" s="204"/>
      <c r="W279" s="204"/>
      <c r="X279" s="204"/>
      <c r="Y279" s="232"/>
      <c r="Z279" s="197" t="s">
        <v>287</v>
      </c>
      <c r="AA279" s="198"/>
      <c r="AB279" s="198"/>
      <c r="AC279" s="198"/>
      <c r="AD279" s="198"/>
      <c r="AE279" s="229" t="s">
        <v>288</v>
      </c>
      <c r="AF279" s="230"/>
      <c r="AG279" s="230"/>
      <c r="AH279" s="230"/>
      <c r="AI279" s="230"/>
      <c r="AJ279" s="231"/>
      <c r="AK279" s="47"/>
      <c r="AL279" s="47"/>
    </row>
    <row r="280" spans="1:38" ht="45" x14ac:dyDescent="0.25">
      <c r="C280" s="93"/>
      <c r="D280" s="233"/>
      <c r="E280" s="204"/>
      <c r="F280" s="103"/>
      <c r="G280" s="104" t="s">
        <v>289</v>
      </c>
      <c r="H280" s="104" t="s">
        <v>290</v>
      </c>
      <c r="I280" s="104" t="s">
        <v>291</v>
      </c>
      <c r="J280" s="104" t="s">
        <v>170</v>
      </c>
      <c r="K280" s="233"/>
      <c r="L280" s="204"/>
      <c r="M280" s="103"/>
      <c r="N280" s="104" t="s">
        <v>289</v>
      </c>
      <c r="O280" s="104" t="s">
        <v>290</v>
      </c>
      <c r="P280" s="104" t="s">
        <v>291</v>
      </c>
      <c r="Q280" s="104" t="s">
        <v>170</v>
      </c>
      <c r="R280" s="233"/>
      <c r="S280" s="204"/>
      <c r="T280" s="103"/>
      <c r="U280" s="104" t="s">
        <v>289</v>
      </c>
      <c r="V280" s="104" t="s">
        <v>290</v>
      </c>
      <c r="W280" s="104" t="s">
        <v>291</v>
      </c>
      <c r="X280" s="104" t="s">
        <v>170</v>
      </c>
      <c r="Y280" s="233"/>
      <c r="Z280" s="103"/>
      <c r="AA280" s="104" t="s">
        <v>292</v>
      </c>
      <c r="AB280" s="104" t="s">
        <v>293</v>
      </c>
      <c r="AC280" s="104" t="s">
        <v>294</v>
      </c>
      <c r="AD280" s="104" t="s">
        <v>170</v>
      </c>
      <c r="AE280" s="103"/>
      <c r="AF280" s="104" t="s">
        <v>295</v>
      </c>
      <c r="AG280" s="104"/>
      <c r="AH280" s="104" t="s">
        <v>290</v>
      </c>
      <c r="AI280" s="104" t="s">
        <v>296</v>
      </c>
      <c r="AJ280" s="104" t="s">
        <v>170</v>
      </c>
      <c r="AK280" s="47"/>
      <c r="AL280" s="47"/>
    </row>
    <row r="281" spans="1:38" x14ac:dyDescent="0.25">
      <c r="C281" s="93"/>
      <c r="D281" s="105" t="s">
        <v>297</v>
      </c>
      <c r="E281" s="105" t="s">
        <v>298</v>
      </c>
      <c r="F281" s="105" t="s">
        <v>299</v>
      </c>
      <c r="G281" s="105" t="s">
        <v>300</v>
      </c>
      <c r="H281" s="105" t="s">
        <v>301</v>
      </c>
      <c r="I281" s="105" t="s">
        <v>302</v>
      </c>
      <c r="J281" s="105" t="s">
        <v>303</v>
      </c>
      <c r="K281" s="105" t="s">
        <v>304</v>
      </c>
      <c r="L281" s="105" t="s">
        <v>305</v>
      </c>
      <c r="M281" s="105" t="s">
        <v>306</v>
      </c>
      <c r="N281" s="105" t="s">
        <v>307</v>
      </c>
      <c r="O281" s="105" t="s">
        <v>308</v>
      </c>
      <c r="P281" s="105" t="s">
        <v>309</v>
      </c>
      <c r="Q281" s="105" t="s">
        <v>310</v>
      </c>
      <c r="R281" s="105" t="s">
        <v>311</v>
      </c>
      <c r="S281" s="105" t="s">
        <v>312</v>
      </c>
      <c r="T281" s="105" t="s">
        <v>313</v>
      </c>
      <c r="U281" s="105" t="s">
        <v>314</v>
      </c>
      <c r="V281" s="105" t="s">
        <v>315</v>
      </c>
      <c r="W281" s="105" t="s">
        <v>316</v>
      </c>
      <c r="X281" s="105" t="s">
        <v>317</v>
      </c>
      <c r="Y281" s="105" t="s">
        <v>318</v>
      </c>
      <c r="Z281" s="105" t="s">
        <v>319</v>
      </c>
      <c r="AA281" s="105" t="s">
        <v>320</v>
      </c>
      <c r="AB281" s="105" t="s">
        <v>321</v>
      </c>
      <c r="AC281" s="105" t="s">
        <v>322</v>
      </c>
      <c r="AD281" s="105" t="s">
        <v>323</v>
      </c>
      <c r="AE281" s="105" t="s">
        <v>324</v>
      </c>
      <c r="AF281" s="105" t="s">
        <v>325</v>
      </c>
      <c r="AG281" s="105"/>
      <c r="AH281" s="105" t="s">
        <v>326</v>
      </c>
      <c r="AI281" s="105" t="s">
        <v>327</v>
      </c>
      <c r="AJ281" s="105" t="s">
        <v>328</v>
      </c>
      <c r="AK281" s="45" t="s">
        <v>329</v>
      </c>
      <c r="AL281" s="45" t="s">
        <v>329</v>
      </c>
    </row>
    <row r="282" spans="1:38" x14ac:dyDescent="0.25">
      <c r="B282" s="106" t="str">
        <f t="shared" ref="B282:B290" si="3">INDEX(B$19:B$101,MATCH(C282,C$19:C$101,0))</f>
        <v>Income</v>
      </c>
      <c r="C282" s="107" t="s">
        <v>69</v>
      </c>
      <c r="D282" s="65" t="s">
        <v>70</v>
      </c>
      <c r="E282" s="108" t="s">
        <v>70</v>
      </c>
      <c r="F282" s="65" t="s">
        <v>70</v>
      </c>
      <c r="G282" s="108" t="s">
        <v>70</v>
      </c>
      <c r="H282" s="108" t="s">
        <v>70</v>
      </c>
      <c r="I282" s="108" t="s">
        <v>70</v>
      </c>
      <c r="J282" s="108" t="s">
        <v>70</v>
      </c>
      <c r="K282" s="65" t="s">
        <v>70</v>
      </c>
      <c r="L282" s="108" t="s">
        <v>70</v>
      </c>
      <c r="M282" s="65" t="s">
        <v>70</v>
      </c>
      <c r="N282" s="108" t="s">
        <v>70</v>
      </c>
      <c r="O282" s="108" t="s">
        <v>70</v>
      </c>
      <c r="P282" s="108" t="s">
        <v>70</v>
      </c>
      <c r="Q282" s="108" t="s">
        <v>70</v>
      </c>
      <c r="R282" s="65" t="s">
        <v>70</v>
      </c>
      <c r="S282" s="108" t="s">
        <v>70</v>
      </c>
      <c r="T282" s="65" t="s">
        <v>70</v>
      </c>
      <c r="U282" s="108" t="s">
        <v>70</v>
      </c>
      <c r="V282" s="108" t="s">
        <v>70</v>
      </c>
      <c r="W282" s="108" t="s">
        <v>70</v>
      </c>
      <c r="X282" s="108" t="s">
        <v>70</v>
      </c>
      <c r="Y282" s="65" t="s">
        <v>70</v>
      </c>
      <c r="Z282" s="65" t="s">
        <v>70</v>
      </c>
      <c r="AA282" s="108" t="s">
        <v>70</v>
      </c>
      <c r="AB282" s="108" t="s">
        <v>70</v>
      </c>
      <c r="AC282" s="108" t="s">
        <v>70</v>
      </c>
      <c r="AD282" s="108" t="s">
        <v>70</v>
      </c>
      <c r="AE282" s="65" t="s">
        <v>70</v>
      </c>
      <c r="AF282" s="108" t="s">
        <v>70</v>
      </c>
      <c r="AG282" s="108"/>
      <c r="AH282" s="108" t="s">
        <v>70</v>
      </c>
      <c r="AI282" s="108" t="s">
        <v>70</v>
      </c>
      <c r="AJ282" s="108" t="s">
        <v>70</v>
      </c>
      <c r="AK282" s="47"/>
      <c r="AL282" s="47"/>
    </row>
    <row r="283" spans="1:38" ht="45" customHeight="1" x14ac:dyDescent="0.25">
      <c r="B283" s="196" t="str">
        <f t="shared" si="3"/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83" s="73" t="s">
        <v>71</v>
      </c>
      <c r="D283" s="65" t="s">
        <v>70</v>
      </c>
      <c r="E283" s="109"/>
      <c r="F283" s="65" t="s">
        <v>70</v>
      </c>
      <c r="G283" s="109"/>
      <c r="H283" s="109"/>
      <c r="I283" s="109"/>
      <c r="J283" s="109"/>
      <c r="K283" s="65" t="s">
        <v>70</v>
      </c>
      <c r="L283" s="109"/>
      <c r="M283" s="65" t="s">
        <v>70</v>
      </c>
      <c r="N283" s="109"/>
      <c r="O283" s="109"/>
      <c r="P283" s="109"/>
      <c r="Q283" s="109"/>
      <c r="R283" s="65" t="s">
        <v>70</v>
      </c>
      <c r="S283" s="109"/>
      <c r="T283" s="65" t="s">
        <v>70</v>
      </c>
      <c r="U283" s="109"/>
      <c r="V283" s="109"/>
      <c r="W283" s="109"/>
      <c r="X283" s="109"/>
      <c r="Y283" s="65" t="s">
        <v>70</v>
      </c>
      <c r="Z283" s="65" t="s">
        <v>70</v>
      </c>
      <c r="AA283" s="110"/>
      <c r="AB283" s="109"/>
      <c r="AC283" s="109"/>
      <c r="AD283" s="109"/>
      <c r="AE283" s="65" t="s">
        <v>70</v>
      </c>
      <c r="AF283" s="109"/>
      <c r="AG283" s="109"/>
      <c r="AH283" s="109"/>
      <c r="AI283" s="109"/>
      <c r="AJ283" s="109"/>
      <c r="AK283" s="47" t="s">
        <v>330</v>
      </c>
      <c r="AL283" s="47" t="s">
        <v>330</v>
      </c>
    </row>
    <row r="284" spans="1:38" x14ac:dyDescent="0.25">
      <c r="B284" s="98" t="str">
        <f t="shared" si="3"/>
        <v>Gross written premiums - insurance (aka direct) [includes new business premium reported in R0112]</v>
      </c>
      <c r="C284" s="73" t="s">
        <v>72</v>
      </c>
      <c r="D284" s="65" t="s">
        <v>70</v>
      </c>
      <c r="E284" s="109"/>
      <c r="F284" s="65" t="s">
        <v>70</v>
      </c>
      <c r="G284" s="110"/>
      <c r="H284" s="110"/>
      <c r="I284" s="110"/>
      <c r="J284" s="110"/>
      <c r="K284" s="65" t="s">
        <v>70</v>
      </c>
      <c r="L284" s="110"/>
      <c r="M284" s="65" t="s">
        <v>70</v>
      </c>
      <c r="N284" s="110"/>
      <c r="O284" s="110"/>
      <c r="P284" s="110"/>
      <c r="Q284" s="110"/>
      <c r="R284" s="65" t="s">
        <v>70</v>
      </c>
      <c r="S284" s="110"/>
      <c r="T284" s="65" t="s">
        <v>70</v>
      </c>
      <c r="U284" s="110"/>
      <c r="V284" s="110"/>
      <c r="W284" s="110"/>
      <c r="X284" s="110"/>
      <c r="Y284" s="65" t="s">
        <v>70</v>
      </c>
      <c r="Z284" s="65" t="s">
        <v>70</v>
      </c>
      <c r="AA284" s="110"/>
      <c r="AB284" s="110"/>
      <c r="AC284" s="110"/>
      <c r="AD284" s="110"/>
      <c r="AE284" s="65" t="s">
        <v>70</v>
      </c>
      <c r="AF284" s="110"/>
      <c r="AG284" s="110"/>
      <c r="AH284" s="110"/>
      <c r="AI284" s="110"/>
      <c r="AJ284" s="110"/>
      <c r="AK284" s="47" t="s">
        <v>330</v>
      </c>
      <c r="AL284" s="47" t="s">
        <v>330</v>
      </c>
    </row>
    <row r="285" spans="1:38" x14ac:dyDescent="0.25">
      <c r="B285" s="99" t="str">
        <f t="shared" si="3"/>
        <v>Gross written premiums - insurance (aka direct) - new business</v>
      </c>
      <c r="C285" s="73" t="s">
        <v>73</v>
      </c>
      <c r="D285" s="65" t="s">
        <v>70</v>
      </c>
      <c r="E285" s="109"/>
      <c r="F285" s="65" t="s">
        <v>70</v>
      </c>
      <c r="G285" s="110"/>
      <c r="H285" s="110"/>
      <c r="I285" s="110"/>
      <c r="J285" s="110"/>
      <c r="K285" s="65" t="s">
        <v>70</v>
      </c>
      <c r="L285" s="110"/>
      <c r="M285" s="65" t="s">
        <v>70</v>
      </c>
      <c r="N285" s="110"/>
      <c r="O285" s="110"/>
      <c r="P285" s="110"/>
      <c r="Q285" s="110"/>
      <c r="R285" s="65" t="s">
        <v>70</v>
      </c>
      <c r="S285" s="110"/>
      <c r="T285" s="65" t="s">
        <v>70</v>
      </c>
      <c r="U285" s="110"/>
      <c r="V285" s="110"/>
      <c r="W285" s="110"/>
      <c r="X285" s="110"/>
      <c r="Y285" s="65" t="s">
        <v>70</v>
      </c>
      <c r="Z285" s="65" t="s">
        <v>70</v>
      </c>
      <c r="AA285" s="110"/>
      <c r="AB285" s="110"/>
      <c r="AC285" s="110"/>
      <c r="AD285" s="110"/>
      <c r="AE285" s="65" t="s">
        <v>70</v>
      </c>
      <c r="AF285" s="110"/>
      <c r="AG285" s="110"/>
      <c r="AH285" s="110"/>
      <c r="AI285" s="110"/>
      <c r="AJ285" s="110"/>
      <c r="AK285" s="47" t="s">
        <v>330</v>
      </c>
      <c r="AL285" s="47" t="s">
        <v>330</v>
      </c>
    </row>
    <row r="286" spans="1:38" x14ac:dyDescent="0.25">
      <c r="B286" s="100" t="str">
        <f t="shared" si="3"/>
        <v>Gross written premiums - accepted reinsurance</v>
      </c>
      <c r="C286" s="73" t="s">
        <v>74</v>
      </c>
      <c r="D286" s="65" t="s">
        <v>70</v>
      </c>
      <c r="E286" s="110"/>
      <c r="F286" s="65" t="s">
        <v>70</v>
      </c>
      <c r="G286" s="110"/>
      <c r="H286" s="110"/>
      <c r="I286" s="110"/>
      <c r="J286" s="110"/>
      <c r="K286" s="65" t="s">
        <v>70</v>
      </c>
      <c r="L286" s="110"/>
      <c r="M286" s="65" t="s">
        <v>70</v>
      </c>
      <c r="N286" s="110"/>
      <c r="O286" s="110"/>
      <c r="P286" s="110"/>
      <c r="Q286" s="110"/>
      <c r="R286" s="65" t="s">
        <v>70</v>
      </c>
      <c r="S286" s="110"/>
      <c r="T286" s="65" t="s">
        <v>70</v>
      </c>
      <c r="U286" s="110"/>
      <c r="V286" s="110"/>
      <c r="W286" s="110"/>
      <c r="X286" s="110"/>
      <c r="Y286" s="65" t="s">
        <v>70</v>
      </c>
      <c r="Z286" s="65" t="s">
        <v>70</v>
      </c>
      <c r="AA286" s="110"/>
      <c r="AB286" s="110"/>
      <c r="AC286" s="110"/>
      <c r="AD286" s="110"/>
      <c r="AE286" s="65" t="s">
        <v>70</v>
      </c>
      <c r="AF286" s="110"/>
      <c r="AG286" s="110"/>
      <c r="AH286" s="110"/>
      <c r="AI286" s="110"/>
      <c r="AJ286" s="110"/>
      <c r="AK286" s="47" t="s">
        <v>330</v>
      </c>
      <c r="AL286" s="47" t="s">
        <v>330</v>
      </c>
    </row>
    <row r="287" spans="1:38" x14ac:dyDescent="0.25">
      <c r="B287" s="111" t="str">
        <f t="shared" si="3"/>
        <v>Gross earned premiums</v>
      </c>
      <c r="C287" s="107" t="s">
        <v>79</v>
      </c>
      <c r="D287" s="65" t="s">
        <v>70</v>
      </c>
      <c r="E287" s="110"/>
      <c r="F287" s="65" t="s">
        <v>70</v>
      </c>
      <c r="G287" s="110"/>
      <c r="H287" s="110"/>
      <c r="I287" s="110"/>
      <c r="J287" s="110"/>
      <c r="K287" s="65" t="s">
        <v>70</v>
      </c>
      <c r="L287" s="110"/>
      <c r="M287" s="65" t="s">
        <v>70</v>
      </c>
      <c r="N287" s="110"/>
      <c r="O287" s="110"/>
      <c r="P287" s="110"/>
      <c r="Q287" s="110"/>
      <c r="R287" s="65" t="s">
        <v>70</v>
      </c>
      <c r="S287" s="71"/>
      <c r="T287" s="65" t="s">
        <v>70</v>
      </c>
      <c r="U287" s="71"/>
      <c r="V287" s="71"/>
      <c r="W287" s="71"/>
      <c r="X287" s="71"/>
      <c r="Y287" s="65" t="s">
        <v>70</v>
      </c>
      <c r="Z287" s="65" t="s">
        <v>70</v>
      </c>
      <c r="AA287" s="71"/>
      <c r="AB287" s="71"/>
      <c r="AC287" s="71"/>
      <c r="AD287" s="71"/>
      <c r="AE287" s="65" t="s">
        <v>70</v>
      </c>
      <c r="AF287" s="71"/>
      <c r="AG287" s="108"/>
      <c r="AH287" s="71"/>
      <c r="AI287" s="71"/>
      <c r="AJ287" s="71"/>
      <c r="AK287" s="47" t="s">
        <v>330</v>
      </c>
      <c r="AL287" s="47" t="s">
        <v>330</v>
      </c>
    </row>
    <row r="288" spans="1:38" x14ac:dyDescent="0.25">
      <c r="B288" s="113" t="str">
        <f t="shared" si="3"/>
        <v>Expenditure</v>
      </c>
      <c r="C288" s="107" t="s">
        <v>94</v>
      </c>
      <c r="D288" s="65" t="s">
        <v>70</v>
      </c>
      <c r="E288" s="108" t="s">
        <v>70</v>
      </c>
      <c r="F288" s="65" t="s">
        <v>70</v>
      </c>
      <c r="G288" s="108" t="s">
        <v>70</v>
      </c>
      <c r="H288" s="108" t="s">
        <v>70</v>
      </c>
      <c r="I288" s="108" t="s">
        <v>70</v>
      </c>
      <c r="J288" s="108" t="s">
        <v>70</v>
      </c>
      <c r="K288" s="65" t="s">
        <v>70</v>
      </c>
      <c r="L288" s="108" t="s">
        <v>70</v>
      </c>
      <c r="M288" s="65" t="s">
        <v>70</v>
      </c>
      <c r="N288" s="108" t="s">
        <v>70</v>
      </c>
      <c r="O288" s="108" t="s">
        <v>70</v>
      </c>
      <c r="P288" s="108" t="s">
        <v>70</v>
      </c>
      <c r="Q288" s="108" t="s">
        <v>70</v>
      </c>
      <c r="R288" s="65" t="s">
        <v>70</v>
      </c>
      <c r="S288" s="108" t="s">
        <v>70</v>
      </c>
      <c r="T288" s="65" t="s">
        <v>70</v>
      </c>
      <c r="U288" s="108" t="s">
        <v>70</v>
      </c>
      <c r="V288" s="108" t="s">
        <v>70</v>
      </c>
      <c r="W288" s="108" t="s">
        <v>70</v>
      </c>
      <c r="X288" s="108" t="s">
        <v>70</v>
      </c>
      <c r="Y288" s="65" t="s">
        <v>70</v>
      </c>
      <c r="Z288" s="65" t="s">
        <v>70</v>
      </c>
      <c r="AA288" s="108" t="s">
        <v>70</v>
      </c>
      <c r="AB288" s="108" t="s">
        <v>70</v>
      </c>
      <c r="AC288" s="108" t="s">
        <v>70</v>
      </c>
      <c r="AD288" s="108" t="s">
        <v>70</v>
      </c>
      <c r="AE288" s="65" t="s">
        <v>70</v>
      </c>
      <c r="AF288" s="108" t="s">
        <v>70</v>
      </c>
      <c r="AG288" s="108"/>
      <c r="AH288" s="108" t="s">
        <v>70</v>
      </c>
      <c r="AI288" s="108" t="s">
        <v>70</v>
      </c>
      <c r="AJ288" s="108" t="s">
        <v>70</v>
      </c>
      <c r="AK288" s="47"/>
      <c r="AL288" s="47"/>
    </row>
    <row r="289" spans="1:38" x14ac:dyDescent="0.25">
      <c r="B289" s="82" t="str">
        <f t="shared" si="3"/>
        <v>Claims incurred - gross (undiscounted) [includes allocated loss adjustment expenses (ALAE) reported in R0820]</v>
      </c>
      <c r="C289" s="107" t="s">
        <v>95</v>
      </c>
      <c r="D289" s="65" t="s">
        <v>70</v>
      </c>
      <c r="E289" s="110"/>
      <c r="F289" s="65" t="s">
        <v>70</v>
      </c>
      <c r="G289" s="110"/>
      <c r="H289" s="110"/>
      <c r="I289" s="110"/>
      <c r="J289" s="110"/>
      <c r="K289" s="65" t="s">
        <v>70</v>
      </c>
      <c r="L289" s="110"/>
      <c r="M289" s="65" t="s">
        <v>70</v>
      </c>
      <c r="N289" s="110"/>
      <c r="O289" s="110"/>
      <c r="P289" s="110"/>
      <c r="Q289" s="110"/>
      <c r="R289" s="65" t="s">
        <v>70</v>
      </c>
      <c r="S289" s="112"/>
      <c r="T289" s="65" t="s">
        <v>70</v>
      </c>
      <c r="U289" s="112"/>
      <c r="V289" s="112"/>
      <c r="W289" s="112"/>
      <c r="X289" s="112"/>
      <c r="Y289" s="65" t="s">
        <v>70</v>
      </c>
      <c r="Z289" s="65" t="s">
        <v>70</v>
      </c>
      <c r="AA289" s="112"/>
      <c r="AB289" s="112"/>
      <c r="AC289" s="112"/>
      <c r="AD289" s="112"/>
      <c r="AE289" s="65" t="s">
        <v>70</v>
      </c>
      <c r="AF289" s="112"/>
      <c r="AG289" s="112"/>
      <c r="AH289" s="112"/>
      <c r="AI289" s="112"/>
      <c r="AJ289" s="112"/>
      <c r="AK289" s="47" t="s">
        <v>332</v>
      </c>
      <c r="AL289" s="47" t="s">
        <v>332</v>
      </c>
    </row>
    <row r="290" spans="1:38" x14ac:dyDescent="0.25">
      <c r="B290" s="111" t="str">
        <f t="shared" si="3"/>
        <v>Acquisition costs - commission</v>
      </c>
      <c r="C290" s="107" t="s">
        <v>123</v>
      </c>
      <c r="D290" s="65" t="s">
        <v>70</v>
      </c>
      <c r="E290" s="110"/>
      <c r="F290" s="65" t="s">
        <v>70</v>
      </c>
      <c r="G290" s="110"/>
      <c r="H290" s="110"/>
      <c r="I290" s="110"/>
      <c r="J290" s="110"/>
      <c r="K290" s="65" t="s">
        <v>70</v>
      </c>
      <c r="L290" s="110"/>
      <c r="M290" s="65" t="s">
        <v>70</v>
      </c>
      <c r="N290" s="110"/>
      <c r="O290" s="110"/>
      <c r="P290" s="110"/>
      <c r="Q290" s="110"/>
      <c r="R290" s="65" t="s">
        <v>70</v>
      </c>
      <c r="S290" s="110"/>
      <c r="T290" s="65" t="s">
        <v>70</v>
      </c>
      <c r="U290" s="110"/>
      <c r="V290" s="110"/>
      <c r="W290" s="110"/>
      <c r="X290" s="110"/>
      <c r="Y290" s="65" t="s">
        <v>70</v>
      </c>
      <c r="Z290" s="65" t="s">
        <v>70</v>
      </c>
      <c r="AA290" s="110"/>
      <c r="AB290" s="110"/>
      <c r="AC290" s="110"/>
      <c r="AD290" s="110"/>
      <c r="AE290" s="65" t="s">
        <v>70</v>
      </c>
      <c r="AF290" s="110"/>
      <c r="AG290" s="110"/>
      <c r="AH290" s="110"/>
      <c r="AI290" s="110"/>
      <c r="AJ290" s="110"/>
      <c r="AK290" s="47" t="s">
        <v>333</v>
      </c>
      <c r="AL290" s="47" t="s">
        <v>333</v>
      </c>
    </row>
    <row r="291" spans="1:38" x14ac:dyDescent="0.25">
      <c r="C291" s="93" t="s">
        <v>572</v>
      </c>
      <c r="AK291" s="47"/>
      <c r="AL291" s="47"/>
    </row>
    <row r="292" spans="1:38" x14ac:dyDescent="0.25">
      <c r="C292" s="93" t="s">
        <v>572</v>
      </c>
      <c r="AK292" s="47"/>
      <c r="AL292" s="47"/>
    </row>
    <row r="293" spans="1:38" x14ac:dyDescent="0.25">
      <c r="A293" s="48" t="s">
        <v>334</v>
      </c>
      <c r="C293" s="93" t="s">
        <v>572</v>
      </c>
      <c r="AK293" s="47"/>
      <c r="AL293" s="47"/>
    </row>
    <row r="294" spans="1:38" x14ac:dyDescent="0.25">
      <c r="A294" s="51" t="str">
        <f>A8&amp;" : distribution channel split : plan year 1"</f>
        <v>Income, Expenditure and Business Model Analysis - Non-Life : distribution channel split : plan year 1</v>
      </c>
      <c r="C294" s="93" t="s">
        <v>572</v>
      </c>
      <c r="AE294" s="94"/>
      <c r="AF294" s="94"/>
      <c r="AG294" s="94"/>
      <c r="AH294" s="94"/>
      <c r="AI294" s="94"/>
      <c r="AJ294" s="94"/>
      <c r="AK294" s="114"/>
      <c r="AL294" s="114"/>
    </row>
    <row r="295" spans="1:38" x14ac:dyDescent="0.25">
      <c r="A295" s="51"/>
      <c r="C295" s="93" t="s">
        <v>572</v>
      </c>
      <c r="AE295" s="94"/>
      <c r="AF295" s="94"/>
      <c r="AG295" s="94"/>
      <c r="AH295" s="94"/>
      <c r="AI295" s="94"/>
      <c r="AJ295" s="94"/>
      <c r="AK295" s="114"/>
      <c r="AL295" s="114"/>
    </row>
    <row r="296" spans="1:38" x14ac:dyDescent="0.25">
      <c r="C296" s="93" t="s">
        <v>572</v>
      </c>
      <c r="D296" s="203" t="s">
        <v>283</v>
      </c>
      <c r="E296" s="204"/>
      <c r="F296" s="204"/>
      <c r="G296" s="204"/>
      <c r="H296" s="204"/>
      <c r="I296" s="204"/>
      <c r="J296" s="204"/>
      <c r="K296" s="203" t="s">
        <v>284</v>
      </c>
      <c r="L296" s="204"/>
      <c r="M296" s="204"/>
      <c r="N296" s="204"/>
      <c r="O296" s="204"/>
      <c r="P296" s="204"/>
      <c r="Q296" s="204"/>
      <c r="R296" s="203" t="s">
        <v>285</v>
      </c>
      <c r="S296" s="204"/>
      <c r="T296" s="204"/>
      <c r="U296" s="204"/>
      <c r="V296" s="204"/>
      <c r="W296" s="204"/>
      <c r="X296" s="204"/>
      <c r="Y296" s="229" t="s">
        <v>286</v>
      </c>
      <c r="Z296" s="230"/>
      <c r="AA296" s="230"/>
      <c r="AB296" s="230"/>
      <c r="AC296" s="230"/>
      <c r="AD296" s="230"/>
      <c r="AE296" s="230"/>
      <c r="AF296" s="230"/>
      <c r="AG296" s="230"/>
      <c r="AH296" s="230"/>
      <c r="AI296" s="230"/>
      <c r="AJ296" s="231"/>
      <c r="AK296" s="47"/>
      <c r="AL296" s="47"/>
    </row>
    <row r="297" spans="1:38" x14ac:dyDescent="0.25">
      <c r="C297" s="93" t="s">
        <v>572</v>
      </c>
      <c r="D297" s="232"/>
      <c r="E297" s="204" t="s">
        <v>287</v>
      </c>
      <c r="F297" s="203" t="s">
        <v>288</v>
      </c>
      <c r="G297" s="204"/>
      <c r="H297" s="204"/>
      <c r="I297" s="204"/>
      <c r="J297" s="204"/>
      <c r="K297" s="232"/>
      <c r="L297" s="204" t="s">
        <v>287</v>
      </c>
      <c r="M297" s="203" t="s">
        <v>288</v>
      </c>
      <c r="N297" s="204"/>
      <c r="O297" s="204"/>
      <c r="P297" s="204"/>
      <c r="Q297" s="204"/>
      <c r="R297" s="232"/>
      <c r="S297" s="204" t="s">
        <v>287</v>
      </c>
      <c r="T297" s="203" t="s">
        <v>288</v>
      </c>
      <c r="U297" s="204"/>
      <c r="V297" s="204"/>
      <c r="W297" s="204"/>
      <c r="X297" s="204"/>
      <c r="Y297" s="232"/>
      <c r="Z297" s="197" t="s">
        <v>287</v>
      </c>
      <c r="AA297" s="198"/>
      <c r="AB297" s="198"/>
      <c r="AC297" s="198"/>
      <c r="AD297" s="198"/>
      <c r="AE297" s="229" t="s">
        <v>288</v>
      </c>
      <c r="AF297" s="230"/>
      <c r="AG297" s="230"/>
      <c r="AH297" s="230"/>
      <c r="AI297" s="230"/>
      <c r="AJ297" s="231"/>
      <c r="AK297" s="47"/>
      <c r="AL297" s="47"/>
    </row>
    <row r="298" spans="1:38" ht="45" x14ac:dyDescent="0.25">
      <c r="C298" s="93" t="s">
        <v>572</v>
      </c>
      <c r="D298" s="233"/>
      <c r="E298" s="204"/>
      <c r="F298" s="103"/>
      <c r="G298" s="104" t="s">
        <v>289</v>
      </c>
      <c r="H298" s="104" t="s">
        <v>290</v>
      </c>
      <c r="I298" s="104" t="s">
        <v>291</v>
      </c>
      <c r="J298" s="104" t="s">
        <v>170</v>
      </c>
      <c r="K298" s="233"/>
      <c r="L298" s="204"/>
      <c r="M298" s="103"/>
      <c r="N298" s="104" t="s">
        <v>289</v>
      </c>
      <c r="O298" s="104" t="s">
        <v>290</v>
      </c>
      <c r="P298" s="104" t="s">
        <v>291</v>
      </c>
      <c r="Q298" s="104" t="s">
        <v>170</v>
      </c>
      <c r="R298" s="233"/>
      <c r="S298" s="204"/>
      <c r="T298" s="103"/>
      <c r="U298" s="104" t="s">
        <v>289</v>
      </c>
      <c r="V298" s="104" t="s">
        <v>290</v>
      </c>
      <c r="W298" s="104" t="s">
        <v>291</v>
      </c>
      <c r="X298" s="104" t="s">
        <v>170</v>
      </c>
      <c r="Y298" s="233"/>
      <c r="Z298" s="103"/>
      <c r="AA298" s="104" t="s">
        <v>292</v>
      </c>
      <c r="AB298" s="104" t="s">
        <v>293</v>
      </c>
      <c r="AC298" s="104" t="s">
        <v>294</v>
      </c>
      <c r="AD298" s="104" t="s">
        <v>170</v>
      </c>
      <c r="AE298" s="103"/>
      <c r="AF298" s="104" t="s">
        <v>295</v>
      </c>
      <c r="AG298" s="104"/>
      <c r="AH298" s="104" t="s">
        <v>290</v>
      </c>
      <c r="AI298" s="104" t="s">
        <v>296</v>
      </c>
      <c r="AJ298" s="104" t="s">
        <v>170</v>
      </c>
      <c r="AK298" s="47"/>
      <c r="AL298" s="47"/>
    </row>
    <row r="299" spans="1:38" x14ac:dyDescent="0.25">
      <c r="C299" s="93" t="s">
        <v>572</v>
      </c>
      <c r="D299" s="107" t="s">
        <v>335</v>
      </c>
      <c r="E299" s="107" t="s">
        <v>336</v>
      </c>
      <c r="F299" s="107" t="s">
        <v>337</v>
      </c>
      <c r="G299" s="107" t="s">
        <v>338</v>
      </c>
      <c r="H299" s="107" t="s">
        <v>339</v>
      </c>
      <c r="I299" s="107" t="s">
        <v>340</v>
      </c>
      <c r="J299" s="107" t="s">
        <v>341</v>
      </c>
      <c r="K299" s="107" t="s">
        <v>342</v>
      </c>
      <c r="L299" s="107" t="s">
        <v>343</v>
      </c>
      <c r="M299" s="107" t="s">
        <v>344</v>
      </c>
      <c r="N299" s="107" t="s">
        <v>345</v>
      </c>
      <c r="O299" s="107" t="s">
        <v>346</v>
      </c>
      <c r="P299" s="107" t="s">
        <v>347</v>
      </c>
      <c r="Q299" s="107" t="s">
        <v>348</v>
      </c>
      <c r="R299" s="107" t="s">
        <v>349</v>
      </c>
      <c r="S299" s="107" t="s">
        <v>350</v>
      </c>
      <c r="T299" s="107" t="s">
        <v>351</v>
      </c>
      <c r="U299" s="107" t="s">
        <v>352</v>
      </c>
      <c r="V299" s="107" t="s">
        <v>353</v>
      </c>
      <c r="W299" s="107" t="s">
        <v>354</v>
      </c>
      <c r="X299" s="107" t="s">
        <v>355</v>
      </c>
      <c r="Z299" s="107" t="s">
        <v>356</v>
      </c>
      <c r="AA299" s="107" t="s">
        <v>357</v>
      </c>
      <c r="AB299" s="107" t="s">
        <v>358</v>
      </c>
      <c r="AC299" s="107" t="s">
        <v>359</v>
      </c>
      <c r="AD299" s="107" t="s">
        <v>360</v>
      </c>
      <c r="AE299" s="107" t="s">
        <v>361</v>
      </c>
      <c r="AF299" s="107" t="s">
        <v>362</v>
      </c>
      <c r="AG299" s="107"/>
      <c r="AH299" s="107" t="s">
        <v>363</v>
      </c>
      <c r="AI299" s="107" t="s">
        <v>364</v>
      </c>
      <c r="AJ299" s="107" t="s">
        <v>365</v>
      </c>
      <c r="AK299" s="45" t="s">
        <v>329</v>
      </c>
      <c r="AL299" s="45" t="s">
        <v>329</v>
      </c>
    </row>
    <row r="300" spans="1:38" x14ac:dyDescent="0.25">
      <c r="B300" s="106" t="s">
        <v>68</v>
      </c>
      <c r="C300" s="115" t="s">
        <v>69</v>
      </c>
      <c r="D300" s="116" t="s">
        <v>70</v>
      </c>
      <c r="E300" s="108" t="s">
        <v>70</v>
      </c>
      <c r="F300" s="108" t="s">
        <v>70</v>
      </c>
      <c r="G300" s="108" t="s">
        <v>70</v>
      </c>
      <c r="H300" s="108" t="s">
        <v>70</v>
      </c>
      <c r="I300" s="108" t="s">
        <v>70</v>
      </c>
      <c r="J300" s="108" t="s">
        <v>70</v>
      </c>
      <c r="K300" s="108" t="s">
        <v>70</v>
      </c>
      <c r="L300" s="108" t="s">
        <v>70</v>
      </c>
      <c r="M300" s="108" t="s">
        <v>70</v>
      </c>
      <c r="N300" s="108" t="s">
        <v>70</v>
      </c>
      <c r="O300" s="108" t="s">
        <v>70</v>
      </c>
      <c r="P300" s="108" t="s">
        <v>70</v>
      </c>
      <c r="Q300" s="108" t="s">
        <v>70</v>
      </c>
      <c r="R300" s="108" t="s">
        <v>70</v>
      </c>
      <c r="S300" s="108" t="s">
        <v>70</v>
      </c>
      <c r="T300" s="108" t="s">
        <v>70</v>
      </c>
      <c r="U300" s="108" t="s">
        <v>70</v>
      </c>
      <c r="V300" s="108" t="s">
        <v>70</v>
      </c>
      <c r="W300" s="108" t="s">
        <v>70</v>
      </c>
      <c r="X300" s="108" t="s">
        <v>70</v>
      </c>
      <c r="Y300" s="108" t="s">
        <v>70</v>
      </c>
      <c r="Z300" s="108" t="s">
        <v>70</v>
      </c>
      <c r="AA300" s="108" t="s">
        <v>70</v>
      </c>
      <c r="AB300" s="108" t="s">
        <v>70</v>
      </c>
      <c r="AC300" s="108" t="s">
        <v>70</v>
      </c>
      <c r="AD300" s="108" t="s">
        <v>70</v>
      </c>
      <c r="AE300" s="108" t="s">
        <v>70</v>
      </c>
      <c r="AF300" s="108" t="s">
        <v>70</v>
      </c>
      <c r="AG300" s="108"/>
      <c r="AH300" s="108" t="s">
        <v>70</v>
      </c>
      <c r="AI300" s="108" t="s">
        <v>70</v>
      </c>
      <c r="AJ300" s="108" t="s">
        <v>70</v>
      </c>
      <c r="AK300" s="47"/>
      <c r="AL300" s="47"/>
    </row>
    <row r="301" spans="1:38" ht="45" customHeight="1" x14ac:dyDescent="0.25">
      <c r="B301" s="196" t="str">
        <f t="shared" ref="B301:B304" si="4">INDEX(B$19:B$101,MATCH(C301,C$19:C$101,0))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01" s="73" t="s">
        <v>71</v>
      </c>
      <c r="D301" s="116" t="s">
        <v>70</v>
      </c>
      <c r="E301" s="109"/>
      <c r="F301" s="108" t="s">
        <v>70</v>
      </c>
      <c r="G301" s="109"/>
      <c r="H301" s="109"/>
      <c r="I301" s="109"/>
      <c r="J301" s="109"/>
      <c r="K301" s="108" t="s">
        <v>70</v>
      </c>
      <c r="L301" s="109"/>
      <c r="M301" s="108" t="s">
        <v>70</v>
      </c>
      <c r="N301" s="109"/>
      <c r="O301" s="109"/>
      <c r="P301" s="109"/>
      <c r="Q301" s="109"/>
      <c r="R301" s="108" t="s">
        <v>70</v>
      </c>
      <c r="S301" s="109"/>
      <c r="T301" s="108" t="s">
        <v>70</v>
      </c>
      <c r="U301" s="109"/>
      <c r="V301" s="109"/>
      <c r="W301" s="109"/>
      <c r="X301" s="109"/>
      <c r="Y301" s="108" t="s">
        <v>70</v>
      </c>
      <c r="Z301" s="108" t="s">
        <v>70</v>
      </c>
      <c r="AA301" s="110"/>
      <c r="AB301" s="109"/>
      <c r="AC301" s="109"/>
      <c r="AD301" s="109"/>
      <c r="AE301" s="108" t="s">
        <v>70</v>
      </c>
      <c r="AF301" s="109"/>
      <c r="AG301" s="109"/>
      <c r="AH301" s="109"/>
      <c r="AI301" s="109"/>
      <c r="AJ301" s="109"/>
      <c r="AK301" s="47" t="s">
        <v>330</v>
      </c>
      <c r="AL301" s="47" t="s">
        <v>330</v>
      </c>
    </row>
    <row r="302" spans="1:38" x14ac:dyDescent="0.25">
      <c r="B302" s="98" t="str">
        <f t="shared" si="4"/>
        <v>Gross written premiums - insurance (aka direct) [includes new business premium reported in R0112]</v>
      </c>
      <c r="C302" s="73" t="s">
        <v>72</v>
      </c>
      <c r="D302" s="116" t="s">
        <v>70</v>
      </c>
      <c r="E302" s="109"/>
      <c r="F302" s="108" t="s">
        <v>70</v>
      </c>
      <c r="G302" s="110"/>
      <c r="H302" s="110"/>
      <c r="I302" s="110"/>
      <c r="J302" s="110"/>
      <c r="K302" s="108" t="s">
        <v>70</v>
      </c>
      <c r="L302" s="110"/>
      <c r="M302" s="108" t="s">
        <v>70</v>
      </c>
      <c r="N302" s="110"/>
      <c r="O302" s="110"/>
      <c r="P302" s="110"/>
      <c r="Q302" s="110"/>
      <c r="R302" s="108" t="s">
        <v>70</v>
      </c>
      <c r="S302" s="110"/>
      <c r="T302" s="108" t="s">
        <v>70</v>
      </c>
      <c r="U302" s="110"/>
      <c r="V302" s="110"/>
      <c r="W302" s="110"/>
      <c r="X302" s="110"/>
      <c r="Y302" s="108" t="s">
        <v>70</v>
      </c>
      <c r="Z302" s="108" t="s">
        <v>70</v>
      </c>
      <c r="AA302" s="110"/>
      <c r="AB302" s="110"/>
      <c r="AC302" s="110"/>
      <c r="AD302" s="110"/>
      <c r="AE302" s="108" t="s">
        <v>70</v>
      </c>
      <c r="AF302" s="110"/>
      <c r="AG302" s="110"/>
      <c r="AH302" s="110"/>
      <c r="AI302" s="110"/>
      <c r="AJ302" s="110"/>
      <c r="AK302" s="47" t="s">
        <v>330</v>
      </c>
      <c r="AL302" s="47" t="s">
        <v>330</v>
      </c>
    </row>
    <row r="303" spans="1:38" x14ac:dyDescent="0.25">
      <c r="B303" s="189" t="s">
        <v>366</v>
      </c>
      <c r="C303" s="190" t="s">
        <v>73</v>
      </c>
      <c r="D303" s="116" t="s">
        <v>70</v>
      </c>
      <c r="E303" s="109"/>
      <c r="F303" s="108" t="s">
        <v>70</v>
      </c>
      <c r="G303" s="110"/>
      <c r="H303" s="110"/>
      <c r="I303" s="110"/>
      <c r="J303" s="110"/>
      <c r="K303" s="108" t="s">
        <v>70</v>
      </c>
      <c r="L303" s="110"/>
      <c r="M303" s="108" t="s">
        <v>70</v>
      </c>
      <c r="N303" s="110"/>
      <c r="O303" s="110"/>
      <c r="P303" s="110"/>
      <c r="Q303" s="110"/>
      <c r="R303" s="108" t="s">
        <v>70</v>
      </c>
      <c r="S303" s="110"/>
      <c r="T303" s="108" t="s">
        <v>70</v>
      </c>
      <c r="U303" s="110"/>
      <c r="V303" s="110"/>
      <c r="W303" s="110"/>
      <c r="X303" s="110"/>
      <c r="Y303" s="108" t="s">
        <v>70</v>
      </c>
      <c r="Z303" s="108" t="s">
        <v>70</v>
      </c>
      <c r="AA303" s="110"/>
      <c r="AB303" s="110"/>
      <c r="AC303" s="110"/>
      <c r="AD303" s="110"/>
      <c r="AE303" s="108" t="s">
        <v>70</v>
      </c>
      <c r="AF303" s="110"/>
      <c r="AG303" s="110"/>
      <c r="AH303" s="110"/>
      <c r="AI303" s="110"/>
      <c r="AJ303" s="110"/>
      <c r="AK303" s="47" t="s">
        <v>330</v>
      </c>
      <c r="AL303" s="47" t="s">
        <v>330</v>
      </c>
    </row>
    <row r="304" spans="1:38" x14ac:dyDescent="0.25">
      <c r="B304" s="100" t="str">
        <f t="shared" si="4"/>
        <v>Gross written premiums - accepted reinsurance</v>
      </c>
      <c r="C304" s="73" t="s">
        <v>74</v>
      </c>
      <c r="D304" s="116" t="s">
        <v>70</v>
      </c>
      <c r="E304" s="110"/>
      <c r="F304" s="108" t="s">
        <v>70</v>
      </c>
      <c r="G304" s="110"/>
      <c r="H304" s="110"/>
      <c r="I304" s="110"/>
      <c r="J304" s="110"/>
      <c r="K304" s="108" t="s">
        <v>70</v>
      </c>
      <c r="L304" s="110"/>
      <c r="M304" s="108" t="s">
        <v>70</v>
      </c>
      <c r="N304" s="110"/>
      <c r="O304" s="110"/>
      <c r="P304" s="110"/>
      <c r="Q304" s="110"/>
      <c r="R304" s="108" t="s">
        <v>70</v>
      </c>
      <c r="S304" s="110"/>
      <c r="T304" s="108" t="s">
        <v>70</v>
      </c>
      <c r="U304" s="110"/>
      <c r="V304" s="110"/>
      <c r="W304" s="110"/>
      <c r="X304" s="110"/>
      <c r="Y304" s="108" t="s">
        <v>70</v>
      </c>
      <c r="Z304" s="108" t="s">
        <v>70</v>
      </c>
      <c r="AA304" s="110"/>
      <c r="AB304" s="110"/>
      <c r="AC304" s="110"/>
      <c r="AD304" s="110"/>
      <c r="AE304" s="108" t="s">
        <v>70</v>
      </c>
      <c r="AF304" s="110"/>
      <c r="AG304" s="110"/>
      <c r="AH304" s="110"/>
      <c r="AI304" s="110"/>
      <c r="AJ304" s="110"/>
      <c r="AK304" s="47" t="s">
        <v>330</v>
      </c>
      <c r="AL304" s="47" t="s">
        <v>330</v>
      </c>
    </row>
    <row r="305" spans="1:38" x14ac:dyDescent="0.25">
      <c r="B305" s="119" t="s">
        <v>331</v>
      </c>
      <c r="C305" s="120" t="s">
        <v>79</v>
      </c>
      <c r="D305" s="116" t="s">
        <v>70</v>
      </c>
      <c r="E305" s="110"/>
      <c r="F305" s="108" t="s">
        <v>70</v>
      </c>
      <c r="G305" s="110"/>
      <c r="H305" s="110"/>
      <c r="I305" s="110"/>
      <c r="J305" s="110"/>
      <c r="K305" s="108" t="s">
        <v>70</v>
      </c>
      <c r="L305" s="110"/>
      <c r="M305" s="108" t="s">
        <v>70</v>
      </c>
      <c r="N305" s="110"/>
      <c r="O305" s="110"/>
      <c r="P305" s="110"/>
      <c r="Q305" s="110"/>
      <c r="R305" s="108" t="s">
        <v>70</v>
      </c>
      <c r="S305" s="112"/>
      <c r="T305" s="108" t="s">
        <v>70</v>
      </c>
      <c r="U305" s="112"/>
      <c r="V305" s="112"/>
      <c r="W305" s="112"/>
      <c r="X305" s="112"/>
      <c r="Y305" s="108" t="s">
        <v>70</v>
      </c>
      <c r="Z305" s="108" t="s">
        <v>70</v>
      </c>
      <c r="AA305" s="112"/>
      <c r="AB305" s="112"/>
      <c r="AC305" s="112"/>
      <c r="AD305" s="112"/>
      <c r="AE305" s="108" t="s">
        <v>70</v>
      </c>
      <c r="AF305" s="112"/>
      <c r="AG305" s="112"/>
      <c r="AH305" s="112"/>
      <c r="AI305" s="112"/>
      <c r="AJ305" s="112"/>
      <c r="AK305" s="47" t="s">
        <v>330</v>
      </c>
      <c r="AL305" s="47" t="s">
        <v>330</v>
      </c>
    </row>
    <row r="306" spans="1:38" x14ac:dyDescent="0.25">
      <c r="B306" s="121" t="s">
        <v>93</v>
      </c>
      <c r="C306" s="120" t="s">
        <v>94</v>
      </c>
      <c r="D306" s="116" t="s">
        <v>70</v>
      </c>
      <c r="E306" s="108" t="s">
        <v>70</v>
      </c>
      <c r="F306" s="108" t="s">
        <v>70</v>
      </c>
      <c r="G306" s="108" t="s">
        <v>70</v>
      </c>
      <c r="H306" s="108" t="s">
        <v>70</v>
      </c>
      <c r="I306" s="108" t="s">
        <v>70</v>
      </c>
      <c r="J306" s="108" t="s">
        <v>70</v>
      </c>
      <c r="K306" s="108" t="s">
        <v>70</v>
      </c>
      <c r="L306" s="108" t="s">
        <v>70</v>
      </c>
      <c r="M306" s="108" t="s">
        <v>70</v>
      </c>
      <c r="N306" s="108" t="s">
        <v>70</v>
      </c>
      <c r="O306" s="108" t="s">
        <v>70</v>
      </c>
      <c r="P306" s="108" t="s">
        <v>70</v>
      </c>
      <c r="Q306" s="108" t="s">
        <v>70</v>
      </c>
      <c r="R306" s="108" t="s">
        <v>70</v>
      </c>
      <c r="S306" s="108" t="s">
        <v>70</v>
      </c>
      <c r="T306" s="108" t="s">
        <v>70</v>
      </c>
      <c r="U306" s="108" t="s">
        <v>70</v>
      </c>
      <c r="V306" s="108" t="s">
        <v>70</v>
      </c>
      <c r="W306" s="108" t="s">
        <v>70</v>
      </c>
      <c r="X306" s="108" t="s">
        <v>70</v>
      </c>
      <c r="Y306" s="108" t="s">
        <v>70</v>
      </c>
      <c r="Z306" s="108" t="s">
        <v>70</v>
      </c>
      <c r="AA306" s="108" t="s">
        <v>70</v>
      </c>
      <c r="AB306" s="108" t="s">
        <v>70</v>
      </c>
      <c r="AC306" s="108" t="s">
        <v>70</v>
      </c>
      <c r="AD306" s="108" t="s">
        <v>70</v>
      </c>
      <c r="AE306" s="108" t="s">
        <v>70</v>
      </c>
      <c r="AF306" s="108" t="s">
        <v>70</v>
      </c>
      <c r="AG306" s="108"/>
      <c r="AH306" s="108" t="s">
        <v>70</v>
      </c>
      <c r="AI306" s="108" t="s">
        <v>70</v>
      </c>
      <c r="AJ306" s="108" t="s">
        <v>70</v>
      </c>
      <c r="AK306" s="47"/>
      <c r="AL306" s="47"/>
    </row>
    <row r="307" spans="1:38" x14ac:dyDescent="0.25">
      <c r="B307" s="119" t="s">
        <v>367</v>
      </c>
      <c r="C307" s="122" t="s">
        <v>95</v>
      </c>
      <c r="D307" s="108" t="s">
        <v>70</v>
      </c>
      <c r="E307" s="110"/>
      <c r="F307" s="108" t="s">
        <v>70</v>
      </c>
      <c r="G307" s="110"/>
      <c r="H307" s="110"/>
      <c r="I307" s="110"/>
      <c r="J307" s="110"/>
      <c r="K307" s="108" t="s">
        <v>70</v>
      </c>
      <c r="L307" s="110"/>
      <c r="M307" s="108" t="s">
        <v>70</v>
      </c>
      <c r="N307" s="110"/>
      <c r="O307" s="110"/>
      <c r="P307" s="110"/>
      <c r="Q307" s="110"/>
      <c r="R307" s="108" t="s">
        <v>70</v>
      </c>
      <c r="S307" s="112"/>
      <c r="T307" s="108" t="s">
        <v>70</v>
      </c>
      <c r="U307" s="112"/>
      <c r="V307" s="112"/>
      <c r="W307" s="112"/>
      <c r="X307" s="112"/>
      <c r="Y307" s="108" t="s">
        <v>70</v>
      </c>
      <c r="Z307" s="108" t="s">
        <v>70</v>
      </c>
      <c r="AA307" s="112"/>
      <c r="AB307" s="112"/>
      <c r="AC307" s="112"/>
      <c r="AD307" s="112"/>
      <c r="AE307" s="108" t="s">
        <v>70</v>
      </c>
      <c r="AF307" s="112"/>
      <c r="AG307" s="112"/>
      <c r="AH307" s="112"/>
      <c r="AI307" s="112"/>
      <c r="AJ307" s="112"/>
      <c r="AK307" s="47" t="s">
        <v>332</v>
      </c>
      <c r="AL307" s="47" t="s">
        <v>332</v>
      </c>
    </row>
    <row r="308" spans="1:38" x14ac:dyDescent="0.25">
      <c r="B308" s="119" t="s">
        <v>212</v>
      </c>
      <c r="C308" s="122" t="s">
        <v>123</v>
      </c>
      <c r="D308" s="108" t="s">
        <v>70</v>
      </c>
      <c r="E308" s="110"/>
      <c r="F308" s="108" t="s">
        <v>70</v>
      </c>
      <c r="G308" s="110"/>
      <c r="H308" s="110"/>
      <c r="I308" s="110"/>
      <c r="J308" s="110"/>
      <c r="K308" s="108" t="s">
        <v>70</v>
      </c>
      <c r="L308" s="110"/>
      <c r="M308" s="108" t="s">
        <v>70</v>
      </c>
      <c r="N308" s="110"/>
      <c r="O308" s="110"/>
      <c r="P308" s="110"/>
      <c r="Q308" s="110"/>
      <c r="R308" s="108" t="s">
        <v>70</v>
      </c>
      <c r="S308" s="110"/>
      <c r="T308" s="108" t="s">
        <v>70</v>
      </c>
      <c r="U308" s="110"/>
      <c r="V308" s="110"/>
      <c r="W308" s="110"/>
      <c r="X308" s="110"/>
      <c r="Y308" s="108" t="s">
        <v>70</v>
      </c>
      <c r="Z308" s="108" t="s">
        <v>70</v>
      </c>
      <c r="AA308" s="110"/>
      <c r="AB308" s="110"/>
      <c r="AC308" s="110"/>
      <c r="AD308" s="110"/>
      <c r="AE308" s="108" t="s">
        <v>70</v>
      </c>
      <c r="AF308" s="110"/>
      <c r="AG308" s="110"/>
      <c r="AH308" s="110"/>
      <c r="AI308" s="110"/>
      <c r="AJ308" s="110"/>
      <c r="AK308" s="47" t="s">
        <v>333</v>
      </c>
      <c r="AL308" s="47" t="s">
        <v>333</v>
      </c>
    </row>
    <row r="309" spans="1:38" x14ac:dyDescent="0.25">
      <c r="C309" s="93" t="s">
        <v>572</v>
      </c>
      <c r="AK309" s="47"/>
      <c r="AL309" s="47"/>
    </row>
    <row r="310" spans="1:38" x14ac:dyDescent="0.25">
      <c r="C310" s="93" t="s">
        <v>572</v>
      </c>
      <c r="AK310" s="47"/>
      <c r="AL310" s="47"/>
    </row>
    <row r="311" spans="1:38" x14ac:dyDescent="0.25">
      <c r="A311" s="48" t="s">
        <v>368</v>
      </c>
      <c r="C311" s="93" t="s">
        <v>572</v>
      </c>
      <c r="AK311" s="47"/>
      <c r="AL311" s="47"/>
    </row>
    <row r="312" spans="1:38" x14ac:dyDescent="0.25">
      <c r="A312" s="51" t="str">
        <f>A8&amp;" : distribution channel split : plan year 2"</f>
        <v>Income, Expenditure and Business Model Analysis - Non-Life : distribution channel split : plan year 2</v>
      </c>
      <c r="C312" s="93" t="s">
        <v>572</v>
      </c>
      <c r="AK312" s="47"/>
      <c r="AL312" s="47"/>
    </row>
    <row r="313" spans="1:38" x14ac:dyDescent="0.25">
      <c r="A313" s="51"/>
      <c r="C313" s="93" t="s">
        <v>572</v>
      </c>
      <c r="AK313" s="47"/>
      <c r="AL313" s="47"/>
    </row>
    <row r="314" spans="1:38" x14ac:dyDescent="0.25">
      <c r="C314" s="93" t="s">
        <v>572</v>
      </c>
      <c r="D314" s="203" t="s">
        <v>283</v>
      </c>
      <c r="E314" s="204"/>
      <c r="F314" s="204"/>
      <c r="G314" s="204"/>
      <c r="H314" s="204"/>
      <c r="I314" s="204"/>
      <c r="J314" s="204"/>
      <c r="K314" s="203" t="s">
        <v>284</v>
      </c>
      <c r="L314" s="204"/>
      <c r="M314" s="204"/>
      <c r="N314" s="204"/>
      <c r="O314" s="204"/>
      <c r="P314" s="204"/>
      <c r="Q314" s="204"/>
      <c r="R314" s="203" t="s">
        <v>285</v>
      </c>
      <c r="S314" s="204"/>
      <c r="T314" s="204"/>
      <c r="U314" s="204"/>
      <c r="V314" s="204"/>
      <c r="W314" s="204"/>
      <c r="X314" s="204"/>
      <c r="Y314" s="229" t="s">
        <v>286</v>
      </c>
      <c r="Z314" s="230"/>
      <c r="AA314" s="230"/>
      <c r="AB314" s="230"/>
      <c r="AC314" s="230"/>
      <c r="AD314" s="230"/>
      <c r="AE314" s="230"/>
      <c r="AF314" s="230"/>
      <c r="AG314" s="230"/>
      <c r="AH314" s="230"/>
      <c r="AI314" s="230"/>
      <c r="AJ314" s="231"/>
      <c r="AK314" s="47"/>
      <c r="AL314" s="47"/>
    </row>
    <row r="315" spans="1:38" x14ac:dyDescent="0.25">
      <c r="C315" s="93" t="s">
        <v>572</v>
      </c>
      <c r="D315" s="232"/>
      <c r="E315" s="204" t="s">
        <v>287</v>
      </c>
      <c r="F315" s="203" t="s">
        <v>288</v>
      </c>
      <c r="G315" s="204"/>
      <c r="H315" s="204"/>
      <c r="I315" s="204"/>
      <c r="J315" s="204"/>
      <c r="K315" s="232"/>
      <c r="L315" s="204" t="s">
        <v>287</v>
      </c>
      <c r="M315" s="203" t="s">
        <v>288</v>
      </c>
      <c r="N315" s="204"/>
      <c r="O315" s="204"/>
      <c r="P315" s="204"/>
      <c r="Q315" s="204"/>
      <c r="R315" s="232"/>
      <c r="S315" s="204" t="s">
        <v>287</v>
      </c>
      <c r="T315" s="203" t="s">
        <v>288</v>
      </c>
      <c r="U315" s="204"/>
      <c r="V315" s="204"/>
      <c r="W315" s="204"/>
      <c r="X315" s="204"/>
      <c r="Y315" s="232"/>
      <c r="Z315" s="197" t="s">
        <v>287</v>
      </c>
      <c r="AA315" s="198"/>
      <c r="AB315" s="198"/>
      <c r="AC315" s="198"/>
      <c r="AD315" s="198"/>
      <c r="AE315" s="229" t="s">
        <v>288</v>
      </c>
      <c r="AF315" s="230"/>
      <c r="AG315" s="230"/>
      <c r="AH315" s="230"/>
      <c r="AI315" s="230"/>
      <c r="AJ315" s="231"/>
      <c r="AK315" s="47"/>
      <c r="AL315" s="47"/>
    </row>
    <row r="316" spans="1:38" ht="45" x14ac:dyDescent="0.25">
      <c r="C316" s="93" t="s">
        <v>572</v>
      </c>
      <c r="D316" s="233"/>
      <c r="E316" s="204"/>
      <c r="F316" s="103"/>
      <c r="G316" s="104" t="s">
        <v>289</v>
      </c>
      <c r="H316" s="104" t="s">
        <v>290</v>
      </c>
      <c r="I316" s="104" t="s">
        <v>291</v>
      </c>
      <c r="J316" s="104" t="s">
        <v>170</v>
      </c>
      <c r="K316" s="233"/>
      <c r="L316" s="204"/>
      <c r="M316" s="103"/>
      <c r="N316" s="104" t="s">
        <v>289</v>
      </c>
      <c r="O316" s="104" t="s">
        <v>290</v>
      </c>
      <c r="P316" s="104" t="s">
        <v>291</v>
      </c>
      <c r="Q316" s="104" t="s">
        <v>170</v>
      </c>
      <c r="R316" s="233"/>
      <c r="S316" s="204"/>
      <c r="T316" s="103"/>
      <c r="U316" s="104" t="s">
        <v>289</v>
      </c>
      <c r="V316" s="104" t="s">
        <v>290</v>
      </c>
      <c r="W316" s="104" t="s">
        <v>291</v>
      </c>
      <c r="X316" s="104" t="s">
        <v>170</v>
      </c>
      <c r="Y316" s="233"/>
      <c r="Z316" s="103"/>
      <c r="AA316" s="104" t="s">
        <v>292</v>
      </c>
      <c r="AB316" s="104" t="s">
        <v>293</v>
      </c>
      <c r="AC316" s="104" t="s">
        <v>294</v>
      </c>
      <c r="AD316" s="104" t="s">
        <v>170</v>
      </c>
      <c r="AE316" s="103"/>
      <c r="AF316" s="104" t="s">
        <v>295</v>
      </c>
      <c r="AG316" s="104"/>
      <c r="AH316" s="104" t="s">
        <v>290</v>
      </c>
      <c r="AI316" s="104" t="s">
        <v>296</v>
      </c>
      <c r="AJ316" s="104" t="s">
        <v>170</v>
      </c>
      <c r="AK316" s="47"/>
      <c r="AL316" s="47"/>
    </row>
    <row r="317" spans="1:38" x14ac:dyDescent="0.25">
      <c r="C317" s="93" t="s">
        <v>572</v>
      </c>
      <c r="D317" s="107" t="s">
        <v>369</v>
      </c>
      <c r="E317" s="107" t="s">
        <v>370</v>
      </c>
      <c r="F317" s="107" t="s">
        <v>371</v>
      </c>
      <c r="G317" s="107" t="s">
        <v>372</v>
      </c>
      <c r="H317" s="107" t="s">
        <v>373</v>
      </c>
      <c r="I317" s="107" t="s">
        <v>374</v>
      </c>
      <c r="J317" s="107" t="s">
        <v>375</v>
      </c>
      <c r="K317" s="107" t="s">
        <v>376</v>
      </c>
      <c r="L317" s="107" t="s">
        <v>377</v>
      </c>
      <c r="M317" s="107" t="s">
        <v>378</v>
      </c>
      <c r="N317" s="107" t="s">
        <v>379</v>
      </c>
      <c r="O317" s="107" t="s">
        <v>380</v>
      </c>
      <c r="P317" s="107" t="s">
        <v>381</v>
      </c>
      <c r="Q317" s="107" t="s">
        <v>382</v>
      </c>
      <c r="R317" s="107" t="s">
        <v>383</v>
      </c>
      <c r="S317" s="107" t="s">
        <v>384</v>
      </c>
      <c r="T317" s="107" t="s">
        <v>385</v>
      </c>
      <c r="U317" s="107" t="s">
        <v>386</v>
      </c>
      <c r="V317" s="107" t="s">
        <v>387</v>
      </c>
      <c r="W317" s="107" t="s">
        <v>388</v>
      </c>
      <c r="X317" s="107" t="s">
        <v>389</v>
      </c>
      <c r="Y317" s="107" t="s">
        <v>390</v>
      </c>
      <c r="Z317" s="107" t="s">
        <v>391</v>
      </c>
      <c r="AA317" s="107" t="s">
        <v>392</v>
      </c>
      <c r="AB317" s="107" t="s">
        <v>393</v>
      </c>
      <c r="AC317" s="107" t="s">
        <v>394</v>
      </c>
      <c r="AD317" s="107" t="s">
        <v>395</v>
      </c>
      <c r="AE317" s="107" t="s">
        <v>396</v>
      </c>
      <c r="AF317" s="107" t="s">
        <v>397</v>
      </c>
      <c r="AG317" s="107"/>
      <c r="AH317" s="107" t="s">
        <v>398</v>
      </c>
      <c r="AI317" s="107" t="s">
        <v>399</v>
      </c>
      <c r="AJ317" s="107" t="s">
        <v>400</v>
      </c>
      <c r="AK317" s="45" t="s">
        <v>329</v>
      </c>
      <c r="AL317" s="45" t="s">
        <v>329</v>
      </c>
    </row>
    <row r="318" spans="1:38" x14ac:dyDescent="0.25">
      <c r="B318" s="106" t="s">
        <v>68</v>
      </c>
      <c r="C318" s="115" t="s">
        <v>69</v>
      </c>
      <c r="D318" s="116" t="s">
        <v>70</v>
      </c>
      <c r="E318" s="108" t="s">
        <v>70</v>
      </c>
      <c r="F318" s="108" t="s">
        <v>70</v>
      </c>
      <c r="G318" s="108" t="s">
        <v>70</v>
      </c>
      <c r="H318" s="108" t="s">
        <v>70</v>
      </c>
      <c r="I318" s="108" t="s">
        <v>70</v>
      </c>
      <c r="J318" s="108" t="s">
        <v>70</v>
      </c>
      <c r="K318" s="108" t="s">
        <v>70</v>
      </c>
      <c r="L318" s="108" t="s">
        <v>70</v>
      </c>
      <c r="M318" s="108" t="s">
        <v>70</v>
      </c>
      <c r="N318" s="108" t="s">
        <v>70</v>
      </c>
      <c r="O318" s="108" t="s">
        <v>70</v>
      </c>
      <c r="P318" s="108" t="s">
        <v>70</v>
      </c>
      <c r="Q318" s="108" t="s">
        <v>70</v>
      </c>
      <c r="R318" s="108" t="s">
        <v>70</v>
      </c>
      <c r="S318" s="108" t="s">
        <v>70</v>
      </c>
      <c r="T318" s="108" t="s">
        <v>70</v>
      </c>
      <c r="U318" s="108" t="s">
        <v>70</v>
      </c>
      <c r="V318" s="108" t="s">
        <v>70</v>
      </c>
      <c r="W318" s="108" t="s">
        <v>70</v>
      </c>
      <c r="X318" s="108" t="s">
        <v>70</v>
      </c>
      <c r="Y318" s="108" t="s">
        <v>70</v>
      </c>
      <c r="Z318" s="108" t="s">
        <v>70</v>
      </c>
      <c r="AA318" s="108" t="s">
        <v>70</v>
      </c>
      <c r="AB318" s="108" t="s">
        <v>70</v>
      </c>
      <c r="AC318" s="108" t="s">
        <v>70</v>
      </c>
      <c r="AD318" s="108" t="s">
        <v>70</v>
      </c>
      <c r="AE318" s="108" t="s">
        <v>70</v>
      </c>
      <c r="AF318" s="108" t="s">
        <v>70</v>
      </c>
      <c r="AG318" s="108"/>
      <c r="AH318" s="108" t="s">
        <v>70</v>
      </c>
      <c r="AI318" s="108" t="s">
        <v>70</v>
      </c>
      <c r="AJ318" s="108" t="s">
        <v>70</v>
      </c>
      <c r="AK318" s="47"/>
      <c r="AL318" s="47"/>
    </row>
    <row r="319" spans="1:38" ht="45" customHeight="1" x14ac:dyDescent="0.25">
      <c r="B319" s="196" t="str">
        <f t="shared" ref="B319:B320" si="5">INDEX(B$19:B$101,MATCH(C319,C$19:C$101,0))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19" s="73" t="s">
        <v>71</v>
      </c>
      <c r="D319" s="116" t="s">
        <v>70</v>
      </c>
      <c r="E319" s="109"/>
      <c r="F319" s="108" t="s">
        <v>70</v>
      </c>
      <c r="G319" s="109"/>
      <c r="H319" s="109"/>
      <c r="I319" s="109"/>
      <c r="J319" s="109"/>
      <c r="K319" s="108" t="s">
        <v>70</v>
      </c>
      <c r="L319" s="109"/>
      <c r="M319" s="108" t="s">
        <v>70</v>
      </c>
      <c r="N319" s="109"/>
      <c r="O319" s="109"/>
      <c r="P319" s="109"/>
      <c r="Q319" s="109"/>
      <c r="R319" s="108" t="s">
        <v>70</v>
      </c>
      <c r="S319" s="109"/>
      <c r="T319" s="108" t="s">
        <v>70</v>
      </c>
      <c r="U319" s="109"/>
      <c r="V319" s="109"/>
      <c r="W319" s="109"/>
      <c r="X319" s="109"/>
      <c r="Y319" s="108" t="s">
        <v>70</v>
      </c>
      <c r="Z319" s="108" t="s">
        <v>70</v>
      </c>
      <c r="AA319" s="110"/>
      <c r="AB319" s="109"/>
      <c r="AC319" s="109"/>
      <c r="AD319" s="109"/>
      <c r="AE319" s="108" t="s">
        <v>70</v>
      </c>
      <c r="AF319" s="109"/>
      <c r="AG319" s="109"/>
      <c r="AH319" s="109"/>
      <c r="AI319" s="109"/>
      <c r="AJ319" s="109"/>
      <c r="AK319" s="47" t="s">
        <v>330</v>
      </c>
      <c r="AL319" s="47" t="s">
        <v>330</v>
      </c>
    </row>
    <row r="320" spans="1:38" x14ac:dyDescent="0.25">
      <c r="B320" s="98" t="str">
        <f t="shared" si="5"/>
        <v>Gross written premiums - insurance (aka direct) [includes new business premium reported in R0112]</v>
      </c>
      <c r="C320" s="73" t="s">
        <v>72</v>
      </c>
      <c r="D320" s="116" t="s">
        <v>70</v>
      </c>
      <c r="E320" s="109"/>
      <c r="F320" s="108" t="s">
        <v>70</v>
      </c>
      <c r="G320" s="110"/>
      <c r="H320" s="110"/>
      <c r="I320" s="110"/>
      <c r="J320" s="110"/>
      <c r="K320" s="108" t="s">
        <v>70</v>
      </c>
      <c r="L320" s="110"/>
      <c r="M320" s="108" t="s">
        <v>70</v>
      </c>
      <c r="N320" s="110"/>
      <c r="O320" s="110"/>
      <c r="P320" s="110"/>
      <c r="Q320" s="110"/>
      <c r="R320" s="108" t="s">
        <v>70</v>
      </c>
      <c r="S320" s="110"/>
      <c r="T320" s="108" t="s">
        <v>70</v>
      </c>
      <c r="U320" s="110"/>
      <c r="V320" s="110"/>
      <c r="W320" s="110"/>
      <c r="X320" s="110"/>
      <c r="Y320" s="108" t="s">
        <v>70</v>
      </c>
      <c r="Z320" s="108" t="s">
        <v>70</v>
      </c>
      <c r="AA320" s="110"/>
      <c r="AB320" s="110"/>
      <c r="AC320" s="110"/>
      <c r="AD320" s="110"/>
      <c r="AE320" s="108" t="s">
        <v>70</v>
      </c>
      <c r="AF320" s="110"/>
      <c r="AG320" s="110"/>
      <c r="AH320" s="110"/>
      <c r="AI320" s="110"/>
      <c r="AJ320" s="110"/>
      <c r="AK320" s="47" t="s">
        <v>330</v>
      </c>
      <c r="AL320" s="47" t="s">
        <v>330</v>
      </c>
    </row>
    <row r="321" spans="1:38" x14ac:dyDescent="0.25">
      <c r="B321" s="117" t="s">
        <v>366</v>
      </c>
      <c r="C321" s="118" t="s">
        <v>73</v>
      </c>
      <c r="D321" s="116" t="s">
        <v>70</v>
      </c>
      <c r="E321" s="109"/>
      <c r="F321" s="108" t="s">
        <v>70</v>
      </c>
      <c r="G321" s="110"/>
      <c r="H321" s="110"/>
      <c r="I321" s="110"/>
      <c r="J321" s="110"/>
      <c r="K321" s="108" t="s">
        <v>70</v>
      </c>
      <c r="L321" s="110"/>
      <c r="M321" s="108" t="s">
        <v>70</v>
      </c>
      <c r="N321" s="110"/>
      <c r="O321" s="110"/>
      <c r="P321" s="110"/>
      <c r="Q321" s="110"/>
      <c r="R321" s="108" t="s">
        <v>70</v>
      </c>
      <c r="S321" s="110"/>
      <c r="T321" s="108" t="s">
        <v>70</v>
      </c>
      <c r="U321" s="110"/>
      <c r="V321" s="110"/>
      <c r="W321" s="110"/>
      <c r="X321" s="110"/>
      <c r="Y321" s="108" t="s">
        <v>70</v>
      </c>
      <c r="Z321" s="108" t="s">
        <v>70</v>
      </c>
      <c r="AA321" s="110"/>
      <c r="AB321" s="110"/>
      <c r="AC321" s="110"/>
      <c r="AD321" s="110"/>
      <c r="AE321" s="108" t="s">
        <v>70</v>
      </c>
      <c r="AF321" s="110"/>
      <c r="AG321" s="110"/>
      <c r="AH321" s="110"/>
      <c r="AI321" s="110"/>
      <c r="AJ321" s="110"/>
      <c r="AK321" s="47" t="s">
        <v>330</v>
      </c>
      <c r="AL321" s="47" t="s">
        <v>330</v>
      </c>
    </row>
    <row r="322" spans="1:38" x14ac:dyDescent="0.25">
      <c r="B322" s="100" t="str">
        <f t="shared" ref="B322" si="6">INDEX(B$19:B$101,MATCH(C322,C$19:C$101,0))</f>
        <v>Gross written premiums - accepted reinsurance</v>
      </c>
      <c r="C322" s="73" t="s">
        <v>74</v>
      </c>
      <c r="D322" s="116" t="s">
        <v>70</v>
      </c>
      <c r="E322" s="110"/>
      <c r="F322" s="108" t="s">
        <v>70</v>
      </c>
      <c r="G322" s="110"/>
      <c r="H322" s="110"/>
      <c r="I322" s="110"/>
      <c r="J322" s="110"/>
      <c r="K322" s="108" t="s">
        <v>70</v>
      </c>
      <c r="L322" s="110"/>
      <c r="M322" s="108" t="s">
        <v>70</v>
      </c>
      <c r="N322" s="110"/>
      <c r="O322" s="110"/>
      <c r="P322" s="110"/>
      <c r="Q322" s="110"/>
      <c r="R322" s="108" t="s">
        <v>70</v>
      </c>
      <c r="S322" s="110"/>
      <c r="T322" s="108" t="s">
        <v>70</v>
      </c>
      <c r="U322" s="110"/>
      <c r="V322" s="110"/>
      <c r="W322" s="110"/>
      <c r="X322" s="110"/>
      <c r="Y322" s="108" t="s">
        <v>70</v>
      </c>
      <c r="Z322" s="108" t="s">
        <v>70</v>
      </c>
      <c r="AA322" s="110"/>
      <c r="AB322" s="110"/>
      <c r="AC322" s="110"/>
      <c r="AD322" s="110"/>
      <c r="AE322" s="108" t="s">
        <v>70</v>
      </c>
      <c r="AF322" s="110"/>
      <c r="AG322" s="110"/>
      <c r="AH322" s="110"/>
      <c r="AI322" s="110"/>
      <c r="AJ322" s="110"/>
      <c r="AK322" s="47" t="s">
        <v>330</v>
      </c>
      <c r="AL322" s="47" t="s">
        <v>330</v>
      </c>
    </row>
    <row r="323" spans="1:38" x14ac:dyDescent="0.25">
      <c r="B323" s="119" t="s">
        <v>331</v>
      </c>
      <c r="C323" s="120" t="s">
        <v>79</v>
      </c>
      <c r="D323" s="116" t="s">
        <v>70</v>
      </c>
      <c r="E323" s="110"/>
      <c r="F323" s="108" t="s">
        <v>70</v>
      </c>
      <c r="G323" s="110"/>
      <c r="H323" s="110"/>
      <c r="I323" s="110"/>
      <c r="J323" s="110"/>
      <c r="K323" s="108" t="s">
        <v>70</v>
      </c>
      <c r="L323" s="110"/>
      <c r="M323" s="108" t="s">
        <v>70</v>
      </c>
      <c r="N323" s="110"/>
      <c r="O323" s="110"/>
      <c r="P323" s="110"/>
      <c r="Q323" s="110"/>
      <c r="R323" s="108" t="s">
        <v>70</v>
      </c>
      <c r="S323" s="112"/>
      <c r="T323" s="108" t="s">
        <v>70</v>
      </c>
      <c r="U323" s="112"/>
      <c r="V323" s="112"/>
      <c r="W323" s="112"/>
      <c r="X323" s="112"/>
      <c r="Y323" s="108" t="s">
        <v>70</v>
      </c>
      <c r="Z323" s="108" t="s">
        <v>70</v>
      </c>
      <c r="AA323" s="112"/>
      <c r="AB323" s="112"/>
      <c r="AC323" s="112"/>
      <c r="AD323" s="112"/>
      <c r="AE323" s="108" t="s">
        <v>70</v>
      </c>
      <c r="AF323" s="112"/>
      <c r="AG323" s="112"/>
      <c r="AH323" s="112"/>
      <c r="AI323" s="112"/>
      <c r="AJ323" s="112"/>
      <c r="AK323" s="47" t="s">
        <v>330</v>
      </c>
      <c r="AL323" s="47" t="s">
        <v>330</v>
      </c>
    </row>
    <row r="324" spans="1:38" x14ac:dyDescent="0.25">
      <c r="B324" s="121" t="s">
        <v>93</v>
      </c>
      <c r="C324" s="120" t="s">
        <v>94</v>
      </c>
      <c r="D324" s="116" t="s">
        <v>70</v>
      </c>
      <c r="E324" s="108" t="s">
        <v>70</v>
      </c>
      <c r="F324" s="108" t="s">
        <v>70</v>
      </c>
      <c r="G324" s="108" t="s">
        <v>70</v>
      </c>
      <c r="H324" s="108" t="s">
        <v>70</v>
      </c>
      <c r="I324" s="108" t="s">
        <v>70</v>
      </c>
      <c r="J324" s="108" t="s">
        <v>70</v>
      </c>
      <c r="K324" s="108" t="s">
        <v>70</v>
      </c>
      <c r="L324" s="108" t="s">
        <v>70</v>
      </c>
      <c r="M324" s="108" t="s">
        <v>70</v>
      </c>
      <c r="N324" s="108" t="s">
        <v>70</v>
      </c>
      <c r="O324" s="108" t="s">
        <v>70</v>
      </c>
      <c r="P324" s="108" t="s">
        <v>70</v>
      </c>
      <c r="Q324" s="108" t="s">
        <v>70</v>
      </c>
      <c r="R324" s="108" t="s">
        <v>70</v>
      </c>
      <c r="S324" s="108" t="s">
        <v>70</v>
      </c>
      <c r="T324" s="108" t="s">
        <v>70</v>
      </c>
      <c r="U324" s="108" t="s">
        <v>70</v>
      </c>
      <c r="V324" s="108" t="s">
        <v>70</v>
      </c>
      <c r="W324" s="108" t="s">
        <v>70</v>
      </c>
      <c r="X324" s="108" t="s">
        <v>70</v>
      </c>
      <c r="Y324" s="108" t="s">
        <v>70</v>
      </c>
      <c r="Z324" s="108" t="s">
        <v>70</v>
      </c>
      <c r="AA324" s="108" t="s">
        <v>70</v>
      </c>
      <c r="AB324" s="108" t="s">
        <v>70</v>
      </c>
      <c r="AC324" s="108" t="s">
        <v>70</v>
      </c>
      <c r="AD324" s="108" t="s">
        <v>70</v>
      </c>
      <c r="AE324" s="108" t="s">
        <v>70</v>
      </c>
      <c r="AF324" s="108" t="s">
        <v>70</v>
      </c>
      <c r="AG324" s="108"/>
      <c r="AH324" s="108" t="s">
        <v>70</v>
      </c>
      <c r="AI324" s="108" t="s">
        <v>70</v>
      </c>
      <c r="AJ324" s="108" t="s">
        <v>70</v>
      </c>
      <c r="AK324" s="47"/>
      <c r="AL324" s="47"/>
    </row>
    <row r="325" spans="1:38" x14ac:dyDescent="0.25">
      <c r="B325" s="119" t="s">
        <v>367</v>
      </c>
      <c r="C325" s="120" t="s">
        <v>95</v>
      </c>
      <c r="D325" s="116" t="s">
        <v>70</v>
      </c>
      <c r="E325" s="110"/>
      <c r="F325" s="108" t="s">
        <v>70</v>
      </c>
      <c r="G325" s="110"/>
      <c r="H325" s="110"/>
      <c r="I325" s="110"/>
      <c r="J325" s="110"/>
      <c r="K325" s="108" t="s">
        <v>70</v>
      </c>
      <c r="L325" s="110"/>
      <c r="M325" s="108" t="s">
        <v>70</v>
      </c>
      <c r="N325" s="110"/>
      <c r="O325" s="110"/>
      <c r="P325" s="110"/>
      <c r="Q325" s="110"/>
      <c r="R325" s="108" t="s">
        <v>70</v>
      </c>
      <c r="S325" s="112"/>
      <c r="T325" s="108" t="s">
        <v>70</v>
      </c>
      <c r="U325" s="112"/>
      <c r="V325" s="112"/>
      <c r="W325" s="112"/>
      <c r="X325" s="112"/>
      <c r="Y325" s="108" t="s">
        <v>70</v>
      </c>
      <c r="Z325" s="108" t="s">
        <v>70</v>
      </c>
      <c r="AA325" s="112"/>
      <c r="AB325" s="112"/>
      <c r="AC325" s="112"/>
      <c r="AD325" s="112"/>
      <c r="AE325" s="108" t="s">
        <v>70</v>
      </c>
      <c r="AF325" s="112"/>
      <c r="AG325" s="112"/>
      <c r="AH325" s="112"/>
      <c r="AI325" s="112"/>
      <c r="AJ325" s="112"/>
      <c r="AK325" s="47" t="s">
        <v>332</v>
      </c>
      <c r="AL325" s="47" t="s">
        <v>332</v>
      </c>
    </row>
    <row r="326" spans="1:38" x14ac:dyDescent="0.25">
      <c r="B326" s="119" t="s">
        <v>212</v>
      </c>
      <c r="C326" s="120" t="s">
        <v>123</v>
      </c>
      <c r="D326" s="116" t="s">
        <v>70</v>
      </c>
      <c r="E326" s="110"/>
      <c r="F326" s="108" t="s">
        <v>70</v>
      </c>
      <c r="G326" s="110"/>
      <c r="H326" s="110"/>
      <c r="I326" s="110"/>
      <c r="J326" s="110"/>
      <c r="K326" s="108" t="s">
        <v>70</v>
      </c>
      <c r="L326" s="110"/>
      <c r="M326" s="108" t="s">
        <v>70</v>
      </c>
      <c r="N326" s="110"/>
      <c r="O326" s="110"/>
      <c r="P326" s="110"/>
      <c r="Q326" s="110"/>
      <c r="R326" s="108" t="s">
        <v>70</v>
      </c>
      <c r="S326" s="110"/>
      <c r="T326" s="108" t="s">
        <v>70</v>
      </c>
      <c r="U326" s="110"/>
      <c r="V326" s="110"/>
      <c r="W326" s="110"/>
      <c r="X326" s="110"/>
      <c r="Y326" s="108" t="s">
        <v>70</v>
      </c>
      <c r="Z326" s="108" t="s">
        <v>70</v>
      </c>
      <c r="AA326" s="110"/>
      <c r="AB326" s="110"/>
      <c r="AC326" s="110"/>
      <c r="AD326" s="110"/>
      <c r="AE326" s="108" t="s">
        <v>70</v>
      </c>
      <c r="AF326" s="110"/>
      <c r="AG326" s="110"/>
      <c r="AH326" s="110"/>
      <c r="AI326" s="110"/>
      <c r="AJ326" s="110"/>
      <c r="AK326" s="47" t="s">
        <v>333</v>
      </c>
      <c r="AL326" s="47" t="s">
        <v>333</v>
      </c>
    </row>
    <row r="327" spans="1:38" x14ac:dyDescent="0.25">
      <c r="C327" s="93" t="s">
        <v>572</v>
      </c>
      <c r="AK327" s="47"/>
      <c r="AL327" s="47"/>
    </row>
    <row r="328" spans="1:38" x14ac:dyDescent="0.25">
      <c r="C328" s="93" t="s">
        <v>572</v>
      </c>
      <c r="AK328" s="47"/>
      <c r="AL328" s="47"/>
    </row>
    <row r="329" spans="1:38" x14ac:dyDescent="0.25">
      <c r="A329" s="48" t="s">
        <v>401</v>
      </c>
      <c r="C329" s="93" t="s">
        <v>572</v>
      </c>
      <c r="AK329" s="47"/>
      <c r="AL329" s="47"/>
    </row>
    <row r="330" spans="1:38" x14ac:dyDescent="0.25">
      <c r="A330" s="51" t="str">
        <f>A8&amp;" : distribution channel split : plan year 3"</f>
        <v>Income, Expenditure and Business Model Analysis - Non-Life : distribution channel split : plan year 3</v>
      </c>
      <c r="C330" s="93" t="s">
        <v>572</v>
      </c>
      <c r="AK330" s="47"/>
      <c r="AL330" s="47"/>
    </row>
    <row r="331" spans="1:38" x14ac:dyDescent="0.25">
      <c r="A331" s="51"/>
      <c r="C331" s="93" t="s">
        <v>572</v>
      </c>
      <c r="AK331" s="47"/>
      <c r="AL331" s="47"/>
    </row>
    <row r="332" spans="1:38" x14ac:dyDescent="0.25">
      <c r="C332" s="93" t="s">
        <v>572</v>
      </c>
      <c r="D332" s="203" t="s">
        <v>283</v>
      </c>
      <c r="E332" s="204"/>
      <c r="F332" s="204"/>
      <c r="G332" s="204"/>
      <c r="H332" s="204"/>
      <c r="I332" s="204"/>
      <c r="J332" s="204"/>
      <c r="K332" s="203" t="s">
        <v>284</v>
      </c>
      <c r="L332" s="204"/>
      <c r="M332" s="204"/>
      <c r="N332" s="204"/>
      <c r="O332" s="204"/>
      <c r="P332" s="204"/>
      <c r="Q332" s="204"/>
      <c r="R332" s="203" t="s">
        <v>285</v>
      </c>
      <c r="S332" s="204"/>
      <c r="T332" s="204"/>
      <c r="U332" s="204"/>
      <c r="V332" s="204"/>
      <c r="W332" s="204"/>
      <c r="X332" s="204"/>
      <c r="Y332" s="229" t="s">
        <v>286</v>
      </c>
      <c r="Z332" s="230"/>
      <c r="AA332" s="230"/>
      <c r="AB332" s="230"/>
      <c r="AC332" s="230"/>
      <c r="AD332" s="230"/>
      <c r="AE332" s="230"/>
      <c r="AF332" s="230"/>
      <c r="AG332" s="230"/>
      <c r="AH332" s="230"/>
      <c r="AI332" s="230"/>
      <c r="AJ332" s="231"/>
      <c r="AK332" s="47"/>
      <c r="AL332" s="47"/>
    </row>
    <row r="333" spans="1:38" x14ac:dyDescent="0.25">
      <c r="C333" s="93" t="s">
        <v>572</v>
      </c>
      <c r="D333" s="232"/>
      <c r="E333" s="204" t="s">
        <v>287</v>
      </c>
      <c r="F333" s="203" t="s">
        <v>288</v>
      </c>
      <c r="G333" s="204"/>
      <c r="H333" s="204"/>
      <c r="I333" s="204"/>
      <c r="J333" s="204"/>
      <c r="K333" s="232"/>
      <c r="L333" s="204" t="s">
        <v>287</v>
      </c>
      <c r="M333" s="203" t="s">
        <v>288</v>
      </c>
      <c r="N333" s="204"/>
      <c r="O333" s="204"/>
      <c r="P333" s="204"/>
      <c r="Q333" s="204"/>
      <c r="R333" s="232"/>
      <c r="S333" s="204" t="s">
        <v>287</v>
      </c>
      <c r="T333" s="203" t="s">
        <v>288</v>
      </c>
      <c r="U333" s="204"/>
      <c r="V333" s="204"/>
      <c r="W333" s="204"/>
      <c r="X333" s="204"/>
      <c r="Y333" s="232"/>
      <c r="Z333" s="197" t="s">
        <v>287</v>
      </c>
      <c r="AA333" s="198"/>
      <c r="AB333" s="198"/>
      <c r="AC333" s="198"/>
      <c r="AD333" s="198"/>
      <c r="AE333" s="229" t="s">
        <v>288</v>
      </c>
      <c r="AF333" s="230"/>
      <c r="AG333" s="230"/>
      <c r="AH333" s="230"/>
      <c r="AI333" s="230"/>
      <c r="AJ333" s="231"/>
      <c r="AK333" s="47"/>
      <c r="AL333" s="47"/>
    </row>
    <row r="334" spans="1:38" ht="45" x14ac:dyDescent="0.25">
      <c r="C334" s="93" t="s">
        <v>572</v>
      </c>
      <c r="D334" s="233"/>
      <c r="E334" s="204"/>
      <c r="F334" s="103"/>
      <c r="G334" s="104" t="s">
        <v>289</v>
      </c>
      <c r="H334" s="104" t="s">
        <v>290</v>
      </c>
      <c r="I334" s="104" t="s">
        <v>291</v>
      </c>
      <c r="J334" s="104" t="s">
        <v>170</v>
      </c>
      <c r="K334" s="233"/>
      <c r="L334" s="204"/>
      <c r="M334" s="103"/>
      <c r="N334" s="104" t="s">
        <v>289</v>
      </c>
      <c r="O334" s="104" t="s">
        <v>290</v>
      </c>
      <c r="P334" s="104" t="s">
        <v>291</v>
      </c>
      <c r="Q334" s="104" t="s">
        <v>170</v>
      </c>
      <c r="R334" s="233"/>
      <c r="S334" s="204"/>
      <c r="T334" s="103"/>
      <c r="U334" s="104" t="s">
        <v>289</v>
      </c>
      <c r="V334" s="104" t="s">
        <v>290</v>
      </c>
      <c r="W334" s="104" t="s">
        <v>291</v>
      </c>
      <c r="X334" s="104" t="s">
        <v>170</v>
      </c>
      <c r="Y334" s="233"/>
      <c r="Z334" s="103"/>
      <c r="AA334" s="104" t="s">
        <v>292</v>
      </c>
      <c r="AB334" s="104" t="s">
        <v>293</v>
      </c>
      <c r="AC334" s="104" t="s">
        <v>294</v>
      </c>
      <c r="AD334" s="104" t="s">
        <v>170</v>
      </c>
      <c r="AE334" s="103"/>
      <c r="AF334" s="104" t="s">
        <v>295</v>
      </c>
      <c r="AG334" s="104"/>
      <c r="AH334" s="104" t="s">
        <v>290</v>
      </c>
      <c r="AI334" s="104" t="s">
        <v>296</v>
      </c>
      <c r="AJ334" s="104" t="s">
        <v>170</v>
      </c>
      <c r="AK334" s="47"/>
      <c r="AL334" s="47"/>
    </row>
    <row r="335" spans="1:38" x14ac:dyDescent="0.25">
      <c r="C335" s="93" t="s">
        <v>572</v>
      </c>
      <c r="D335" s="107" t="s">
        <v>402</v>
      </c>
      <c r="E335" s="107" t="s">
        <v>403</v>
      </c>
      <c r="F335" s="107" t="s">
        <v>404</v>
      </c>
      <c r="G335" s="107" t="s">
        <v>405</v>
      </c>
      <c r="H335" s="107" t="s">
        <v>406</v>
      </c>
      <c r="I335" s="107" t="s">
        <v>407</v>
      </c>
      <c r="J335" s="107" t="s">
        <v>408</v>
      </c>
      <c r="K335" s="107" t="s">
        <v>409</v>
      </c>
      <c r="L335" s="107" t="s">
        <v>410</v>
      </c>
      <c r="M335" s="107" t="s">
        <v>411</v>
      </c>
      <c r="N335" s="107" t="s">
        <v>412</v>
      </c>
      <c r="O335" s="107" t="s">
        <v>413</v>
      </c>
      <c r="P335" s="107" t="s">
        <v>414</v>
      </c>
      <c r="Q335" s="107" t="s">
        <v>415</v>
      </c>
      <c r="R335" s="107" t="s">
        <v>416</v>
      </c>
      <c r="S335" s="107" t="s">
        <v>417</v>
      </c>
      <c r="T335" s="107" t="s">
        <v>418</v>
      </c>
      <c r="U335" s="107" t="s">
        <v>419</v>
      </c>
      <c r="V335" s="107" t="s">
        <v>420</v>
      </c>
      <c r="W335" s="107" t="s">
        <v>421</v>
      </c>
      <c r="X335" s="107" t="s">
        <v>422</v>
      </c>
      <c r="Y335" s="107" t="s">
        <v>423</v>
      </c>
      <c r="Z335" s="107" t="s">
        <v>424</v>
      </c>
      <c r="AA335" s="107" t="s">
        <v>425</v>
      </c>
      <c r="AB335" s="107" t="s">
        <v>426</v>
      </c>
      <c r="AC335" s="107" t="s">
        <v>427</v>
      </c>
      <c r="AD335" s="107" t="s">
        <v>428</v>
      </c>
      <c r="AE335" s="107" t="s">
        <v>429</v>
      </c>
      <c r="AF335" s="107" t="s">
        <v>430</v>
      </c>
      <c r="AG335" s="107"/>
      <c r="AH335" s="107" t="s">
        <v>431</v>
      </c>
      <c r="AI335" s="107" t="s">
        <v>432</v>
      </c>
      <c r="AJ335" s="107" t="s">
        <v>433</v>
      </c>
      <c r="AK335" s="45" t="s">
        <v>329</v>
      </c>
      <c r="AL335" s="45" t="s">
        <v>329</v>
      </c>
    </row>
    <row r="336" spans="1:38" x14ac:dyDescent="0.25">
      <c r="B336" s="106" t="s">
        <v>68</v>
      </c>
      <c r="C336" s="107" t="s">
        <v>69</v>
      </c>
      <c r="D336" s="116" t="s">
        <v>70</v>
      </c>
      <c r="E336" s="108" t="s">
        <v>70</v>
      </c>
      <c r="F336" s="116" t="s">
        <v>70</v>
      </c>
      <c r="G336" s="108" t="s">
        <v>70</v>
      </c>
      <c r="H336" s="108" t="s">
        <v>70</v>
      </c>
      <c r="I336" s="108" t="s">
        <v>70</v>
      </c>
      <c r="J336" s="108" t="s">
        <v>70</v>
      </c>
      <c r="K336" s="116" t="s">
        <v>70</v>
      </c>
      <c r="L336" s="108" t="s">
        <v>70</v>
      </c>
      <c r="M336" s="116" t="s">
        <v>70</v>
      </c>
      <c r="N336" s="108" t="s">
        <v>70</v>
      </c>
      <c r="O336" s="108" t="s">
        <v>70</v>
      </c>
      <c r="P336" s="108" t="s">
        <v>70</v>
      </c>
      <c r="Q336" s="108" t="s">
        <v>70</v>
      </c>
      <c r="R336" s="116" t="s">
        <v>70</v>
      </c>
      <c r="S336" s="108" t="s">
        <v>70</v>
      </c>
      <c r="T336" s="116" t="s">
        <v>70</v>
      </c>
      <c r="U336" s="108" t="s">
        <v>70</v>
      </c>
      <c r="V336" s="108" t="s">
        <v>70</v>
      </c>
      <c r="W336" s="108" t="s">
        <v>70</v>
      </c>
      <c r="X336" s="108" t="s">
        <v>70</v>
      </c>
      <c r="Y336" s="116" t="s">
        <v>70</v>
      </c>
      <c r="Z336" s="116" t="s">
        <v>70</v>
      </c>
      <c r="AA336" s="108" t="s">
        <v>70</v>
      </c>
      <c r="AB336" s="108" t="s">
        <v>70</v>
      </c>
      <c r="AC336" s="108" t="s">
        <v>70</v>
      </c>
      <c r="AD336" s="108" t="s">
        <v>70</v>
      </c>
      <c r="AE336" s="116" t="s">
        <v>70</v>
      </c>
      <c r="AF336" s="108" t="s">
        <v>70</v>
      </c>
      <c r="AG336" s="108"/>
      <c r="AH336" s="108" t="s">
        <v>70</v>
      </c>
      <c r="AI336" s="108" t="s">
        <v>70</v>
      </c>
      <c r="AJ336" s="108" t="s">
        <v>70</v>
      </c>
      <c r="AK336" s="47"/>
      <c r="AL336" s="47"/>
    </row>
    <row r="337" spans="2:38" ht="45" customHeight="1" x14ac:dyDescent="0.25">
      <c r="B337" s="196" t="str">
        <f t="shared" ref="B337:B338" si="7">INDEX(B$19:B$101,MATCH(C337,C$19:C$101,0))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337" s="73" t="s">
        <v>71</v>
      </c>
      <c r="D337" s="116" t="s">
        <v>70</v>
      </c>
      <c r="E337" s="109"/>
      <c r="F337" s="116" t="s">
        <v>70</v>
      </c>
      <c r="G337" s="109"/>
      <c r="H337" s="109"/>
      <c r="I337" s="109"/>
      <c r="J337" s="109"/>
      <c r="K337" s="116" t="s">
        <v>70</v>
      </c>
      <c r="L337" s="109"/>
      <c r="M337" s="116" t="s">
        <v>70</v>
      </c>
      <c r="N337" s="109"/>
      <c r="O337" s="109"/>
      <c r="P337" s="109"/>
      <c r="Q337" s="109"/>
      <c r="R337" s="116" t="s">
        <v>70</v>
      </c>
      <c r="S337" s="109"/>
      <c r="T337" s="116" t="s">
        <v>70</v>
      </c>
      <c r="U337" s="109"/>
      <c r="V337" s="109"/>
      <c r="W337" s="109"/>
      <c r="X337" s="109"/>
      <c r="Y337" s="116" t="s">
        <v>70</v>
      </c>
      <c r="Z337" s="116" t="s">
        <v>70</v>
      </c>
      <c r="AA337" s="110"/>
      <c r="AB337" s="109"/>
      <c r="AC337" s="109"/>
      <c r="AD337" s="109"/>
      <c r="AE337" s="116" t="s">
        <v>70</v>
      </c>
      <c r="AF337" s="109"/>
      <c r="AG337" s="109"/>
      <c r="AH337" s="109"/>
      <c r="AI337" s="109"/>
      <c r="AJ337" s="109"/>
      <c r="AK337" s="47" t="s">
        <v>330</v>
      </c>
      <c r="AL337" s="47" t="s">
        <v>330</v>
      </c>
    </row>
    <row r="338" spans="2:38" x14ac:dyDescent="0.25">
      <c r="B338" s="98" t="str">
        <f t="shared" si="7"/>
        <v>Gross written premiums - insurance (aka direct) [includes new business premium reported in R0112]</v>
      </c>
      <c r="C338" s="73" t="s">
        <v>72</v>
      </c>
      <c r="D338" s="116" t="s">
        <v>70</v>
      </c>
      <c r="E338" s="109"/>
      <c r="F338" s="116" t="s">
        <v>70</v>
      </c>
      <c r="G338" s="110"/>
      <c r="H338" s="110"/>
      <c r="I338" s="110"/>
      <c r="J338" s="110"/>
      <c r="K338" s="116" t="s">
        <v>70</v>
      </c>
      <c r="L338" s="110"/>
      <c r="M338" s="116" t="s">
        <v>70</v>
      </c>
      <c r="N338" s="110"/>
      <c r="O338" s="110"/>
      <c r="P338" s="110"/>
      <c r="Q338" s="110"/>
      <c r="R338" s="116" t="s">
        <v>70</v>
      </c>
      <c r="S338" s="110"/>
      <c r="T338" s="116" t="s">
        <v>70</v>
      </c>
      <c r="U338" s="110"/>
      <c r="V338" s="110"/>
      <c r="W338" s="110"/>
      <c r="X338" s="110"/>
      <c r="Y338" s="116" t="s">
        <v>70</v>
      </c>
      <c r="Z338" s="116" t="s">
        <v>70</v>
      </c>
      <c r="AA338" s="110"/>
      <c r="AB338" s="110"/>
      <c r="AC338" s="110"/>
      <c r="AD338" s="110"/>
      <c r="AE338" s="116" t="s">
        <v>70</v>
      </c>
      <c r="AF338" s="110"/>
      <c r="AG338" s="110"/>
      <c r="AH338" s="110"/>
      <c r="AI338" s="110"/>
      <c r="AJ338" s="110"/>
      <c r="AK338" s="47" t="s">
        <v>330</v>
      </c>
      <c r="AL338" s="47" t="s">
        <v>330</v>
      </c>
    </row>
    <row r="339" spans="2:38" x14ac:dyDescent="0.25">
      <c r="B339" s="117" t="s">
        <v>366</v>
      </c>
      <c r="C339" s="118" t="s">
        <v>73</v>
      </c>
      <c r="D339" s="116" t="s">
        <v>70</v>
      </c>
      <c r="E339" s="109"/>
      <c r="F339" s="116" t="s">
        <v>70</v>
      </c>
      <c r="G339" s="110"/>
      <c r="H339" s="110"/>
      <c r="I339" s="110"/>
      <c r="J339" s="110"/>
      <c r="K339" s="116" t="s">
        <v>70</v>
      </c>
      <c r="L339" s="110"/>
      <c r="M339" s="116" t="s">
        <v>70</v>
      </c>
      <c r="N339" s="110"/>
      <c r="O339" s="110"/>
      <c r="P339" s="110"/>
      <c r="Q339" s="110"/>
      <c r="R339" s="116" t="s">
        <v>70</v>
      </c>
      <c r="S339" s="110"/>
      <c r="T339" s="116" t="s">
        <v>70</v>
      </c>
      <c r="U339" s="110"/>
      <c r="V339" s="110"/>
      <c r="W339" s="110"/>
      <c r="X339" s="110"/>
      <c r="Y339" s="116" t="s">
        <v>70</v>
      </c>
      <c r="Z339" s="116" t="s">
        <v>70</v>
      </c>
      <c r="AA339" s="110"/>
      <c r="AB339" s="110"/>
      <c r="AC339" s="110"/>
      <c r="AD339" s="110"/>
      <c r="AE339" s="116" t="s">
        <v>70</v>
      </c>
      <c r="AF339" s="110"/>
      <c r="AG339" s="110"/>
      <c r="AH339" s="110"/>
      <c r="AI339" s="110"/>
      <c r="AJ339" s="110"/>
      <c r="AK339" s="47" t="s">
        <v>330</v>
      </c>
      <c r="AL339" s="47" t="s">
        <v>330</v>
      </c>
    </row>
    <row r="340" spans="2:38" x14ac:dyDescent="0.25">
      <c r="B340" s="100" t="str">
        <f t="shared" ref="B340" si="8">INDEX(B$19:B$101,MATCH(C340,C$19:C$101,0))</f>
        <v>Gross written premiums - accepted reinsurance</v>
      </c>
      <c r="C340" s="73" t="s">
        <v>74</v>
      </c>
      <c r="D340" s="116" t="s">
        <v>70</v>
      </c>
      <c r="E340" s="110"/>
      <c r="F340" s="116" t="s">
        <v>70</v>
      </c>
      <c r="G340" s="110"/>
      <c r="H340" s="110"/>
      <c r="I340" s="110"/>
      <c r="J340" s="110"/>
      <c r="K340" s="116" t="s">
        <v>70</v>
      </c>
      <c r="L340" s="110"/>
      <c r="M340" s="116" t="s">
        <v>70</v>
      </c>
      <c r="N340" s="110"/>
      <c r="O340" s="110"/>
      <c r="P340" s="110"/>
      <c r="Q340" s="110"/>
      <c r="R340" s="116" t="s">
        <v>70</v>
      </c>
      <c r="S340" s="110"/>
      <c r="T340" s="116" t="s">
        <v>70</v>
      </c>
      <c r="U340" s="110"/>
      <c r="V340" s="110"/>
      <c r="W340" s="110"/>
      <c r="X340" s="110"/>
      <c r="Y340" s="116" t="s">
        <v>70</v>
      </c>
      <c r="Z340" s="116" t="s">
        <v>70</v>
      </c>
      <c r="AA340" s="110"/>
      <c r="AB340" s="110"/>
      <c r="AC340" s="110"/>
      <c r="AD340" s="110"/>
      <c r="AE340" s="116" t="s">
        <v>70</v>
      </c>
      <c r="AF340" s="110"/>
      <c r="AG340" s="110"/>
      <c r="AH340" s="110"/>
      <c r="AI340" s="110"/>
      <c r="AJ340" s="110"/>
      <c r="AK340" s="47" t="s">
        <v>330</v>
      </c>
      <c r="AL340" s="47" t="s">
        <v>330</v>
      </c>
    </row>
    <row r="341" spans="2:38" x14ac:dyDescent="0.25">
      <c r="B341" s="119" t="s">
        <v>331</v>
      </c>
      <c r="C341" s="120" t="s">
        <v>79</v>
      </c>
      <c r="D341" s="116" t="s">
        <v>70</v>
      </c>
      <c r="E341" s="110"/>
      <c r="F341" s="116" t="s">
        <v>70</v>
      </c>
      <c r="G341" s="110"/>
      <c r="H341" s="110"/>
      <c r="I341" s="110"/>
      <c r="J341" s="110"/>
      <c r="K341" s="116" t="s">
        <v>70</v>
      </c>
      <c r="L341" s="110"/>
      <c r="M341" s="116" t="s">
        <v>70</v>
      </c>
      <c r="N341" s="110"/>
      <c r="O341" s="110"/>
      <c r="P341" s="110"/>
      <c r="Q341" s="110"/>
      <c r="R341" s="116" t="s">
        <v>70</v>
      </c>
      <c r="S341" s="112"/>
      <c r="T341" s="116" t="s">
        <v>70</v>
      </c>
      <c r="U341" s="112"/>
      <c r="V341" s="112"/>
      <c r="W341" s="112"/>
      <c r="X341" s="112"/>
      <c r="Y341" s="116" t="s">
        <v>70</v>
      </c>
      <c r="Z341" s="116" t="s">
        <v>70</v>
      </c>
      <c r="AA341" s="112"/>
      <c r="AB341" s="112"/>
      <c r="AC341" s="112"/>
      <c r="AD341" s="112"/>
      <c r="AE341" s="116" t="s">
        <v>70</v>
      </c>
      <c r="AF341" s="112"/>
      <c r="AG341" s="112"/>
      <c r="AH341" s="112"/>
      <c r="AI341" s="112"/>
      <c r="AJ341" s="112"/>
      <c r="AK341" s="47" t="s">
        <v>330</v>
      </c>
      <c r="AL341" s="47" t="s">
        <v>330</v>
      </c>
    </row>
    <row r="342" spans="2:38" x14ac:dyDescent="0.25">
      <c r="B342" s="121" t="s">
        <v>93</v>
      </c>
      <c r="C342" s="122" t="s">
        <v>94</v>
      </c>
      <c r="D342" s="116" t="s">
        <v>70</v>
      </c>
      <c r="E342" s="108" t="s">
        <v>70</v>
      </c>
      <c r="F342" s="116" t="s">
        <v>70</v>
      </c>
      <c r="G342" s="108" t="s">
        <v>70</v>
      </c>
      <c r="H342" s="108" t="s">
        <v>70</v>
      </c>
      <c r="I342" s="108" t="s">
        <v>70</v>
      </c>
      <c r="J342" s="108" t="s">
        <v>70</v>
      </c>
      <c r="K342" s="116" t="s">
        <v>70</v>
      </c>
      <c r="L342" s="108" t="s">
        <v>70</v>
      </c>
      <c r="M342" s="116" t="s">
        <v>70</v>
      </c>
      <c r="N342" s="108" t="s">
        <v>70</v>
      </c>
      <c r="O342" s="108" t="s">
        <v>70</v>
      </c>
      <c r="P342" s="108" t="s">
        <v>70</v>
      </c>
      <c r="Q342" s="108" t="s">
        <v>70</v>
      </c>
      <c r="R342" s="116" t="s">
        <v>70</v>
      </c>
      <c r="S342" s="108" t="s">
        <v>70</v>
      </c>
      <c r="T342" s="116" t="s">
        <v>70</v>
      </c>
      <c r="U342" s="108" t="s">
        <v>70</v>
      </c>
      <c r="V342" s="108" t="s">
        <v>70</v>
      </c>
      <c r="W342" s="108" t="s">
        <v>70</v>
      </c>
      <c r="X342" s="108" t="s">
        <v>70</v>
      </c>
      <c r="Y342" s="116" t="s">
        <v>70</v>
      </c>
      <c r="Z342" s="116" t="s">
        <v>70</v>
      </c>
      <c r="AA342" s="108" t="s">
        <v>70</v>
      </c>
      <c r="AB342" s="108" t="s">
        <v>70</v>
      </c>
      <c r="AC342" s="108" t="s">
        <v>70</v>
      </c>
      <c r="AD342" s="108" t="s">
        <v>70</v>
      </c>
      <c r="AE342" s="116" t="s">
        <v>70</v>
      </c>
      <c r="AF342" s="108" t="s">
        <v>70</v>
      </c>
      <c r="AG342" s="108"/>
      <c r="AH342" s="108" t="s">
        <v>70</v>
      </c>
      <c r="AI342" s="108" t="s">
        <v>70</v>
      </c>
      <c r="AJ342" s="108" t="s">
        <v>70</v>
      </c>
      <c r="AK342" s="47"/>
      <c r="AL342" s="47"/>
    </row>
    <row r="343" spans="2:38" x14ac:dyDescent="0.25">
      <c r="B343" s="119" t="s">
        <v>367</v>
      </c>
      <c r="C343" s="122" t="s">
        <v>95</v>
      </c>
      <c r="D343" s="116" t="s">
        <v>70</v>
      </c>
      <c r="E343" s="110"/>
      <c r="F343" s="116" t="s">
        <v>70</v>
      </c>
      <c r="G343" s="110"/>
      <c r="H343" s="110"/>
      <c r="I343" s="110"/>
      <c r="J343" s="110"/>
      <c r="K343" s="116" t="s">
        <v>70</v>
      </c>
      <c r="L343" s="110"/>
      <c r="M343" s="116" t="s">
        <v>70</v>
      </c>
      <c r="N343" s="110"/>
      <c r="O343" s="110"/>
      <c r="P343" s="110"/>
      <c r="Q343" s="110"/>
      <c r="R343" s="116" t="s">
        <v>70</v>
      </c>
      <c r="S343" s="112"/>
      <c r="T343" s="116" t="s">
        <v>70</v>
      </c>
      <c r="U343" s="112"/>
      <c r="V343" s="112"/>
      <c r="W343" s="112"/>
      <c r="X343" s="112"/>
      <c r="Y343" s="116" t="s">
        <v>70</v>
      </c>
      <c r="Z343" s="116" t="s">
        <v>70</v>
      </c>
      <c r="AA343" s="112"/>
      <c r="AB343" s="112"/>
      <c r="AC343" s="112"/>
      <c r="AD343" s="112"/>
      <c r="AE343" s="116" t="s">
        <v>70</v>
      </c>
      <c r="AF343" s="112"/>
      <c r="AG343" s="112"/>
      <c r="AH343" s="112"/>
      <c r="AI343" s="112"/>
      <c r="AJ343" s="112"/>
      <c r="AK343" s="47" t="s">
        <v>332</v>
      </c>
      <c r="AL343" s="47" t="s">
        <v>332</v>
      </c>
    </row>
    <row r="344" spans="2:38" x14ac:dyDescent="0.25">
      <c r="B344" s="119" t="s">
        <v>212</v>
      </c>
      <c r="C344" s="122" t="s">
        <v>123</v>
      </c>
      <c r="D344" s="116" t="s">
        <v>70</v>
      </c>
      <c r="E344" s="110"/>
      <c r="F344" s="116" t="s">
        <v>70</v>
      </c>
      <c r="G344" s="110"/>
      <c r="H344" s="110"/>
      <c r="I344" s="110"/>
      <c r="J344" s="110"/>
      <c r="K344" s="116" t="s">
        <v>70</v>
      </c>
      <c r="L344" s="110"/>
      <c r="M344" s="116" t="s">
        <v>70</v>
      </c>
      <c r="N344" s="110"/>
      <c r="O344" s="110"/>
      <c r="P344" s="110"/>
      <c r="Q344" s="110"/>
      <c r="R344" s="116" t="s">
        <v>70</v>
      </c>
      <c r="S344" s="110"/>
      <c r="T344" s="116" t="s">
        <v>70</v>
      </c>
      <c r="U344" s="110"/>
      <c r="V344" s="110"/>
      <c r="W344" s="110"/>
      <c r="X344" s="110"/>
      <c r="Y344" s="116" t="s">
        <v>70</v>
      </c>
      <c r="Z344" s="116" t="s">
        <v>70</v>
      </c>
      <c r="AA344" s="110"/>
      <c r="AB344" s="110"/>
      <c r="AC344" s="110"/>
      <c r="AD344" s="110"/>
      <c r="AE344" s="116" t="s">
        <v>70</v>
      </c>
      <c r="AF344" s="110"/>
      <c r="AG344" s="110"/>
      <c r="AH344" s="110"/>
      <c r="AI344" s="110"/>
      <c r="AJ344" s="110"/>
      <c r="AK344" s="47" t="s">
        <v>333</v>
      </c>
      <c r="AL344" s="47" t="s">
        <v>333</v>
      </c>
    </row>
    <row r="345" spans="2:38" x14ac:dyDescent="0.25">
      <c r="AK345" s="47"/>
      <c r="AL345" s="47"/>
    </row>
    <row r="346" spans="2:38" x14ac:dyDescent="0.25">
      <c r="AK346" s="47"/>
      <c r="AL346" s="47"/>
    </row>
    <row r="347" spans="2:38" x14ac:dyDescent="0.25">
      <c r="AK347" s="47"/>
      <c r="AL347" s="47"/>
    </row>
    <row r="348" spans="2:38" x14ac:dyDescent="0.25">
      <c r="AK348" s="47"/>
      <c r="AL348" s="47"/>
    </row>
    <row r="349" spans="2:38" x14ac:dyDescent="0.25">
      <c r="AK349" s="47"/>
      <c r="AL349" s="47"/>
    </row>
    <row r="350" spans="2:38" x14ac:dyDescent="0.25">
      <c r="AK350" s="47"/>
      <c r="AL350" s="47"/>
    </row>
    <row r="351" spans="2:38" x14ac:dyDescent="0.25">
      <c r="AK351" s="47"/>
      <c r="AL351" s="47"/>
    </row>
    <row r="352" spans="2:38" x14ac:dyDescent="0.25">
      <c r="AK352" s="47"/>
      <c r="AL352" s="47"/>
    </row>
    <row r="353" spans="37:38" x14ac:dyDescent="0.25">
      <c r="AK353" s="47"/>
      <c r="AL353" s="47"/>
    </row>
    <row r="354" spans="37:38" x14ac:dyDescent="0.25">
      <c r="AK354" s="47"/>
      <c r="AL354" s="47"/>
    </row>
    <row r="355" spans="37:38" x14ac:dyDescent="0.25">
      <c r="AK355" s="47"/>
      <c r="AL355" s="47"/>
    </row>
    <row r="356" spans="37:38" x14ac:dyDescent="0.25">
      <c r="AK356" s="47"/>
      <c r="AL356" s="47"/>
    </row>
    <row r="357" spans="37:38" x14ac:dyDescent="0.25">
      <c r="AK357" s="47"/>
      <c r="AL357" s="47"/>
    </row>
    <row r="358" spans="37:38" x14ac:dyDescent="0.25">
      <c r="AK358" s="47"/>
      <c r="AL358" s="47"/>
    </row>
    <row r="359" spans="37:38" x14ac:dyDescent="0.25">
      <c r="AK359" s="47"/>
      <c r="AL359" s="47"/>
    </row>
    <row r="360" spans="37:38" x14ac:dyDescent="0.25">
      <c r="AK360" s="47"/>
      <c r="AL360" s="47"/>
    </row>
    <row r="361" spans="37:38" x14ac:dyDescent="0.25">
      <c r="AK361" s="47"/>
      <c r="AL361" s="47"/>
    </row>
    <row r="362" spans="37:38" x14ac:dyDescent="0.25">
      <c r="AK362" s="47"/>
      <c r="AL362" s="47"/>
    </row>
    <row r="363" spans="37:38" x14ac:dyDescent="0.25">
      <c r="AK363" s="47"/>
      <c r="AL363" s="47"/>
    </row>
    <row r="364" spans="37:38" x14ac:dyDescent="0.25">
      <c r="AK364" s="47"/>
      <c r="AL364" s="47"/>
    </row>
    <row r="365" spans="37:38" x14ac:dyDescent="0.25">
      <c r="AK365" s="47"/>
      <c r="AL365" s="47"/>
    </row>
    <row r="366" spans="37:38" x14ac:dyDescent="0.25">
      <c r="AK366" s="47"/>
      <c r="AL366" s="47"/>
    </row>
    <row r="367" spans="37:38" x14ac:dyDescent="0.25">
      <c r="AK367" s="47"/>
      <c r="AL367" s="47"/>
    </row>
    <row r="368" spans="37:38" x14ac:dyDescent="0.25">
      <c r="AK368" s="47"/>
      <c r="AL368" s="47"/>
    </row>
    <row r="369" spans="37:38" x14ac:dyDescent="0.25">
      <c r="AK369" s="47"/>
      <c r="AL369" s="47"/>
    </row>
    <row r="370" spans="37:38" x14ac:dyDescent="0.25">
      <c r="AK370" s="47"/>
      <c r="AL370" s="47"/>
    </row>
    <row r="371" spans="37:38" x14ac:dyDescent="0.25">
      <c r="AK371" s="47"/>
      <c r="AL371" s="47"/>
    </row>
    <row r="372" spans="37:38" x14ac:dyDescent="0.25">
      <c r="AK372" s="47"/>
      <c r="AL372" s="47"/>
    </row>
    <row r="373" spans="37:38" x14ac:dyDescent="0.25">
      <c r="AK373" s="47"/>
      <c r="AL373" s="47"/>
    </row>
    <row r="374" spans="37:38" x14ac:dyDescent="0.25">
      <c r="AK374" s="47"/>
      <c r="AL374" s="47"/>
    </row>
    <row r="375" spans="37:38" x14ac:dyDescent="0.25">
      <c r="AK375" s="47"/>
      <c r="AL375" s="47"/>
    </row>
    <row r="376" spans="37:38" x14ac:dyDescent="0.25">
      <c r="AK376" s="47"/>
      <c r="AL376" s="47"/>
    </row>
    <row r="377" spans="37:38" x14ac:dyDescent="0.25">
      <c r="AK377" s="47"/>
      <c r="AL377" s="47"/>
    </row>
    <row r="378" spans="37:38" x14ac:dyDescent="0.25">
      <c r="AK378" s="47"/>
      <c r="AL378" s="47"/>
    </row>
    <row r="379" spans="37:38" x14ac:dyDescent="0.25">
      <c r="AK379" s="47"/>
      <c r="AL379" s="47"/>
    </row>
    <row r="380" spans="37:38" x14ac:dyDescent="0.25">
      <c r="AK380" s="47"/>
      <c r="AL380" s="47"/>
    </row>
    <row r="381" spans="37:38" x14ac:dyDescent="0.25">
      <c r="AK381" s="47"/>
      <c r="AL381" s="47"/>
    </row>
    <row r="382" spans="37:38" x14ac:dyDescent="0.25">
      <c r="AK382" s="47"/>
      <c r="AL382" s="47"/>
    </row>
    <row r="383" spans="37:38" x14ac:dyDescent="0.25">
      <c r="AK383" s="47"/>
      <c r="AL383" s="47"/>
    </row>
    <row r="384" spans="37:38" x14ac:dyDescent="0.25">
      <c r="AK384" s="47"/>
      <c r="AL384" s="47"/>
    </row>
    <row r="385" spans="37:38" x14ac:dyDescent="0.25">
      <c r="AK385" s="47"/>
      <c r="AL385" s="47"/>
    </row>
    <row r="386" spans="37:38" x14ac:dyDescent="0.25">
      <c r="AK386" s="47"/>
      <c r="AL386" s="47"/>
    </row>
    <row r="387" spans="37:38" x14ac:dyDescent="0.25">
      <c r="AK387" s="47"/>
      <c r="AL387" s="47"/>
    </row>
    <row r="388" spans="37:38" x14ac:dyDescent="0.25">
      <c r="AK388" s="47"/>
      <c r="AL388" s="47"/>
    </row>
    <row r="389" spans="37:38" x14ac:dyDescent="0.25">
      <c r="AK389" s="47"/>
      <c r="AL389" s="47"/>
    </row>
    <row r="390" spans="37:38" x14ac:dyDescent="0.25">
      <c r="AK390" s="47"/>
      <c r="AL390" s="47"/>
    </row>
    <row r="391" spans="37:38" x14ac:dyDescent="0.25">
      <c r="AK391" s="47"/>
      <c r="AL391" s="47"/>
    </row>
    <row r="392" spans="37:38" x14ac:dyDescent="0.25">
      <c r="AK392" s="47"/>
      <c r="AL392" s="47"/>
    </row>
    <row r="393" spans="37:38" x14ac:dyDescent="0.25">
      <c r="AK393" s="47"/>
      <c r="AL393" s="47"/>
    </row>
    <row r="394" spans="37:38" x14ac:dyDescent="0.25">
      <c r="AK394" s="47"/>
      <c r="AL394" s="47"/>
    </row>
    <row r="395" spans="37:38" x14ac:dyDescent="0.25">
      <c r="AK395" s="47"/>
      <c r="AL395" s="47"/>
    </row>
    <row r="396" spans="37:38" x14ac:dyDescent="0.25">
      <c r="AK396" s="47"/>
      <c r="AL396" s="47"/>
    </row>
    <row r="397" spans="37:38" x14ac:dyDescent="0.25">
      <c r="AK397" s="47"/>
      <c r="AL397" s="47"/>
    </row>
    <row r="398" spans="37:38" x14ac:dyDescent="0.25">
      <c r="AK398" s="47"/>
      <c r="AL398" s="47"/>
    </row>
    <row r="399" spans="37:38" x14ac:dyDescent="0.25">
      <c r="AK399" s="47"/>
      <c r="AL399" s="47"/>
    </row>
    <row r="400" spans="37:38" x14ac:dyDescent="0.25">
      <c r="AK400" s="47"/>
      <c r="AL400" s="47"/>
    </row>
    <row r="401" spans="37:38" x14ac:dyDescent="0.25">
      <c r="AK401" s="47"/>
      <c r="AL401" s="47"/>
    </row>
    <row r="402" spans="37:38" x14ac:dyDescent="0.25">
      <c r="AK402" s="47"/>
      <c r="AL402" s="47"/>
    </row>
    <row r="403" spans="37:38" x14ac:dyDescent="0.25">
      <c r="AK403" s="47"/>
      <c r="AL403" s="47"/>
    </row>
    <row r="404" spans="37:38" x14ac:dyDescent="0.25">
      <c r="AK404" s="47"/>
      <c r="AL404" s="47"/>
    </row>
    <row r="405" spans="37:38" x14ac:dyDescent="0.25">
      <c r="AK405" s="47"/>
      <c r="AL405" s="47"/>
    </row>
    <row r="406" spans="37:38" x14ac:dyDescent="0.25">
      <c r="AK406" s="47"/>
      <c r="AL406" s="47"/>
    </row>
    <row r="407" spans="37:38" x14ac:dyDescent="0.25">
      <c r="AK407" s="47"/>
      <c r="AL407" s="47"/>
    </row>
    <row r="408" spans="37:38" x14ac:dyDescent="0.25">
      <c r="AK408" s="47"/>
      <c r="AL408" s="47"/>
    </row>
    <row r="409" spans="37:38" x14ac:dyDescent="0.25">
      <c r="AK409" s="47"/>
      <c r="AL409" s="47"/>
    </row>
    <row r="410" spans="37:38" x14ac:dyDescent="0.25">
      <c r="AK410" s="47"/>
      <c r="AL410" s="47"/>
    </row>
    <row r="411" spans="37:38" x14ac:dyDescent="0.25">
      <c r="AK411" s="47"/>
      <c r="AL411" s="47"/>
    </row>
    <row r="412" spans="37:38" x14ac:dyDescent="0.25">
      <c r="AK412" s="47"/>
      <c r="AL412" s="47"/>
    </row>
    <row r="413" spans="37:38" x14ac:dyDescent="0.25">
      <c r="AK413" s="47"/>
      <c r="AL413" s="47"/>
    </row>
    <row r="414" spans="37:38" x14ac:dyDescent="0.25">
      <c r="AK414" s="47"/>
      <c r="AL414" s="47"/>
    </row>
    <row r="415" spans="37:38" x14ac:dyDescent="0.25">
      <c r="AK415" s="47"/>
      <c r="AL415" s="47"/>
    </row>
    <row r="416" spans="37:38" x14ac:dyDescent="0.25">
      <c r="AK416" s="47"/>
      <c r="AL416" s="47"/>
    </row>
    <row r="417" spans="37:38" x14ac:dyDescent="0.25">
      <c r="AK417" s="47"/>
      <c r="AL417" s="47"/>
    </row>
    <row r="418" spans="37:38" x14ac:dyDescent="0.25">
      <c r="AK418" s="47"/>
      <c r="AL418" s="47"/>
    </row>
    <row r="419" spans="37:38" x14ac:dyDescent="0.25">
      <c r="AK419" s="47"/>
      <c r="AL419" s="47"/>
    </row>
    <row r="420" spans="37:38" x14ac:dyDescent="0.25">
      <c r="AK420" s="47"/>
      <c r="AL420" s="47"/>
    </row>
    <row r="421" spans="37:38" x14ac:dyDescent="0.25">
      <c r="AK421" s="47"/>
      <c r="AL421" s="47"/>
    </row>
    <row r="422" spans="37:38" x14ac:dyDescent="0.25">
      <c r="AK422" s="47"/>
      <c r="AL422" s="47"/>
    </row>
    <row r="423" spans="37:38" x14ac:dyDescent="0.25">
      <c r="AK423" s="47"/>
      <c r="AL423" s="47"/>
    </row>
    <row r="424" spans="37:38" x14ac:dyDescent="0.25">
      <c r="AK424" s="47"/>
      <c r="AL424" s="47"/>
    </row>
    <row r="425" spans="37:38" x14ac:dyDescent="0.25">
      <c r="AK425" s="47"/>
      <c r="AL425" s="47"/>
    </row>
    <row r="426" spans="37:38" x14ac:dyDescent="0.25">
      <c r="AK426" s="47"/>
      <c r="AL426" s="47"/>
    </row>
    <row r="427" spans="37:38" x14ac:dyDescent="0.25">
      <c r="AK427" s="47"/>
      <c r="AL427" s="47"/>
    </row>
    <row r="428" spans="37:38" x14ac:dyDescent="0.25">
      <c r="AK428" s="47"/>
      <c r="AL428" s="47"/>
    </row>
    <row r="429" spans="37:38" x14ac:dyDescent="0.25">
      <c r="AK429" s="47"/>
      <c r="AL429" s="47"/>
    </row>
    <row r="430" spans="37:38" x14ac:dyDescent="0.25">
      <c r="AK430" s="47"/>
      <c r="AL430" s="47"/>
    </row>
    <row r="431" spans="37:38" x14ac:dyDescent="0.25">
      <c r="AK431" s="47"/>
      <c r="AL431" s="47"/>
    </row>
    <row r="432" spans="37:38" x14ac:dyDescent="0.25">
      <c r="AK432" s="47"/>
      <c r="AL432" s="47"/>
    </row>
    <row r="433" spans="37:38" x14ac:dyDescent="0.25">
      <c r="AK433" s="47"/>
      <c r="AL433" s="47"/>
    </row>
    <row r="434" spans="37:38" x14ac:dyDescent="0.25">
      <c r="AK434" s="47"/>
      <c r="AL434" s="47"/>
    </row>
    <row r="435" spans="37:38" x14ac:dyDescent="0.25">
      <c r="AK435" s="47"/>
      <c r="AL435" s="47"/>
    </row>
    <row r="436" spans="37:38" x14ac:dyDescent="0.25">
      <c r="AK436" s="47"/>
      <c r="AL436" s="47"/>
    </row>
    <row r="437" spans="37:38" x14ac:dyDescent="0.25">
      <c r="AK437" s="47"/>
      <c r="AL437" s="47"/>
    </row>
    <row r="438" spans="37:38" x14ac:dyDescent="0.25">
      <c r="AK438" s="47"/>
      <c r="AL438" s="47"/>
    </row>
    <row r="439" spans="37:38" x14ac:dyDescent="0.25">
      <c r="AK439" s="47"/>
      <c r="AL439" s="47"/>
    </row>
    <row r="440" spans="37:38" x14ac:dyDescent="0.25">
      <c r="AK440" s="47"/>
      <c r="AL440" s="47"/>
    </row>
    <row r="441" spans="37:38" x14ac:dyDescent="0.25">
      <c r="AK441" s="47"/>
      <c r="AL441" s="47"/>
    </row>
    <row r="442" spans="37:38" x14ac:dyDescent="0.25">
      <c r="AK442" s="47"/>
      <c r="AL442" s="47"/>
    </row>
    <row r="443" spans="37:38" x14ac:dyDescent="0.25">
      <c r="AK443" s="47"/>
      <c r="AL443" s="47"/>
    </row>
    <row r="444" spans="37:38" x14ac:dyDescent="0.25">
      <c r="AK444" s="47"/>
      <c r="AL444" s="47"/>
    </row>
    <row r="445" spans="37:38" x14ac:dyDescent="0.25">
      <c r="AK445" s="47"/>
      <c r="AL445" s="47"/>
    </row>
    <row r="446" spans="37:38" x14ac:dyDescent="0.25">
      <c r="AK446" s="47"/>
      <c r="AL446" s="47"/>
    </row>
    <row r="447" spans="37:38" x14ac:dyDescent="0.25">
      <c r="AK447" s="47"/>
      <c r="AL447" s="47"/>
    </row>
    <row r="448" spans="37:38" x14ac:dyDescent="0.25">
      <c r="AK448" s="47"/>
      <c r="AL448" s="47"/>
    </row>
    <row r="449" spans="37:38" x14ac:dyDescent="0.25">
      <c r="AK449" s="47"/>
      <c r="AL449" s="47"/>
    </row>
    <row r="450" spans="37:38" x14ac:dyDescent="0.25">
      <c r="AK450" s="47"/>
      <c r="AL450" s="47"/>
    </row>
    <row r="451" spans="37:38" x14ac:dyDescent="0.25">
      <c r="AK451" s="47"/>
      <c r="AL451" s="47"/>
    </row>
    <row r="452" spans="37:38" x14ac:dyDescent="0.25">
      <c r="AK452" s="47"/>
      <c r="AL452" s="47"/>
    </row>
    <row r="453" spans="37:38" x14ac:dyDescent="0.25">
      <c r="AK453" s="47"/>
      <c r="AL453" s="47"/>
    </row>
    <row r="454" spans="37:38" x14ac:dyDescent="0.25">
      <c r="AK454" s="47"/>
      <c r="AL454" s="47"/>
    </row>
    <row r="455" spans="37:38" x14ac:dyDescent="0.25">
      <c r="AK455" s="47"/>
      <c r="AL455" s="47"/>
    </row>
    <row r="456" spans="37:38" x14ac:dyDescent="0.25">
      <c r="AK456" s="47"/>
      <c r="AL456" s="47"/>
    </row>
    <row r="457" spans="37:38" x14ac:dyDescent="0.25">
      <c r="AK457" s="47"/>
      <c r="AL457" s="47"/>
    </row>
    <row r="458" spans="37:38" x14ac:dyDescent="0.25">
      <c r="AK458" s="47"/>
      <c r="AL458" s="47"/>
    </row>
    <row r="459" spans="37:38" x14ac:dyDescent="0.25">
      <c r="AK459" s="47"/>
      <c r="AL459" s="47"/>
    </row>
    <row r="460" spans="37:38" x14ac:dyDescent="0.25">
      <c r="AK460" s="47"/>
      <c r="AL460" s="47"/>
    </row>
    <row r="461" spans="37:38" x14ac:dyDescent="0.25">
      <c r="AK461" s="47"/>
      <c r="AL461" s="47"/>
    </row>
    <row r="462" spans="37:38" x14ac:dyDescent="0.25">
      <c r="AK462" s="47"/>
      <c r="AL462" s="47"/>
    </row>
    <row r="463" spans="37:38" x14ac:dyDescent="0.25">
      <c r="AK463" s="47"/>
      <c r="AL463" s="47"/>
    </row>
    <row r="464" spans="37:38" x14ac:dyDescent="0.25">
      <c r="AK464" s="47"/>
      <c r="AL464" s="47"/>
    </row>
    <row r="465" spans="37:38" x14ac:dyDescent="0.25">
      <c r="AK465" s="47"/>
      <c r="AL465" s="47"/>
    </row>
    <row r="466" spans="37:38" x14ac:dyDescent="0.25">
      <c r="AK466" s="47"/>
      <c r="AL466" s="47"/>
    </row>
    <row r="467" spans="37:38" x14ac:dyDescent="0.25">
      <c r="AK467" s="47"/>
      <c r="AL467" s="47"/>
    </row>
    <row r="468" spans="37:38" x14ac:dyDescent="0.25">
      <c r="AK468" s="47"/>
      <c r="AL468" s="47"/>
    </row>
    <row r="469" spans="37:38" x14ac:dyDescent="0.25">
      <c r="AK469" s="47"/>
      <c r="AL469" s="47"/>
    </row>
    <row r="470" spans="37:38" x14ac:dyDescent="0.25">
      <c r="AK470" s="47"/>
      <c r="AL470" s="47"/>
    </row>
    <row r="471" spans="37:38" x14ac:dyDescent="0.25">
      <c r="AK471" s="47"/>
      <c r="AL471" s="47"/>
    </row>
    <row r="472" spans="37:38" x14ac:dyDescent="0.25">
      <c r="AK472" s="47"/>
      <c r="AL472" s="47"/>
    </row>
    <row r="473" spans="37:38" x14ac:dyDescent="0.25">
      <c r="AK473" s="47"/>
      <c r="AL473" s="47"/>
    </row>
    <row r="474" spans="37:38" x14ac:dyDescent="0.25">
      <c r="AK474" s="47"/>
      <c r="AL474" s="47"/>
    </row>
    <row r="475" spans="37:38" x14ac:dyDescent="0.25">
      <c r="AK475" s="47"/>
      <c r="AL475" s="47"/>
    </row>
    <row r="476" spans="37:38" x14ac:dyDescent="0.25">
      <c r="AK476" s="47"/>
      <c r="AL476" s="47"/>
    </row>
    <row r="477" spans="37:38" x14ac:dyDescent="0.25">
      <c r="AK477" s="47"/>
      <c r="AL477" s="47"/>
    </row>
    <row r="478" spans="37:38" x14ac:dyDescent="0.25">
      <c r="AK478" s="47"/>
      <c r="AL478" s="47"/>
    </row>
    <row r="479" spans="37:38" x14ac:dyDescent="0.25">
      <c r="AK479" s="47"/>
      <c r="AL479" s="47"/>
    </row>
    <row r="480" spans="37:38" x14ac:dyDescent="0.25">
      <c r="AK480" s="47"/>
      <c r="AL480" s="47"/>
    </row>
    <row r="481" spans="37:38" x14ac:dyDescent="0.25">
      <c r="AK481" s="47"/>
      <c r="AL481" s="47"/>
    </row>
    <row r="482" spans="37:38" x14ac:dyDescent="0.25">
      <c r="AK482" s="47"/>
      <c r="AL482" s="47"/>
    </row>
    <row r="483" spans="37:38" x14ac:dyDescent="0.25">
      <c r="AK483" s="47"/>
      <c r="AL483" s="47"/>
    </row>
    <row r="484" spans="37:38" x14ac:dyDescent="0.25">
      <c r="AK484" s="47"/>
      <c r="AL484" s="47"/>
    </row>
    <row r="485" spans="37:38" x14ac:dyDescent="0.25">
      <c r="AK485" s="47"/>
      <c r="AL485" s="47"/>
    </row>
    <row r="486" spans="37:38" x14ac:dyDescent="0.25">
      <c r="AK486" s="47"/>
      <c r="AL486" s="47"/>
    </row>
  </sheetData>
  <autoFilter ref="A18:AR272"/>
  <mergeCells count="212">
    <mergeCell ref="AG108:AG109"/>
    <mergeCell ref="AG165:AG166"/>
    <mergeCell ref="AG223:AG224"/>
    <mergeCell ref="AE333:AJ333"/>
    <mergeCell ref="M333:Q333"/>
    <mergeCell ref="R333:R334"/>
    <mergeCell ref="S333:S334"/>
    <mergeCell ref="T333:X333"/>
    <mergeCell ref="Y333:Y334"/>
    <mergeCell ref="Z333:AD333"/>
    <mergeCell ref="AE315:AJ315"/>
    <mergeCell ref="M315:Q315"/>
    <mergeCell ref="R315:R316"/>
    <mergeCell ref="S315:S316"/>
    <mergeCell ref="T315:X315"/>
    <mergeCell ref="Y315:Y316"/>
    <mergeCell ref="Z315:AD315"/>
    <mergeCell ref="AE279:AJ279"/>
    <mergeCell ref="M279:Q279"/>
    <mergeCell ref="R279:R280"/>
    <mergeCell ref="S279:S280"/>
    <mergeCell ref="T279:X279"/>
    <mergeCell ref="Y279:Y280"/>
    <mergeCell ref="Z279:AD279"/>
    <mergeCell ref="D332:J332"/>
    <mergeCell ref="K332:Q332"/>
    <mergeCell ref="R332:X332"/>
    <mergeCell ref="Y332:AJ332"/>
    <mergeCell ref="D333:D334"/>
    <mergeCell ref="E333:E334"/>
    <mergeCell ref="F333:J333"/>
    <mergeCell ref="K333:K334"/>
    <mergeCell ref="L333:L334"/>
    <mergeCell ref="D314:J314"/>
    <mergeCell ref="K314:Q314"/>
    <mergeCell ref="R314:X314"/>
    <mergeCell ref="Y314:AJ314"/>
    <mergeCell ref="D315:D316"/>
    <mergeCell ref="E315:E316"/>
    <mergeCell ref="F315:J315"/>
    <mergeCell ref="K315:K316"/>
    <mergeCell ref="L315:L316"/>
    <mergeCell ref="D296:J296"/>
    <mergeCell ref="K296:Q296"/>
    <mergeCell ref="R296:X296"/>
    <mergeCell ref="Y296:AJ296"/>
    <mergeCell ref="D297:D298"/>
    <mergeCell ref="E297:E298"/>
    <mergeCell ref="F297:J297"/>
    <mergeCell ref="K297:K298"/>
    <mergeCell ref="L297:L298"/>
    <mergeCell ref="AE297:AJ297"/>
    <mergeCell ref="M297:Q297"/>
    <mergeCell ref="R297:R298"/>
    <mergeCell ref="S297:S298"/>
    <mergeCell ref="T297:X297"/>
    <mergeCell ref="Y297:Y298"/>
    <mergeCell ref="Z297:AD297"/>
    <mergeCell ref="AL223:AL224"/>
    <mergeCell ref="D278:J278"/>
    <mergeCell ref="K278:Q278"/>
    <mergeCell ref="R278:X278"/>
    <mergeCell ref="Y278:AJ278"/>
    <mergeCell ref="D279:D280"/>
    <mergeCell ref="E279:E280"/>
    <mergeCell ref="F279:J279"/>
    <mergeCell ref="K279:K280"/>
    <mergeCell ref="L279:L280"/>
    <mergeCell ref="AE223:AE224"/>
    <mergeCell ref="AF223:AF224"/>
    <mergeCell ref="AH223:AH224"/>
    <mergeCell ref="AI223:AI224"/>
    <mergeCell ref="AJ223:AJ224"/>
    <mergeCell ref="AK223:AK224"/>
    <mergeCell ref="Y223:Y224"/>
    <mergeCell ref="Z223:Z224"/>
    <mergeCell ref="AA223:AA224"/>
    <mergeCell ref="AB223:AB224"/>
    <mergeCell ref="AC223:AC224"/>
    <mergeCell ref="AD223:AD224"/>
    <mergeCell ref="O223:O224"/>
    <mergeCell ref="P223:P224"/>
    <mergeCell ref="Q223:U223"/>
    <mergeCell ref="V223:V224"/>
    <mergeCell ref="W223:W224"/>
    <mergeCell ref="X223:X224"/>
    <mergeCell ref="Z222:AD222"/>
    <mergeCell ref="F223:F224"/>
    <mergeCell ref="G223:G224"/>
    <mergeCell ref="H223:H224"/>
    <mergeCell ref="I223:I224"/>
    <mergeCell ref="J223:J224"/>
    <mergeCell ref="K223:K224"/>
    <mergeCell ref="L223:L224"/>
    <mergeCell ref="M223:M224"/>
    <mergeCell ref="N223:N224"/>
    <mergeCell ref="AJ165:AJ166"/>
    <mergeCell ref="AK165:AK166"/>
    <mergeCell ref="AL165:AL166"/>
    <mergeCell ref="D220:AL220"/>
    <mergeCell ref="D221:D224"/>
    <mergeCell ref="E221:AD221"/>
    <mergeCell ref="AE221:AH222"/>
    <mergeCell ref="AI221:AL222"/>
    <mergeCell ref="E222:E224"/>
    <mergeCell ref="F222:Y222"/>
    <mergeCell ref="AC165:AC166"/>
    <mergeCell ref="AD165:AD166"/>
    <mergeCell ref="AE165:AE166"/>
    <mergeCell ref="AF165:AF166"/>
    <mergeCell ref="AH165:AH166"/>
    <mergeCell ref="AI165:AI166"/>
    <mergeCell ref="W165:W166"/>
    <mergeCell ref="X165:X166"/>
    <mergeCell ref="Y165:Y166"/>
    <mergeCell ref="Z165:Z166"/>
    <mergeCell ref="AA165:AA166"/>
    <mergeCell ref="AB165:AB166"/>
    <mergeCell ref="M165:M166"/>
    <mergeCell ref="N165:N166"/>
    <mergeCell ref="O165:O166"/>
    <mergeCell ref="P165:P166"/>
    <mergeCell ref="Q165:U165"/>
    <mergeCell ref="V165:V166"/>
    <mergeCell ref="G165:G166"/>
    <mergeCell ref="H165:H166"/>
    <mergeCell ref="I165:I166"/>
    <mergeCell ref="J165:J166"/>
    <mergeCell ref="K165:K166"/>
    <mergeCell ref="L165:L166"/>
    <mergeCell ref="AL108:AL109"/>
    <mergeCell ref="D162:AL162"/>
    <mergeCell ref="D163:D166"/>
    <mergeCell ref="E163:AD163"/>
    <mergeCell ref="AE163:AH164"/>
    <mergeCell ref="AI163:AL164"/>
    <mergeCell ref="E164:E166"/>
    <mergeCell ref="F164:Y164"/>
    <mergeCell ref="Z164:AD164"/>
    <mergeCell ref="F165:F166"/>
    <mergeCell ref="AE108:AE109"/>
    <mergeCell ref="AF108:AF109"/>
    <mergeCell ref="AH108:AH109"/>
    <mergeCell ref="AI108:AI109"/>
    <mergeCell ref="AJ108:AJ109"/>
    <mergeCell ref="AK108:AK109"/>
    <mergeCell ref="Y108:Y109"/>
    <mergeCell ref="Z108:Z109"/>
    <mergeCell ref="AA108:AA109"/>
    <mergeCell ref="AB108:AB109"/>
    <mergeCell ref="AC108:AC109"/>
    <mergeCell ref="AD108:AD109"/>
    <mergeCell ref="O108:O109"/>
    <mergeCell ref="P108:P109"/>
    <mergeCell ref="X108:X109"/>
    <mergeCell ref="Z107:AD107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N108:N109"/>
    <mergeCell ref="D105:AL105"/>
    <mergeCell ref="D106:D109"/>
    <mergeCell ref="E106:AD106"/>
    <mergeCell ref="AE106:AH107"/>
    <mergeCell ref="AI106:AL107"/>
    <mergeCell ref="E107:E109"/>
    <mergeCell ref="F107:Y107"/>
    <mergeCell ref="AD16:AD17"/>
    <mergeCell ref="AE16:AE17"/>
    <mergeCell ref="AF16:AF17"/>
    <mergeCell ref="AG16:AG17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N16:N17"/>
    <mergeCell ref="O16:O17"/>
    <mergeCell ref="Q108:U108"/>
    <mergeCell ref="V108:V109"/>
    <mergeCell ref="W108:W109"/>
    <mergeCell ref="D13:AL13"/>
    <mergeCell ref="D14:D17"/>
    <mergeCell ref="E14:AD14"/>
    <mergeCell ref="AE14:AH15"/>
    <mergeCell ref="AI14:AL15"/>
    <mergeCell ref="E15:E17"/>
    <mergeCell ref="F15:Y15"/>
    <mergeCell ref="Z15:AD15"/>
    <mergeCell ref="F16:F17"/>
    <mergeCell ref="G16:G17"/>
    <mergeCell ref="P16:P17"/>
    <mergeCell ref="Q16:U16"/>
    <mergeCell ref="V16:V17"/>
    <mergeCell ref="W16:W17"/>
    <mergeCell ref="H16:H17"/>
    <mergeCell ref="I16:I17"/>
    <mergeCell ref="J16:J17"/>
    <mergeCell ref="K16:K17"/>
    <mergeCell ref="L16:L17"/>
    <mergeCell ref="M16:M17"/>
    <mergeCell ref="AJ16:AJ17"/>
    <mergeCell ref="AK16:AK17"/>
    <mergeCell ref="AL16:AL17"/>
  </mergeCells>
  <dataValidations count="1">
    <dataValidation type="decimal" allowBlank="1" showInputMessage="1" showErrorMessage="1" error="Data is of incorrect type!" sqref="R252:V252 Q82:Q89 F92:F100 Z82:Z89 Q92:Q100 AE82:AE89 Z92:Z100 AI82:AI89 AE92:AE100 AI92:AI100 Q141:Q148 Z141:Z148 AE141:AE148 AI141:AI148 Q198:Q205 Z198:Z205 AE198:AE205 AI198:AI205 D282:AJ282 Q256:Q263 Z256:Z263 AE256:AE263 AI256:AI263 Z137:Z139 AE137:AE139 AI137:AI139 Q137:Q139 F151:F157 Q151:Q157 Z151:Z157 AE151:AE157 AI151:AI157 AE337:AE341 Z194:Z196 R137:V137 AE194:AE196 AI194:AI196 Q194:Q196 F208:F214 Q208:Q214 Z208:Z214 AE208:AE214 AI208:AI214 W80:Y80 Z252:Z254 R194:V194 AE252:AE254 AI252:AI254 Q252:Q254 F266:F272 Q266:Q272 Z266:Z272 AE266:AE272 AI266:AI272 AE343:AE344 D283:D287 D289:D290 F283:F287 F289:F290 K283:K287 K289:K290 M283:M287 M289:M290 D288:AJ288 D306:AJ306 T283:T287 T289:T290 R283:R287 R289:R290 Y283:Z287 Y289:Z290 AE289:AE290 AE283:AE287 D300:AJ300 D324:AJ324 D301:D305 D307:D308 F301:F305 F307:F308 K301:K305 K307:K308 M301:M305 M307:M308 R301:R305 R307:R308 T301:T305 T307:T308 Y301:Z305 Y307:Z308 AE301:AE305 AE307:AE308 D318:AJ318 D336:AJ336 AE319:AE323 AE325:AE326 Y319:Z323 Y325:Z326 T319:T323 T325:T326 R319:R323 R325:R326 M319:M323 M325:M326 K319:K323 K325:K326 F319:F323 F325:F326 D319:D323 D325:D326 D342:AJ342 D337:D341 D343:D344 F337:F341 F343:F344 K337:K341 K343:K344 M337:M341 M343:M344 R337:R341 R343:R344 T337:T341 T343:T344 Y337:Z341 Y343:Z344 G80:M80 O80 I79 K79 M79 N78 P78 R78:V78 D137:E157 W139:Y139 G139:M139 O139 I138 K138 M138 N137 P137 D194:E214 W196:Y196 G196:M196 O196 I195 K195 M195 N194 P194 D252:E272 W254:Y254 G254:M254 O254 I253 K253 M253 N252 P252 AE227:AE237 Z227:Z237 Q227:Q237 F227:F237 F198:F205 AI227:AI237 F141:F148 AI169:AI179 AE169:AE179 Z169:Z179 Q169:Q179 F169:F179 F112:F122 Q112:Q122 Z112:Z122 AE112:AE122 AI112:AI122 F264:AL265 F255:AL255 F238:AL238 F226:AL226 F206:AL207 F197:AL197 F180:AL180 F168:AL168 F140:AL140 F149:AL150 F123:AL123 F111:AL111 F81:AL81 F90:AL91 F38:AL38 F19:AL19 AE20:AE37 Z20:Z37 Q20:Q37 F20:F37 AI20:AI37 AA41:AD41 F82:F89 F256:F263 F77:AL77 D136:AL136 D193:AL193 AE78:AE80 AI78:AI80 F78:F80 Q78:Q80 D19:D62 AG287 E19:E100 D66:D100 Q39:Q76 F39:F76 AI39:AI76 AE39:AE76 Z39:Z76 Z78:Z80 D111:E135 Q124:Q135 AI124:AI135 AE124:AE135 Z124:Z135 F124:F135 F137:F139 D168:E192 Q181:Q192 AI181:AI192 AE181:AE192 Z181:Z192 F181:F192 F194:F196 D226:E250 Q239:Q250 AI239:AI250 AE239:AE250 Z239:Z250 F239:F250 F252:F254 D251:AL251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zoomScale="70" zoomScaleNormal="70" workbookViewId="0"/>
  </sheetViews>
  <sheetFormatPr defaultColWidth="9.140625" defaultRowHeight="15" x14ac:dyDescent="0.25"/>
  <cols>
    <col min="1" max="1" width="10" style="43" customWidth="1"/>
    <col min="2" max="2" width="110.7109375" style="43" customWidth="1"/>
    <col min="3" max="3" width="8" style="43" customWidth="1"/>
    <col min="4" max="5" width="19.42578125" style="45" customWidth="1"/>
    <col min="6" max="6" width="5.28515625" style="45" customWidth="1"/>
    <col min="7" max="16" width="19.42578125" style="45" customWidth="1"/>
    <col min="17" max="17" width="19.140625" style="45" customWidth="1"/>
    <col min="18" max="25" width="19.42578125" style="45" customWidth="1"/>
    <col min="26" max="26" width="5.28515625" style="45" customWidth="1"/>
    <col min="27" max="32" width="19.42578125" style="45" customWidth="1"/>
    <col min="33" max="35" width="9.140625" style="45"/>
    <col min="36" max="16384" width="9.140625" style="43"/>
  </cols>
  <sheetData>
    <row r="1" spans="1:32" x14ac:dyDescent="0.25">
      <c r="C1" s="44"/>
    </row>
    <row r="2" spans="1:32" x14ac:dyDescent="0.25">
      <c r="C2" s="44"/>
    </row>
    <row r="5" spans="1:32" ht="25.5" x14ac:dyDescent="0.35">
      <c r="A5" s="151" t="s">
        <v>519</v>
      </c>
      <c r="B5" s="46"/>
    </row>
    <row r="7" spans="1:32" x14ac:dyDescent="0.25">
      <c r="A7" s="123" t="s">
        <v>434</v>
      </c>
      <c r="B7" s="49"/>
    </row>
    <row r="8" spans="1:32" x14ac:dyDescent="0.25">
      <c r="A8" s="124" t="str">
        <f>'NS.07.01.01'!A8</f>
        <v>Income, Expenditure and Business Model Analysis - Non-Life</v>
      </c>
    </row>
    <row r="10" spans="1:32" x14ac:dyDescent="0.25">
      <c r="A10" s="125" t="s">
        <v>435</v>
      </c>
    </row>
    <row r="11" spans="1:32" x14ac:dyDescent="0.25">
      <c r="A11" s="126" t="str">
        <f>A8&amp;" : reporting period"</f>
        <v>Income, Expenditure and Business Model Analysis - Non-Life : reporting period</v>
      </c>
    </row>
    <row r="12" spans="1:32" x14ac:dyDescent="0.25">
      <c r="A12" s="127"/>
    </row>
    <row r="13" spans="1:32" x14ac:dyDescent="0.25">
      <c r="D13" s="234" t="s">
        <v>2</v>
      </c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4"/>
      <c r="AF13" s="234"/>
    </row>
    <row r="14" spans="1:32" x14ac:dyDescent="0.25">
      <c r="D14" s="236"/>
      <c r="E14" s="234" t="s">
        <v>3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8"/>
      <c r="AE14" s="239" t="s">
        <v>28</v>
      </c>
      <c r="AF14" s="242" t="s">
        <v>4</v>
      </c>
    </row>
    <row r="15" spans="1:32" x14ac:dyDescent="0.25">
      <c r="D15" s="237"/>
      <c r="E15" s="243"/>
      <c r="F15" s="234" t="s">
        <v>5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45" t="s">
        <v>6</v>
      </c>
      <c r="AA15" s="246"/>
      <c r="AB15" s="246"/>
      <c r="AC15" s="246"/>
      <c r="AD15" s="246"/>
      <c r="AE15" s="240"/>
      <c r="AF15" s="243"/>
    </row>
    <row r="16" spans="1:32" x14ac:dyDescent="0.25">
      <c r="D16" s="237"/>
      <c r="E16" s="243"/>
      <c r="F16" s="243"/>
      <c r="G16" s="247" t="s">
        <v>7</v>
      </c>
      <c r="H16" s="249" t="s">
        <v>8</v>
      </c>
      <c r="I16" s="249" t="s">
        <v>9</v>
      </c>
      <c r="J16" s="249" t="s">
        <v>10</v>
      </c>
      <c r="K16" s="249" t="s">
        <v>11</v>
      </c>
      <c r="L16" s="249" t="s">
        <v>12</v>
      </c>
      <c r="M16" s="249" t="s">
        <v>13</v>
      </c>
      <c r="N16" s="249" t="s">
        <v>14</v>
      </c>
      <c r="O16" s="249" t="s">
        <v>15</v>
      </c>
      <c r="P16" s="249" t="s">
        <v>16</v>
      </c>
      <c r="Q16" s="251" t="s">
        <v>17</v>
      </c>
      <c r="R16" s="252"/>
      <c r="S16" s="252"/>
      <c r="T16" s="252"/>
      <c r="U16" s="252"/>
      <c r="V16" s="247" t="s">
        <v>18</v>
      </c>
      <c r="W16" s="247" t="s">
        <v>19</v>
      </c>
      <c r="X16" s="247" t="s">
        <v>20</v>
      </c>
      <c r="Y16" s="247" t="s">
        <v>21</v>
      </c>
      <c r="Z16" s="255"/>
      <c r="AA16" s="247" t="s">
        <v>22</v>
      </c>
      <c r="AB16" s="247" t="s">
        <v>23</v>
      </c>
      <c r="AC16" s="247" t="s">
        <v>24</v>
      </c>
      <c r="AD16" s="253" t="s">
        <v>25</v>
      </c>
      <c r="AE16" s="240"/>
      <c r="AF16" s="243"/>
    </row>
    <row r="17" spans="2:38" ht="30" x14ac:dyDescent="0.25">
      <c r="D17" s="237"/>
      <c r="E17" s="244"/>
      <c r="F17" s="243"/>
      <c r="G17" s="248"/>
      <c r="H17" s="250"/>
      <c r="I17" s="250"/>
      <c r="J17" s="250"/>
      <c r="K17" s="250"/>
      <c r="L17" s="250"/>
      <c r="M17" s="250"/>
      <c r="N17" s="250"/>
      <c r="O17" s="250"/>
      <c r="P17" s="250"/>
      <c r="Q17" s="128"/>
      <c r="R17" s="129" t="s">
        <v>29</v>
      </c>
      <c r="S17" s="130" t="s">
        <v>30</v>
      </c>
      <c r="T17" s="130" t="s">
        <v>31</v>
      </c>
      <c r="U17" s="130" t="s">
        <v>32</v>
      </c>
      <c r="V17" s="248"/>
      <c r="W17" s="248"/>
      <c r="X17" s="248"/>
      <c r="Y17" s="248"/>
      <c r="Z17" s="256"/>
      <c r="AA17" s="248"/>
      <c r="AB17" s="248"/>
      <c r="AC17" s="248"/>
      <c r="AD17" s="254"/>
      <c r="AE17" s="241"/>
      <c r="AF17" s="236"/>
    </row>
    <row r="18" spans="2:38" ht="30" x14ac:dyDescent="0.25">
      <c r="D18" s="131" t="s">
        <v>33</v>
      </c>
      <c r="E18" s="132" t="s">
        <v>34</v>
      </c>
      <c r="F18" s="132" t="s">
        <v>35</v>
      </c>
      <c r="G18" s="132" t="s">
        <v>36</v>
      </c>
      <c r="H18" s="132" t="s">
        <v>37</v>
      </c>
      <c r="I18" s="132" t="s">
        <v>38</v>
      </c>
      <c r="J18" s="132" t="s">
        <v>39</v>
      </c>
      <c r="K18" s="132" t="s">
        <v>40</v>
      </c>
      <c r="L18" s="132" t="s">
        <v>41</v>
      </c>
      <c r="M18" s="132" t="s">
        <v>42</v>
      </c>
      <c r="N18" s="132" t="s">
        <v>43</v>
      </c>
      <c r="O18" s="132" t="s">
        <v>44</v>
      </c>
      <c r="P18" s="133" t="s">
        <v>45</v>
      </c>
      <c r="Q18" s="134" t="s">
        <v>46</v>
      </c>
      <c r="R18" s="135" t="s">
        <v>47</v>
      </c>
      <c r="S18" s="132" t="s">
        <v>48</v>
      </c>
      <c r="T18" s="132" t="s">
        <v>49</v>
      </c>
      <c r="U18" s="132" t="s">
        <v>50</v>
      </c>
      <c r="V18" s="132" t="s">
        <v>51</v>
      </c>
      <c r="W18" s="132" t="s">
        <v>52</v>
      </c>
      <c r="X18" s="132" t="s">
        <v>53</v>
      </c>
      <c r="Y18" s="133" t="s">
        <v>54</v>
      </c>
      <c r="Z18" s="134" t="s">
        <v>55</v>
      </c>
      <c r="AA18" s="135" t="s">
        <v>56</v>
      </c>
      <c r="AB18" s="132" t="s">
        <v>57</v>
      </c>
      <c r="AC18" s="133" t="s">
        <v>58</v>
      </c>
      <c r="AD18" s="134" t="s">
        <v>59</v>
      </c>
      <c r="AE18" s="131" t="s">
        <v>63</v>
      </c>
      <c r="AF18" s="131" t="s">
        <v>67</v>
      </c>
    </row>
    <row r="19" spans="2:38" x14ac:dyDescent="0.25">
      <c r="B19" s="136" t="str">
        <f>INDEX('NS.07.01.01'!B$19:B$101,MATCH(C19,'NS.07.01.01'!C$19:C$101,0))</f>
        <v>Income</v>
      </c>
      <c r="C19" s="134" t="s">
        <v>69</v>
      </c>
      <c r="D19" s="65" t="s">
        <v>70</v>
      </c>
      <c r="E19" s="65" t="s">
        <v>70</v>
      </c>
      <c r="F19" s="65" t="s">
        <v>70</v>
      </c>
      <c r="G19" s="65" t="s">
        <v>70</v>
      </c>
      <c r="H19" s="65" t="s">
        <v>70</v>
      </c>
      <c r="I19" s="65" t="s">
        <v>70</v>
      </c>
      <c r="J19" s="65" t="s">
        <v>70</v>
      </c>
      <c r="K19" s="65" t="s">
        <v>70</v>
      </c>
      <c r="L19" s="65" t="s">
        <v>70</v>
      </c>
      <c r="M19" s="65" t="s">
        <v>70</v>
      </c>
      <c r="N19" s="65" t="s">
        <v>70</v>
      </c>
      <c r="O19" s="65" t="s">
        <v>70</v>
      </c>
      <c r="P19" s="65" t="s">
        <v>70</v>
      </c>
      <c r="Q19" s="65" t="s">
        <v>70</v>
      </c>
      <c r="R19" s="65" t="s">
        <v>70</v>
      </c>
      <c r="S19" s="65" t="s">
        <v>70</v>
      </c>
      <c r="T19" s="65" t="s">
        <v>70</v>
      </c>
      <c r="U19" s="65" t="s">
        <v>70</v>
      </c>
      <c r="V19" s="65" t="s">
        <v>70</v>
      </c>
      <c r="W19" s="65" t="s">
        <v>70</v>
      </c>
      <c r="X19" s="65" t="s">
        <v>70</v>
      </c>
      <c r="Y19" s="65" t="s">
        <v>70</v>
      </c>
      <c r="Z19" s="65" t="s">
        <v>70</v>
      </c>
      <c r="AA19" s="65" t="s">
        <v>70</v>
      </c>
      <c r="AB19" s="65" t="s">
        <v>70</v>
      </c>
      <c r="AC19" s="65" t="s">
        <v>70</v>
      </c>
      <c r="AD19" s="65" t="s">
        <v>70</v>
      </c>
      <c r="AE19" s="65" t="s">
        <v>70</v>
      </c>
      <c r="AF19" s="65" t="s">
        <v>70</v>
      </c>
    </row>
    <row r="20" spans="2:38" ht="45" customHeight="1" x14ac:dyDescent="0.25">
      <c r="B20" s="137" t="str">
        <f>INDEX('NS.07.01.01'!B$19:B$101,MATCH(C20,'NS.07.01.01'!C$19:C$101,0))</f>
        <v>Gross written premiums [= insurance (aka direct) gross written premium plus accepted reinsurance gross written premium; and = (gross written premium for contracts of 12 months or less) plus (gross written premium for contracts of more than 12 months) ]</v>
      </c>
      <c r="C20" s="138" t="s">
        <v>71</v>
      </c>
      <c r="D20" s="68"/>
      <c r="E20" s="69"/>
      <c r="F20" s="65" t="s">
        <v>70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65" t="s">
        <v>70</v>
      </c>
      <c r="R20" s="70"/>
      <c r="S20" s="70"/>
      <c r="T20" s="70"/>
      <c r="U20" s="70"/>
      <c r="V20" s="70"/>
      <c r="W20" s="70"/>
      <c r="X20" s="70"/>
      <c r="Y20" s="70"/>
      <c r="Z20" s="65" t="s">
        <v>70</v>
      </c>
      <c r="AA20" s="70"/>
      <c r="AB20" s="70"/>
      <c r="AC20" s="70"/>
      <c r="AD20" s="70"/>
      <c r="AE20" s="71"/>
      <c r="AF20" s="71"/>
    </row>
    <row r="21" spans="2:38" x14ac:dyDescent="0.25">
      <c r="B21" s="139" t="str">
        <f>INDEX('NS.07.01.01'!B$19:B$101,MATCH(C21,'NS.07.01.01'!C$19:C$101,0))</f>
        <v>Gross written premiums - insurance (aka direct) [includes new business premium reported in R0112]</v>
      </c>
      <c r="C21" s="140" t="s">
        <v>72</v>
      </c>
      <c r="D21" s="68"/>
      <c r="E21" s="69"/>
      <c r="F21" s="65" t="s">
        <v>70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65" t="s">
        <v>70</v>
      </c>
      <c r="R21" s="70"/>
      <c r="S21" s="70"/>
      <c r="T21" s="70"/>
      <c r="U21" s="70"/>
      <c r="V21" s="70"/>
      <c r="W21" s="70"/>
      <c r="X21" s="70"/>
      <c r="Y21" s="70"/>
      <c r="Z21" s="65" t="s">
        <v>70</v>
      </c>
      <c r="AA21" s="71"/>
      <c r="AB21" s="71"/>
      <c r="AC21" s="71"/>
      <c r="AD21" s="71"/>
      <c r="AE21" s="71"/>
      <c r="AF21" s="71"/>
    </row>
    <row r="22" spans="2:38" x14ac:dyDescent="0.25">
      <c r="B22" s="139" t="str">
        <f>INDEX('NS.07.01.01'!B$19:B$101,MATCH(C22,'NS.07.01.01'!C$19:C$101,0))</f>
        <v>Gross written premiums - accepted reinsurance</v>
      </c>
      <c r="C22" s="140" t="s">
        <v>74</v>
      </c>
      <c r="D22" s="68"/>
      <c r="E22" s="69"/>
      <c r="F22" s="65" t="s">
        <v>70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5" t="s">
        <v>70</v>
      </c>
      <c r="R22" s="70"/>
      <c r="S22" s="70"/>
      <c r="T22" s="70"/>
      <c r="U22" s="70"/>
      <c r="V22" s="70"/>
      <c r="W22" s="70"/>
      <c r="X22" s="70"/>
      <c r="Y22" s="70"/>
      <c r="Z22" s="65" t="s">
        <v>70</v>
      </c>
      <c r="AA22" s="70"/>
      <c r="AB22" s="70"/>
      <c r="AC22" s="70"/>
      <c r="AD22" s="70"/>
      <c r="AE22" s="71"/>
      <c r="AF22" s="71"/>
    </row>
    <row r="23" spans="2:38" x14ac:dyDescent="0.25">
      <c r="B23" s="141" t="str">
        <f>INDEX('NS.07.01.01'!B$19:B$101,MATCH(C23,'NS.07.01.01'!C$19:C$101,0))</f>
        <v>Net written premiums</v>
      </c>
      <c r="C23" s="142" t="s">
        <v>78</v>
      </c>
      <c r="D23" s="68"/>
      <c r="E23" s="69"/>
      <c r="F23" s="65" t="s">
        <v>70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65" t="s">
        <v>70</v>
      </c>
      <c r="R23" s="70"/>
      <c r="S23" s="70"/>
      <c r="T23" s="70"/>
      <c r="U23" s="70"/>
      <c r="V23" s="70"/>
      <c r="W23" s="70"/>
      <c r="X23" s="70"/>
      <c r="Y23" s="70"/>
      <c r="Z23" s="65" t="s">
        <v>70</v>
      </c>
      <c r="AA23" s="70"/>
      <c r="AB23" s="70"/>
      <c r="AC23" s="70"/>
      <c r="AD23" s="70"/>
      <c r="AE23" s="71"/>
      <c r="AF23" s="71"/>
    </row>
    <row r="24" spans="2:38" ht="15" customHeight="1" x14ac:dyDescent="0.25">
      <c r="B24" s="141" t="str">
        <f>INDEX('NS.07.01.01'!B$19:B$101,MATCH(C24,'NS.07.01.01'!C$19:C$101,0))</f>
        <v>Gross earned premiums</v>
      </c>
      <c r="C24" s="142" t="s">
        <v>79</v>
      </c>
      <c r="D24" s="68"/>
      <c r="E24" s="69"/>
      <c r="F24" s="65" t="s">
        <v>70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65" t="s">
        <v>70</v>
      </c>
      <c r="R24" s="70"/>
      <c r="S24" s="70"/>
      <c r="T24" s="70"/>
      <c r="U24" s="70"/>
      <c r="V24" s="70"/>
      <c r="W24" s="70"/>
      <c r="X24" s="70"/>
      <c r="Y24" s="70"/>
      <c r="Z24" s="65" t="s">
        <v>70</v>
      </c>
      <c r="AA24" s="70"/>
      <c r="AB24" s="70"/>
      <c r="AC24" s="70"/>
      <c r="AD24" s="70"/>
      <c r="AE24" s="71"/>
      <c r="AF24" s="71"/>
    </row>
    <row r="25" spans="2:38" ht="15" customHeight="1" x14ac:dyDescent="0.25">
      <c r="B25" s="141" t="str">
        <f>INDEX('NS.07.01.01'!B$19:B$101,MATCH(C25,'NS.07.01.01'!C$19:C$101,0))</f>
        <v>Net earned premiums [includes any premiums from business transfers-in]</v>
      </c>
      <c r="C25" s="142" t="s">
        <v>83</v>
      </c>
      <c r="D25" s="68"/>
      <c r="E25" s="69"/>
      <c r="F25" s="65" t="s">
        <v>70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65" t="s">
        <v>70</v>
      </c>
      <c r="R25" s="70"/>
      <c r="S25" s="70"/>
      <c r="T25" s="70"/>
      <c r="U25" s="70"/>
      <c r="V25" s="70"/>
      <c r="W25" s="70"/>
      <c r="X25" s="70"/>
      <c r="Y25" s="70"/>
      <c r="Z25" s="65" t="s">
        <v>70</v>
      </c>
      <c r="AA25" s="70"/>
      <c r="AB25" s="70"/>
      <c r="AC25" s="70"/>
      <c r="AD25" s="70"/>
      <c r="AE25" s="71"/>
      <c r="AF25" s="71"/>
    </row>
    <row r="26" spans="2:38" x14ac:dyDescent="0.25">
      <c r="B26" s="143" t="str">
        <f>INDEX('NS.07.01.01'!B$19:B$101,MATCH(C26,'NS.07.01.01'!C$19:C$101,0))</f>
        <v>Expenditure</v>
      </c>
      <c r="C26" s="142" t="s">
        <v>94</v>
      </c>
      <c r="D26" s="65" t="s">
        <v>70</v>
      </c>
      <c r="E26" s="65" t="s">
        <v>70</v>
      </c>
      <c r="F26" s="65" t="s">
        <v>70</v>
      </c>
      <c r="G26" s="65" t="s">
        <v>70</v>
      </c>
      <c r="H26" s="65" t="s">
        <v>70</v>
      </c>
      <c r="I26" s="65" t="s">
        <v>70</v>
      </c>
      <c r="J26" s="65" t="s">
        <v>70</v>
      </c>
      <c r="K26" s="65" t="s">
        <v>70</v>
      </c>
      <c r="L26" s="65" t="s">
        <v>70</v>
      </c>
      <c r="M26" s="65" t="s">
        <v>70</v>
      </c>
      <c r="N26" s="65" t="s">
        <v>70</v>
      </c>
      <c r="O26" s="65" t="s">
        <v>70</v>
      </c>
      <c r="P26" s="65" t="s">
        <v>70</v>
      </c>
      <c r="Q26" s="65" t="s">
        <v>70</v>
      </c>
      <c r="R26" s="65" t="s">
        <v>70</v>
      </c>
      <c r="S26" s="65" t="s">
        <v>70</v>
      </c>
      <c r="T26" s="65" t="s">
        <v>70</v>
      </c>
      <c r="U26" s="65" t="s">
        <v>70</v>
      </c>
      <c r="V26" s="65" t="s">
        <v>70</v>
      </c>
      <c r="W26" s="65" t="s">
        <v>70</v>
      </c>
      <c r="X26" s="65" t="s">
        <v>70</v>
      </c>
      <c r="Y26" s="65" t="s">
        <v>70</v>
      </c>
      <c r="Z26" s="65" t="s">
        <v>70</v>
      </c>
      <c r="AA26" s="65" t="s">
        <v>70</v>
      </c>
      <c r="AB26" s="65" t="s">
        <v>70</v>
      </c>
      <c r="AC26" s="65" t="s">
        <v>70</v>
      </c>
      <c r="AD26" s="65" t="s">
        <v>70</v>
      </c>
      <c r="AE26" s="65" t="s">
        <v>70</v>
      </c>
      <c r="AF26" s="65" t="s">
        <v>70</v>
      </c>
    </row>
    <row r="27" spans="2:38" x14ac:dyDescent="0.25">
      <c r="B27" s="141" t="str">
        <f>INDEX('NS.07.01.01'!B$19:B$101,MATCH(C27,'NS.07.01.01'!C$19:C$101,0))</f>
        <v>Claims incurred - gross (undiscounted) [includes allocated loss adjustment expenses (ALAE) reported in R0820]</v>
      </c>
      <c r="C27" s="142" t="s">
        <v>95</v>
      </c>
      <c r="D27" s="68"/>
      <c r="E27" s="69"/>
      <c r="F27" s="65" t="s">
        <v>70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65" t="s">
        <v>70</v>
      </c>
      <c r="R27" s="70"/>
      <c r="S27" s="70"/>
      <c r="T27" s="70"/>
      <c r="U27" s="70"/>
      <c r="V27" s="70"/>
      <c r="W27" s="70"/>
      <c r="X27" s="70"/>
      <c r="Y27" s="70"/>
      <c r="Z27" s="65" t="s">
        <v>70</v>
      </c>
      <c r="AA27" s="70"/>
      <c r="AB27" s="70"/>
      <c r="AC27" s="70"/>
      <c r="AD27" s="70"/>
      <c r="AE27" s="71"/>
      <c r="AF27" s="71"/>
    </row>
    <row r="28" spans="2:38" x14ac:dyDescent="0.25">
      <c r="B28" s="141" t="str">
        <f>INDEX('NS.07.01.01'!B$19:B$101,MATCH(C28,'NS.07.01.01'!C$19:C$101,0))</f>
        <v>Claims incurred - net (undiscounted) [includes allocated loss adjustment expenses (ALAE)]</v>
      </c>
      <c r="C28" s="142" t="s">
        <v>106</v>
      </c>
      <c r="D28" s="68"/>
      <c r="E28" s="69"/>
      <c r="F28" s="65" t="s">
        <v>70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65" t="s">
        <v>70</v>
      </c>
      <c r="R28" s="70"/>
      <c r="S28" s="70"/>
      <c r="T28" s="70"/>
      <c r="U28" s="70"/>
      <c r="V28" s="70"/>
      <c r="W28" s="70"/>
      <c r="X28" s="70"/>
      <c r="Y28" s="70"/>
      <c r="Z28" s="65" t="s">
        <v>70</v>
      </c>
      <c r="AA28" s="70"/>
      <c r="AB28" s="70"/>
      <c r="AC28" s="70"/>
      <c r="AD28" s="70"/>
      <c r="AE28" s="71"/>
      <c r="AF28" s="71"/>
    </row>
    <row r="29" spans="2:38" x14ac:dyDescent="0.25">
      <c r="B29" s="141" t="str">
        <f>INDEX('NS.07.01.01'!B$19:B$101,MATCH(C29,'NS.07.01.01'!C$19:C$101,0))</f>
        <v>Claims incurred - net (discounted)</v>
      </c>
      <c r="C29" s="142" t="s">
        <v>116</v>
      </c>
      <c r="D29" s="69"/>
      <c r="E29" s="69"/>
      <c r="F29" s="65" t="s">
        <v>70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65" t="s">
        <v>70</v>
      </c>
      <c r="R29" s="71"/>
      <c r="S29" s="71"/>
      <c r="T29" s="71"/>
      <c r="U29" s="71"/>
      <c r="V29" s="71"/>
      <c r="W29" s="71"/>
      <c r="X29" s="71"/>
      <c r="Y29" s="71"/>
      <c r="Z29" s="65" t="s">
        <v>70</v>
      </c>
      <c r="AA29" s="71"/>
      <c r="AB29" s="71"/>
      <c r="AC29" s="71"/>
      <c r="AD29" s="71"/>
      <c r="AE29" s="70"/>
      <c r="AF29" s="70"/>
    </row>
    <row r="30" spans="2:38" ht="45" x14ac:dyDescent="0.25">
      <c r="B30" s="144" t="str">
        <f>INDEX('NS.07.01.01'!B$19:B$101,MATCH(C30,'NS.07.01.01'!C$19:C$101,0))</f>
        <v>Technical expenses incurred net of reinsurance ceded [Derived as : (administrative expenses) plus (investment management expenses) plus (claims management costs - other than ALAE) plus (acquisition costs - commission) plus (acquisition costs - other) less (reinsurance commissions and profit participations) plus (overhead expenses) ]</v>
      </c>
      <c r="C30" s="142" t="s">
        <v>120</v>
      </c>
      <c r="D30" s="69"/>
      <c r="E30" s="68"/>
      <c r="F30" s="65" t="s">
        <v>70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65" t="s">
        <v>70</v>
      </c>
      <c r="R30" s="71"/>
      <c r="S30" s="71"/>
      <c r="T30" s="71"/>
      <c r="U30" s="71"/>
      <c r="V30" s="71"/>
      <c r="W30" s="71"/>
      <c r="X30" s="71"/>
      <c r="Y30" s="71"/>
      <c r="Z30" s="65" t="s">
        <v>70</v>
      </c>
      <c r="AA30" s="71"/>
      <c r="AB30" s="71"/>
      <c r="AC30" s="71"/>
      <c r="AD30" s="71"/>
      <c r="AE30" s="71"/>
      <c r="AF30" s="71"/>
    </row>
    <row r="31" spans="2:38" x14ac:dyDescent="0.25">
      <c r="B31" s="141" t="str">
        <f>INDEX('NS.07.01.01'!B$19:B$101,MATCH(C31,'NS.07.01.01'!C$19:C$101,0))</f>
        <v>Acquisition costs, commissions, claims management costs</v>
      </c>
      <c r="C31" s="142" t="s">
        <v>517</v>
      </c>
      <c r="D31" s="69"/>
      <c r="E31" s="69"/>
      <c r="F31" s="65" t="s">
        <v>70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65" t="s">
        <v>70</v>
      </c>
      <c r="R31" s="70"/>
      <c r="S31" s="70"/>
      <c r="T31" s="70"/>
      <c r="U31" s="70"/>
      <c r="V31" s="70"/>
      <c r="W31" s="70"/>
      <c r="X31" s="70"/>
      <c r="Y31" s="70"/>
      <c r="Z31" s="65" t="s">
        <v>70</v>
      </c>
      <c r="AA31" s="70"/>
      <c r="AB31" s="70"/>
      <c r="AC31" s="70"/>
      <c r="AD31" s="70"/>
      <c r="AE31" s="145"/>
      <c r="AF31" s="145"/>
      <c r="AG31" s="147"/>
      <c r="AH31" s="147"/>
      <c r="AI31" s="148"/>
      <c r="AJ31" s="147"/>
      <c r="AK31" s="147"/>
      <c r="AL31" s="147"/>
    </row>
    <row r="32" spans="2:38" x14ac:dyDescent="0.25">
      <c r="B32" s="141" t="str">
        <f>INDEX('NS.07.01.01'!B$19:B$101,MATCH(C32,'NS.07.01.01'!C$19:C$101,0))</f>
        <v>Other expenditure</v>
      </c>
      <c r="C32" s="142" t="s">
        <v>132</v>
      </c>
      <c r="D32" s="69"/>
      <c r="E32" s="68"/>
      <c r="F32" s="65" t="s">
        <v>70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65" t="s">
        <v>70</v>
      </c>
      <c r="R32" s="71"/>
      <c r="S32" s="71"/>
      <c r="T32" s="71"/>
      <c r="U32" s="71"/>
      <c r="V32" s="71"/>
      <c r="W32" s="71"/>
      <c r="X32" s="71"/>
      <c r="Y32" s="71"/>
      <c r="Z32" s="65" t="s">
        <v>70</v>
      </c>
      <c r="AA32" s="71"/>
      <c r="AB32" s="71"/>
      <c r="AC32" s="71"/>
      <c r="AD32" s="71"/>
      <c r="AE32" s="65" t="s">
        <v>70</v>
      </c>
      <c r="AF32" s="146"/>
      <c r="AG32" s="149"/>
      <c r="AH32" s="149"/>
      <c r="AI32" s="148"/>
      <c r="AJ32" s="149"/>
      <c r="AK32" s="149"/>
      <c r="AL32" s="149"/>
    </row>
    <row r="33" spans="1:32" ht="30" x14ac:dyDescent="0.25">
      <c r="B33" s="144" t="str">
        <f>INDEX('NS.07.01.01'!B$19:B$101,MATCH(C33,'NS.07.01.01'!C$19:C$101,0))</f>
        <v>Total expenditure (discounted) [= net claims incurred (discounted) + technical expenses incurred net of reinsurance ceded + changes in additional provisions for unexpired risks + interest paid or payable + taxation + other expenditure]</v>
      </c>
      <c r="C33" s="142" t="s">
        <v>133</v>
      </c>
      <c r="D33" s="69"/>
      <c r="E33" s="68"/>
      <c r="F33" s="65" t="s">
        <v>70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65" t="s">
        <v>70</v>
      </c>
      <c r="R33" s="71"/>
      <c r="S33" s="71"/>
      <c r="T33" s="71"/>
      <c r="U33" s="71"/>
      <c r="V33" s="71"/>
      <c r="W33" s="71"/>
      <c r="X33" s="71"/>
      <c r="Y33" s="71"/>
      <c r="Z33" s="65" t="s">
        <v>70</v>
      </c>
      <c r="AA33" s="71"/>
      <c r="AB33" s="71"/>
      <c r="AC33" s="71"/>
      <c r="AD33" s="71"/>
      <c r="AE33" s="71"/>
      <c r="AF33" s="71"/>
    </row>
    <row r="34" spans="1:32" x14ac:dyDescent="0.25">
      <c r="A34" s="93"/>
      <c r="B34" s="93"/>
      <c r="C34" s="93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AA34" s="94"/>
      <c r="AB34" s="94"/>
      <c r="AC34" s="94"/>
      <c r="AD34" s="94"/>
      <c r="AE34" s="94"/>
      <c r="AF34" s="94"/>
    </row>
  </sheetData>
  <mergeCells count="29">
    <mergeCell ref="V16:V17"/>
    <mergeCell ref="AD16:AD17"/>
    <mergeCell ref="X16:X17"/>
    <mergeCell ref="Y16:Y17"/>
    <mergeCell ref="Z16:Z17"/>
    <mergeCell ref="AA16:AA17"/>
    <mergeCell ref="AB16:AB17"/>
    <mergeCell ref="AC16:AC17"/>
    <mergeCell ref="M16:M17"/>
    <mergeCell ref="N16:N17"/>
    <mergeCell ref="O16:O17"/>
    <mergeCell ref="P16:P17"/>
    <mergeCell ref="Q16:U16"/>
    <mergeCell ref="D13:AF13"/>
    <mergeCell ref="D14:D17"/>
    <mergeCell ref="E14:AD14"/>
    <mergeCell ref="AE14:AE17"/>
    <mergeCell ref="AF14:AF17"/>
    <mergeCell ref="E15:E17"/>
    <mergeCell ref="F15:Y15"/>
    <mergeCell ref="Z15:AD15"/>
    <mergeCell ref="F16:F17"/>
    <mergeCell ref="G16:G17"/>
    <mergeCell ref="W16:W17"/>
    <mergeCell ref="H16:H17"/>
    <mergeCell ref="I16:I17"/>
    <mergeCell ref="J16:J17"/>
    <mergeCell ref="K16:K17"/>
    <mergeCell ref="L16:L17"/>
  </mergeCells>
  <dataValidations count="1">
    <dataValidation type="decimal" allowBlank="1" showInputMessage="1" showErrorMessage="1" error="Data is of incorrect type!" sqref="Z20:Z25 Q20:Q25 F20:F25 F26:AF26 F19:AF19 D19:E33 AI31:AI32 F27:F33 Q27:Q33 Z27:Z33 AE32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Z60"/>
  <sheetViews>
    <sheetView tabSelected="1" workbookViewId="0">
      <pane xSplit="1" ySplit="13" topLeftCell="B3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2.75" x14ac:dyDescent="0.25"/>
  <cols>
    <col min="1" max="1" width="38.42578125" style="153" customWidth="1"/>
    <col min="2" max="6" width="12.7109375" style="152" customWidth="1"/>
    <col min="7" max="9" width="12.7109375" style="153" customWidth="1"/>
    <col min="10" max="10" width="9.140625" style="153" customWidth="1"/>
    <col min="11" max="11" width="9.140625" style="153"/>
    <col min="12" max="12" width="31.42578125" style="153" customWidth="1"/>
    <col min="13" max="13" width="31.28515625" style="153" bestFit="1" customWidth="1"/>
    <col min="14" max="14" width="9.140625" style="153"/>
    <col min="15" max="15" width="16.7109375" style="153" customWidth="1"/>
    <col min="16" max="16" width="15.28515625" style="153" customWidth="1"/>
    <col min="17" max="17" width="48.28515625" style="153" customWidth="1"/>
    <col min="18" max="18" width="16.5703125" style="153" customWidth="1"/>
    <col min="19" max="19" width="34.42578125" style="153" customWidth="1"/>
    <col min="20" max="16384" width="9.140625" style="153"/>
  </cols>
  <sheetData>
    <row r="5" spans="1:26" ht="25.5" x14ac:dyDescent="0.35">
      <c r="A5" s="151" t="s">
        <v>519</v>
      </c>
    </row>
    <row r="6" spans="1:26" ht="25.5" x14ac:dyDescent="0.35">
      <c r="A6" s="151"/>
    </row>
    <row r="7" spans="1:26" x14ac:dyDescent="0.25">
      <c r="A7" s="154" t="s">
        <v>443</v>
      </c>
      <c r="B7" s="155"/>
      <c r="C7" s="155"/>
      <c r="D7" s="155"/>
      <c r="E7" s="155"/>
    </row>
    <row r="8" spans="1:26" x14ac:dyDescent="0.25">
      <c r="A8" s="154" t="s">
        <v>444</v>
      </c>
    </row>
    <row r="9" spans="1:26" x14ac:dyDescent="0.25">
      <c r="A9" s="154" t="s">
        <v>520</v>
      </c>
    </row>
    <row r="10" spans="1:26" x14ac:dyDescent="0.25">
      <c r="Q10" s="156"/>
    </row>
    <row r="11" spans="1:26" x14ac:dyDescent="0.25">
      <c r="A11" s="157"/>
      <c r="B11" s="158"/>
      <c r="C11" s="158"/>
      <c r="D11" s="158"/>
      <c r="E11" s="158"/>
      <c r="F11" s="159"/>
      <c r="G11" s="160"/>
      <c r="H11" s="160"/>
      <c r="Q11" s="156"/>
    </row>
    <row r="12" spans="1:26" ht="60" x14ac:dyDescent="0.25">
      <c r="A12" s="1"/>
      <c r="B12" s="2"/>
      <c r="C12" s="3" t="s">
        <v>445</v>
      </c>
      <c r="D12" s="3" t="s">
        <v>446</v>
      </c>
      <c r="E12" s="3" t="s">
        <v>447</v>
      </c>
      <c r="F12" s="3" t="s">
        <v>448</v>
      </c>
      <c r="G12" s="3" t="s">
        <v>449</v>
      </c>
      <c r="H12" s="4" t="s">
        <v>450</v>
      </c>
      <c r="I12" s="161"/>
      <c r="J12" s="161"/>
      <c r="K12" s="161"/>
      <c r="Q12" s="156"/>
    </row>
    <row r="13" spans="1:26" ht="15" x14ac:dyDescent="0.25">
      <c r="A13" s="1"/>
      <c r="B13" s="2"/>
      <c r="C13" s="5" t="s">
        <v>33</v>
      </c>
      <c r="D13" s="5" t="s">
        <v>451</v>
      </c>
      <c r="E13" s="5" t="s">
        <v>452</v>
      </c>
      <c r="F13" s="5" t="s">
        <v>453</v>
      </c>
      <c r="G13" s="5" t="s">
        <v>454</v>
      </c>
      <c r="H13" s="5" t="s">
        <v>455</v>
      </c>
      <c r="I13" s="161"/>
      <c r="J13" s="161"/>
      <c r="K13" s="161"/>
      <c r="Q13" s="156"/>
    </row>
    <row r="14" spans="1:26" ht="15" x14ac:dyDescent="0.2">
      <c r="A14" s="6" t="s">
        <v>456</v>
      </c>
      <c r="B14" s="5"/>
      <c r="C14" s="7"/>
      <c r="D14" s="7"/>
      <c r="E14" s="7"/>
      <c r="F14" s="7"/>
      <c r="G14" s="7"/>
      <c r="H14" s="7"/>
      <c r="I14" s="162"/>
      <c r="J14" s="163"/>
      <c r="K14" s="164"/>
      <c r="O14" s="165"/>
      <c r="P14" s="165"/>
      <c r="Q14" s="156"/>
      <c r="R14" s="166"/>
      <c r="S14" s="167"/>
      <c r="T14" s="167"/>
      <c r="Z14" s="168"/>
    </row>
    <row r="15" spans="1:26" ht="15" x14ac:dyDescent="0.2">
      <c r="A15" s="8" t="s">
        <v>457</v>
      </c>
      <c r="B15" s="5" t="s">
        <v>458</v>
      </c>
      <c r="C15" s="7"/>
      <c r="D15" s="7"/>
      <c r="E15" s="7"/>
      <c r="F15" s="7"/>
      <c r="G15" s="7"/>
      <c r="H15" s="7"/>
      <c r="I15" s="162"/>
      <c r="J15" s="163"/>
      <c r="K15" s="164"/>
      <c r="O15" s="165"/>
      <c r="P15" s="165"/>
      <c r="Q15" s="156"/>
      <c r="R15" s="166"/>
      <c r="S15" s="167"/>
      <c r="T15" s="167"/>
      <c r="Z15" s="168"/>
    </row>
    <row r="16" spans="1:26" s="158" customFormat="1" ht="15" x14ac:dyDescent="0.2">
      <c r="A16" s="8" t="s">
        <v>459</v>
      </c>
      <c r="B16" s="5" t="s">
        <v>460</v>
      </c>
      <c r="C16" s="9"/>
      <c r="D16" s="9"/>
      <c r="E16" s="9"/>
      <c r="F16" s="9"/>
      <c r="G16" s="9"/>
      <c r="H16" s="9"/>
      <c r="I16" s="162"/>
      <c r="J16" s="169"/>
      <c r="K16" s="164"/>
      <c r="O16" s="165"/>
      <c r="P16" s="165"/>
      <c r="Q16" s="170"/>
      <c r="R16" s="166"/>
      <c r="S16" s="167"/>
      <c r="Z16" s="171"/>
    </row>
    <row r="17" spans="1:26" s="158" customFormat="1" ht="15" x14ac:dyDescent="0.2">
      <c r="A17" s="8" t="s">
        <v>461</v>
      </c>
      <c r="B17" s="5" t="s">
        <v>462</v>
      </c>
      <c r="C17" s="9"/>
      <c r="D17" s="9"/>
      <c r="E17" s="9"/>
      <c r="F17" s="9"/>
      <c r="G17" s="9"/>
      <c r="H17" s="9"/>
      <c r="I17" s="162"/>
      <c r="J17" s="169"/>
      <c r="K17" s="164"/>
      <c r="O17" s="165"/>
      <c r="P17" s="165"/>
      <c r="Q17" s="170"/>
      <c r="R17" s="166"/>
      <c r="S17" s="167"/>
      <c r="Z17" s="171"/>
    </row>
    <row r="18" spans="1:26" s="158" customFormat="1" ht="15" x14ac:dyDescent="0.2">
      <c r="A18" s="8" t="s">
        <v>463</v>
      </c>
      <c r="B18" s="5" t="s">
        <v>464</v>
      </c>
      <c r="C18" s="9"/>
      <c r="D18" s="9"/>
      <c r="E18" s="9"/>
      <c r="F18" s="9"/>
      <c r="G18" s="9"/>
      <c r="H18" s="9"/>
      <c r="I18" s="162"/>
      <c r="J18" s="169"/>
      <c r="K18" s="164"/>
      <c r="O18" s="165"/>
      <c r="P18" s="165"/>
      <c r="Q18" s="170"/>
      <c r="R18" s="166"/>
      <c r="S18" s="167"/>
      <c r="Z18" s="171"/>
    </row>
    <row r="19" spans="1:26" s="158" customFormat="1" ht="15" x14ac:dyDescent="0.2">
      <c r="A19" s="8" t="s">
        <v>465</v>
      </c>
      <c r="B19" s="5" t="s">
        <v>466</v>
      </c>
      <c r="C19" s="9"/>
      <c r="D19" s="9"/>
      <c r="E19" s="9"/>
      <c r="F19" s="9"/>
      <c r="G19" s="9"/>
      <c r="H19" s="9"/>
      <c r="I19" s="162"/>
      <c r="J19" s="169"/>
      <c r="K19" s="164"/>
      <c r="O19" s="165"/>
      <c r="P19" s="165"/>
      <c r="Q19" s="170"/>
      <c r="R19" s="166"/>
      <c r="S19" s="167"/>
      <c r="Z19" s="171"/>
    </row>
    <row r="20" spans="1:26" s="158" customFormat="1" ht="15" x14ac:dyDescent="0.2">
      <c r="A20" s="6" t="s">
        <v>467</v>
      </c>
      <c r="B20" s="5"/>
      <c r="C20" s="9"/>
      <c r="D20" s="9"/>
      <c r="E20" s="9"/>
      <c r="F20" s="9"/>
      <c r="G20" s="9"/>
      <c r="H20" s="9"/>
      <c r="I20" s="162"/>
      <c r="J20" s="169"/>
      <c r="K20" s="164"/>
      <c r="O20" s="165"/>
      <c r="P20" s="165"/>
      <c r="Q20" s="170"/>
      <c r="R20" s="166"/>
      <c r="S20" s="167"/>
      <c r="Z20" s="171"/>
    </row>
    <row r="21" spans="1:26" s="158" customFormat="1" ht="15" x14ac:dyDescent="0.2">
      <c r="A21" s="8" t="s">
        <v>457</v>
      </c>
      <c r="B21" s="5" t="s">
        <v>468</v>
      </c>
      <c r="C21" s="9"/>
      <c r="D21" s="9"/>
      <c r="E21" s="9"/>
      <c r="F21" s="9"/>
      <c r="G21" s="9"/>
      <c r="H21" s="9"/>
      <c r="I21" s="162"/>
      <c r="J21" s="169"/>
      <c r="K21" s="164"/>
      <c r="O21" s="165"/>
      <c r="P21" s="165"/>
      <c r="Q21" s="170"/>
      <c r="R21" s="166"/>
      <c r="S21" s="167"/>
      <c r="Z21" s="171"/>
    </row>
    <row r="22" spans="1:26" s="158" customFormat="1" ht="15" x14ac:dyDescent="0.2">
      <c r="A22" s="8" t="s">
        <v>459</v>
      </c>
      <c r="B22" s="5" t="s">
        <v>469</v>
      </c>
      <c r="C22" s="9"/>
      <c r="D22" s="9"/>
      <c r="E22" s="9"/>
      <c r="F22" s="9"/>
      <c r="G22" s="9"/>
      <c r="H22" s="9"/>
      <c r="I22" s="162"/>
      <c r="J22" s="169"/>
      <c r="K22" s="164"/>
      <c r="O22" s="165"/>
      <c r="P22" s="165"/>
      <c r="Q22" s="170"/>
      <c r="R22" s="166"/>
      <c r="S22" s="167"/>
      <c r="Z22" s="171"/>
    </row>
    <row r="23" spans="1:26" s="158" customFormat="1" ht="15" x14ac:dyDescent="0.2">
      <c r="A23" s="8" t="s">
        <v>461</v>
      </c>
      <c r="B23" s="5" t="s">
        <v>470</v>
      </c>
      <c r="C23" s="9"/>
      <c r="D23" s="9"/>
      <c r="E23" s="9"/>
      <c r="F23" s="9"/>
      <c r="G23" s="9"/>
      <c r="H23" s="9"/>
      <c r="I23" s="162"/>
      <c r="J23" s="169"/>
      <c r="K23" s="164"/>
      <c r="O23" s="165"/>
      <c r="P23" s="165"/>
      <c r="Q23" s="170"/>
      <c r="R23" s="166"/>
      <c r="S23" s="167"/>
      <c r="Z23" s="171"/>
    </row>
    <row r="24" spans="1:26" s="158" customFormat="1" ht="15" x14ac:dyDescent="0.2">
      <c r="A24" s="8" t="s">
        <v>463</v>
      </c>
      <c r="B24" s="5" t="s">
        <v>471</v>
      </c>
      <c r="C24" s="9"/>
      <c r="D24" s="9"/>
      <c r="E24" s="9"/>
      <c r="F24" s="9"/>
      <c r="G24" s="9"/>
      <c r="H24" s="9"/>
      <c r="I24" s="162"/>
      <c r="J24" s="169"/>
      <c r="K24" s="164"/>
      <c r="O24" s="165"/>
      <c r="P24" s="165"/>
      <c r="Q24" s="170"/>
      <c r="R24" s="166"/>
      <c r="S24" s="167"/>
      <c r="Z24" s="171"/>
    </row>
    <row r="25" spans="1:26" s="158" customFormat="1" ht="15" x14ac:dyDescent="0.2">
      <c r="A25" s="8" t="s">
        <v>465</v>
      </c>
      <c r="B25" s="5" t="s">
        <v>472</v>
      </c>
      <c r="C25" s="9"/>
      <c r="D25" s="9"/>
      <c r="E25" s="9"/>
      <c r="F25" s="9"/>
      <c r="G25" s="9"/>
      <c r="H25" s="9"/>
      <c r="I25" s="162"/>
      <c r="J25" s="169"/>
      <c r="K25" s="164"/>
      <c r="O25" s="165"/>
      <c r="P25" s="165"/>
      <c r="Q25" s="170"/>
      <c r="R25" s="166"/>
      <c r="S25" s="167"/>
      <c r="Z25" s="171"/>
    </row>
    <row r="26" spans="1:26" s="158" customFormat="1" ht="15" x14ac:dyDescent="0.2">
      <c r="A26" s="6" t="s">
        <v>473</v>
      </c>
      <c r="B26" s="5"/>
      <c r="C26" s="9"/>
      <c r="D26" s="9"/>
      <c r="E26" s="9"/>
      <c r="F26" s="9"/>
      <c r="G26" s="9"/>
      <c r="H26" s="9"/>
      <c r="I26" s="162"/>
      <c r="J26" s="169"/>
      <c r="K26" s="164"/>
      <c r="O26" s="165"/>
      <c r="P26" s="165"/>
      <c r="Q26" s="170"/>
      <c r="R26" s="166"/>
      <c r="S26" s="167"/>
      <c r="Z26" s="171"/>
    </row>
    <row r="27" spans="1:26" s="158" customFormat="1" ht="15" x14ac:dyDescent="0.2">
      <c r="A27" s="8" t="s">
        <v>457</v>
      </c>
      <c r="B27" s="5" t="s">
        <v>71</v>
      </c>
      <c r="C27" s="9"/>
      <c r="D27" s="9"/>
      <c r="E27" s="9"/>
      <c r="F27" s="9"/>
      <c r="G27" s="9"/>
      <c r="H27" s="9"/>
      <c r="I27" s="162"/>
      <c r="J27" s="169"/>
      <c r="K27" s="164"/>
      <c r="O27" s="165"/>
      <c r="P27" s="165"/>
      <c r="Q27" s="170"/>
      <c r="R27" s="166"/>
      <c r="S27" s="167"/>
      <c r="Z27" s="171"/>
    </row>
    <row r="28" spans="1:26" s="158" customFormat="1" ht="15" x14ac:dyDescent="0.2">
      <c r="A28" s="8" t="s">
        <v>459</v>
      </c>
      <c r="B28" s="5" t="s">
        <v>75</v>
      </c>
      <c r="C28" s="9"/>
      <c r="D28" s="9"/>
      <c r="E28" s="9"/>
      <c r="F28" s="9"/>
      <c r="G28" s="9"/>
      <c r="H28" s="9"/>
      <c r="I28" s="162"/>
      <c r="J28" s="169"/>
      <c r="K28" s="164"/>
      <c r="O28" s="165"/>
      <c r="P28" s="165"/>
      <c r="Q28" s="170"/>
      <c r="R28" s="166"/>
      <c r="S28" s="167"/>
      <c r="Z28" s="171"/>
    </row>
    <row r="29" spans="1:26" s="158" customFormat="1" ht="15" x14ac:dyDescent="0.2">
      <c r="A29" s="8" t="s">
        <v>461</v>
      </c>
      <c r="B29" s="5" t="s">
        <v>76</v>
      </c>
      <c r="C29" s="9"/>
      <c r="D29" s="9"/>
      <c r="E29" s="9"/>
      <c r="F29" s="9"/>
      <c r="G29" s="9"/>
      <c r="H29" s="9"/>
      <c r="I29" s="162"/>
      <c r="J29" s="169"/>
      <c r="K29" s="164"/>
      <c r="O29" s="165"/>
      <c r="P29" s="165"/>
      <c r="Q29" s="170"/>
      <c r="R29" s="166"/>
      <c r="S29" s="167"/>
      <c r="Z29" s="171"/>
    </row>
    <row r="30" spans="1:26" s="158" customFormat="1" ht="15" x14ac:dyDescent="0.2">
      <c r="A30" s="8" t="s">
        <v>463</v>
      </c>
      <c r="B30" s="5" t="s">
        <v>77</v>
      </c>
      <c r="C30" s="9"/>
      <c r="D30" s="9"/>
      <c r="E30" s="9"/>
      <c r="F30" s="9"/>
      <c r="G30" s="9"/>
      <c r="H30" s="9"/>
      <c r="I30" s="162"/>
      <c r="J30" s="169"/>
      <c r="K30" s="164"/>
      <c r="O30" s="165"/>
      <c r="P30" s="165"/>
      <c r="Q30" s="170"/>
      <c r="R30" s="166"/>
      <c r="S30" s="167"/>
      <c r="Z30" s="171"/>
    </row>
    <row r="31" spans="1:26" s="158" customFormat="1" ht="15" x14ac:dyDescent="0.2">
      <c r="A31" s="8" t="s">
        <v>465</v>
      </c>
      <c r="B31" s="5" t="s">
        <v>474</v>
      </c>
      <c r="C31" s="9"/>
      <c r="D31" s="9"/>
      <c r="E31" s="9"/>
      <c r="F31" s="9"/>
      <c r="G31" s="9"/>
      <c r="H31" s="9"/>
      <c r="I31" s="162"/>
      <c r="J31" s="169"/>
      <c r="K31" s="164"/>
      <c r="O31" s="165"/>
      <c r="P31" s="165"/>
      <c r="Q31" s="170"/>
      <c r="R31" s="166"/>
      <c r="S31" s="167"/>
      <c r="Z31" s="171"/>
    </row>
    <row r="32" spans="1:26" s="158" customFormat="1" ht="15" x14ac:dyDescent="0.2">
      <c r="A32" s="6" t="s">
        <v>475</v>
      </c>
      <c r="B32" s="5"/>
      <c r="C32" s="9"/>
      <c r="D32" s="9"/>
      <c r="E32" s="9"/>
      <c r="F32" s="9"/>
      <c r="G32" s="9"/>
      <c r="H32" s="9"/>
      <c r="I32" s="162"/>
      <c r="J32" s="169"/>
      <c r="K32" s="164"/>
      <c r="O32" s="165"/>
      <c r="P32" s="165"/>
      <c r="Q32" s="170"/>
      <c r="R32" s="166"/>
      <c r="S32" s="167"/>
      <c r="Z32" s="171"/>
    </row>
    <row r="33" spans="1:26" s="158" customFormat="1" ht="15" x14ac:dyDescent="0.2">
      <c r="A33" s="8" t="s">
        <v>476</v>
      </c>
      <c r="B33" s="5" t="s">
        <v>78</v>
      </c>
      <c r="C33" s="9"/>
      <c r="D33" s="9"/>
      <c r="E33" s="9"/>
      <c r="F33" s="9"/>
      <c r="G33" s="9"/>
      <c r="H33" s="9"/>
      <c r="I33" s="162"/>
      <c r="J33" s="169"/>
      <c r="K33" s="164"/>
      <c r="O33" s="165"/>
      <c r="P33" s="165"/>
      <c r="Q33" s="170"/>
      <c r="R33" s="166"/>
      <c r="S33" s="167"/>
      <c r="Z33" s="171"/>
    </row>
    <row r="34" spans="1:26" s="158" customFormat="1" ht="15" x14ac:dyDescent="0.2">
      <c r="A34" s="8" t="s">
        <v>477</v>
      </c>
      <c r="B34" s="5" t="s">
        <v>478</v>
      </c>
      <c r="C34" s="9"/>
      <c r="D34" s="9"/>
      <c r="E34" s="9"/>
      <c r="F34" s="9"/>
      <c r="G34" s="9"/>
      <c r="H34" s="9"/>
      <c r="I34" s="162"/>
      <c r="J34" s="169"/>
      <c r="K34" s="164"/>
      <c r="O34" s="165"/>
      <c r="P34" s="165"/>
      <c r="Q34" s="170"/>
      <c r="R34" s="166"/>
      <c r="S34" s="167"/>
      <c r="Z34" s="171"/>
    </row>
    <row r="35" spans="1:26" s="158" customFormat="1" ht="15" x14ac:dyDescent="0.2">
      <c r="A35" s="8" t="s">
        <v>479</v>
      </c>
      <c r="B35" s="5" t="s">
        <v>480</v>
      </c>
      <c r="C35" s="9"/>
      <c r="D35" s="9"/>
      <c r="E35" s="9"/>
      <c r="F35" s="9"/>
      <c r="G35" s="9"/>
      <c r="H35" s="9"/>
      <c r="I35" s="162"/>
      <c r="J35" s="169"/>
      <c r="K35" s="164"/>
      <c r="O35" s="165"/>
      <c r="P35" s="165"/>
      <c r="Q35" s="170"/>
      <c r="R35" s="166"/>
      <c r="S35" s="167"/>
      <c r="Z35" s="171"/>
    </row>
    <row r="36" spans="1:26" s="158" customFormat="1" ht="15" x14ac:dyDescent="0.2">
      <c r="A36" s="8" t="s">
        <v>481</v>
      </c>
      <c r="B36" s="5" t="s">
        <v>482</v>
      </c>
      <c r="C36" s="9"/>
      <c r="D36" s="9"/>
      <c r="E36" s="9"/>
      <c r="F36" s="9"/>
      <c r="G36" s="9"/>
      <c r="H36" s="9"/>
      <c r="I36" s="162"/>
      <c r="J36" s="169"/>
      <c r="K36" s="164"/>
      <c r="O36" s="165"/>
      <c r="P36" s="165"/>
      <c r="Q36" s="170"/>
      <c r="R36" s="166"/>
      <c r="S36" s="167"/>
      <c r="Z36" s="171"/>
    </row>
    <row r="37" spans="1:26" s="158" customFormat="1" ht="15" x14ac:dyDescent="0.2">
      <c r="A37" s="8" t="s">
        <v>483</v>
      </c>
      <c r="B37" s="5" t="s">
        <v>484</v>
      </c>
      <c r="C37" s="9"/>
      <c r="D37" s="9"/>
      <c r="E37" s="9"/>
      <c r="F37" s="9"/>
      <c r="G37" s="9"/>
      <c r="H37" s="9"/>
      <c r="I37" s="162"/>
      <c r="J37" s="169"/>
      <c r="K37" s="164"/>
      <c r="O37" s="165"/>
      <c r="P37" s="165"/>
      <c r="Q37" s="170"/>
      <c r="R37" s="166"/>
      <c r="S37" s="167"/>
      <c r="Z37" s="171"/>
    </row>
    <row r="38" spans="1:26" s="158" customFormat="1" ht="15" x14ac:dyDescent="0.2">
      <c r="A38" s="8" t="s">
        <v>485</v>
      </c>
      <c r="B38" s="5" t="s">
        <v>79</v>
      </c>
      <c r="C38" s="9"/>
      <c r="D38" s="9"/>
      <c r="E38" s="9"/>
      <c r="F38" s="9"/>
      <c r="G38" s="9"/>
      <c r="H38" s="9"/>
      <c r="I38" s="162"/>
      <c r="J38" s="169"/>
      <c r="K38" s="164"/>
      <c r="O38" s="165"/>
      <c r="P38" s="165"/>
      <c r="Q38" s="170"/>
      <c r="R38" s="166"/>
      <c r="S38" s="167"/>
      <c r="Z38" s="171"/>
    </row>
    <row r="39" spans="1:26" s="158" customFormat="1" ht="15" x14ac:dyDescent="0.2">
      <c r="A39" s="8" t="s">
        <v>486</v>
      </c>
      <c r="B39" s="5" t="s">
        <v>83</v>
      </c>
      <c r="C39" s="9"/>
      <c r="D39" s="9"/>
      <c r="E39" s="9"/>
      <c r="F39" s="9"/>
      <c r="G39" s="9"/>
      <c r="H39" s="9"/>
      <c r="I39" s="162"/>
      <c r="J39" s="169"/>
      <c r="K39" s="164"/>
      <c r="O39" s="165"/>
      <c r="P39" s="165"/>
      <c r="Q39" s="170"/>
      <c r="R39" s="166"/>
      <c r="S39" s="167"/>
      <c r="Z39" s="171"/>
    </row>
    <row r="40" spans="1:26" s="158" customFormat="1" ht="15" x14ac:dyDescent="0.2">
      <c r="A40" s="6" t="s">
        <v>487</v>
      </c>
      <c r="B40" s="5" t="s">
        <v>488</v>
      </c>
      <c r="C40" s="10"/>
      <c r="D40" s="10"/>
      <c r="E40" s="10"/>
      <c r="F40" s="10"/>
      <c r="G40" s="10"/>
      <c r="H40" s="9"/>
      <c r="I40" s="162"/>
      <c r="J40" s="169"/>
      <c r="K40" s="164"/>
      <c r="O40" s="165"/>
      <c r="P40" s="165"/>
      <c r="Q40" s="170"/>
      <c r="R40" s="166"/>
      <c r="S40" s="167"/>
      <c r="Z40" s="171"/>
    </row>
    <row r="41" spans="1:26" s="158" customFormat="1" ht="15" x14ac:dyDescent="0.2">
      <c r="A41" s="6" t="s">
        <v>489</v>
      </c>
      <c r="B41" s="5" t="s">
        <v>490</v>
      </c>
      <c r="C41" s="10"/>
      <c r="D41" s="10"/>
      <c r="E41" s="10"/>
      <c r="F41" s="10"/>
      <c r="G41" s="10"/>
      <c r="H41" s="9"/>
      <c r="I41" s="162"/>
      <c r="J41" s="169"/>
      <c r="K41" s="164"/>
      <c r="O41" s="165"/>
      <c r="P41" s="165"/>
      <c r="Q41" s="170"/>
      <c r="R41" s="166"/>
      <c r="S41" s="167"/>
      <c r="Z41" s="171"/>
    </row>
    <row r="42" spans="1:26" s="158" customFormat="1" ht="15" x14ac:dyDescent="0.2">
      <c r="A42" s="6" t="s">
        <v>491</v>
      </c>
      <c r="B42" s="5"/>
      <c r="C42" s="9"/>
      <c r="D42" s="9"/>
      <c r="E42" s="9"/>
      <c r="F42" s="9"/>
      <c r="G42" s="9"/>
      <c r="H42" s="9"/>
      <c r="I42" s="162"/>
      <c r="J42" s="169"/>
      <c r="K42" s="164"/>
      <c r="O42" s="165"/>
      <c r="P42" s="165"/>
      <c r="Q42" s="170"/>
      <c r="R42" s="166"/>
      <c r="S42" s="167"/>
      <c r="Z42" s="171"/>
    </row>
    <row r="43" spans="1:26" ht="15" x14ac:dyDescent="0.2">
      <c r="A43" s="11" t="s">
        <v>85</v>
      </c>
      <c r="B43" s="5" t="s">
        <v>492</v>
      </c>
      <c r="C43" s="10"/>
      <c r="D43" s="9"/>
      <c r="E43" s="10"/>
      <c r="F43" s="10"/>
      <c r="G43" s="10"/>
      <c r="H43" s="7"/>
      <c r="I43" s="162"/>
      <c r="J43" s="172"/>
      <c r="K43" s="164"/>
      <c r="P43" s="165"/>
      <c r="Q43" s="156"/>
      <c r="R43" s="166"/>
      <c r="S43" s="167"/>
      <c r="Z43" s="168"/>
    </row>
    <row r="44" spans="1:26" ht="15" x14ac:dyDescent="0.2">
      <c r="A44" s="11" t="s">
        <v>87</v>
      </c>
      <c r="B44" s="5" t="s">
        <v>493</v>
      </c>
      <c r="C44" s="10"/>
      <c r="D44" s="9"/>
      <c r="E44" s="10"/>
      <c r="F44" s="10"/>
      <c r="G44" s="10"/>
      <c r="H44" s="7"/>
      <c r="I44" s="162"/>
      <c r="J44" s="172"/>
      <c r="K44" s="164"/>
      <c r="O44" s="173"/>
      <c r="P44" s="165"/>
      <c r="Q44" s="156"/>
      <c r="R44" s="166"/>
      <c r="S44" s="167"/>
      <c r="Z44" s="168"/>
    </row>
    <row r="45" spans="1:26" ht="15" x14ac:dyDescent="0.2">
      <c r="A45" s="6" t="s">
        <v>494</v>
      </c>
      <c r="B45" s="5"/>
      <c r="C45" s="7"/>
      <c r="D45" s="7"/>
      <c r="E45" s="7"/>
      <c r="F45" s="7"/>
      <c r="G45" s="7"/>
      <c r="H45" s="7"/>
      <c r="I45" s="162"/>
      <c r="J45" s="172"/>
      <c r="K45" s="164"/>
      <c r="O45" s="173"/>
      <c r="P45" s="165"/>
      <c r="Q45" s="174"/>
      <c r="R45" s="166"/>
      <c r="S45" s="167"/>
      <c r="Z45" s="168"/>
    </row>
    <row r="46" spans="1:26" ht="15" x14ac:dyDescent="0.2">
      <c r="A46" s="8" t="s">
        <v>495</v>
      </c>
      <c r="B46" s="5" t="s">
        <v>496</v>
      </c>
      <c r="C46" s="10"/>
      <c r="D46" s="10"/>
      <c r="E46" s="10"/>
      <c r="F46" s="10"/>
      <c r="G46" s="10"/>
      <c r="H46" s="7"/>
      <c r="I46" s="162"/>
      <c r="J46" s="172"/>
      <c r="K46" s="164"/>
      <c r="P46" s="165"/>
      <c r="Q46" s="156"/>
      <c r="R46" s="166"/>
      <c r="S46" s="167"/>
      <c r="Z46" s="168"/>
    </row>
    <row r="47" spans="1:26" ht="15" x14ac:dyDescent="0.2">
      <c r="A47" s="8" t="s">
        <v>213</v>
      </c>
      <c r="B47" s="5" t="s">
        <v>497</v>
      </c>
      <c r="C47" s="10"/>
      <c r="D47" s="10"/>
      <c r="E47" s="10"/>
      <c r="F47" s="10"/>
      <c r="G47" s="10"/>
      <c r="H47" s="7"/>
      <c r="I47" s="162"/>
      <c r="J47" s="172"/>
      <c r="K47" s="164"/>
      <c r="P47" s="165"/>
      <c r="Q47" s="156"/>
      <c r="R47" s="166"/>
      <c r="S47" s="167"/>
      <c r="Z47" s="168"/>
    </row>
    <row r="48" spans="1:26" ht="15" x14ac:dyDescent="0.2">
      <c r="A48" s="8" t="s">
        <v>130</v>
      </c>
      <c r="B48" s="5" t="s">
        <v>498</v>
      </c>
      <c r="C48" s="10"/>
      <c r="D48" s="10"/>
      <c r="E48" s="10"/>
      <c r="F48" s="10"/>
      <c r="G48" s="10"/>
      <c r="H48" s="12"/>
      <c r="I48" s="162"/>
      <c r="J48" s="172"/>
      <c r="K48" s="164"/>
      <c r="P48" s="165"/>
      <c r="Q48" s="156"/>
      <c r="R48" s="166"/>
      <c r="S48" s="167"/>
      <c r="Z48" s="168"/>
    </row>
    <row r="49" spans="1:26" ht="15" x14ac:dyDescent="0.2">
      <c r="A49" s="6" t="s">
        <v>499</v>
      </c>
      <c r="B49" s="5"/>
      <c r="C49" s="7"/>
      <c r="D49" s="7"/>
      <c r="E49" s="7"/>
      <c r="F49" s="7"/>
      <c r="G49" s="7"/>
      <c r="H49" s="12"/>
      <c r="I49" s="162"/>
      <c r="J49" s="172"/>
      <c r="K49" s="164"/>
      <c r="P49" s="165"/>
      <c r="Q49" s="156"/>
      <c r="R49" s="166"/>
      <c r="S49" s="167"/>
      <c r="Z49" s="168"/>
    </row>
    <row r="50" spans="1:26" ht="15" x14ac:dyDescent="0.2">
      <c r="A50" s="8" t="s">
        <v>500</v>
      </c>
      <c r="B50" s="5" t="s">
        <v>501</v>
      </c>
      <c r="C50" s="10"/>
      <c r="D50" s="10"/>
      <c r="E50" s="10"/>
      <c r="F50" s="10"/>
      <c r="G50" s="10"/>
      <c r="H50" s="12"/>
      <c r="I50" s="162"/>
      <c r="J50" s="172"/>
      <c r="K50" s="164"/>
      <c r="P50" s="165"/>
      <c r="Q50" s="156"/>
      <c r="R50" s="166"/>
      <c r="S50" s="167"/>
      <c r="Z50" s="168"/>
    </row>
    <row r="51" spans="1:26" ht="15" x14ac:dyDescent="0.2">
      <c r="A51" s="8" t="s">
        <v>502</v>
      </c>
      <c r="B51" s="5" t="s">
        <v>503</v>
      </c>
      <c r="C51" s="10"/>
      <c r="D51" s="10"/>
      <c r="E51" s="10"/>
      <c r="F51" s="10"/>
      <c r="G51" s="10"/>
      <c r="H51" s="12"/>
      <c r="I51" s="162"/>
      <c r="J51" s="172"/>
      <c r="K51" s="164"/>
      <c r="P51" s="165"/>
      <c r="Q51" s="156"/>
      <c r="R51" s="166"/>
      <c r="S51" s="167"/>
      <c r="Z51" s="168"/>
    </row>
    <row r="52" spans="1:26" ht="15" x14ac:dyDescent="0.2">
      <c r="A52" s="8" t="s">
        <v>504</v>
      </c>
      <c r="B52" s="5" t="s">
        <v>505</v>
      </c>
      <c r="C52" s="10"/>
      <c r="D52" s="10"/>
      <c r="E52" s="10"/>
      <c r="F52" s="10"/>
      <c r="G52" s="10"/>
      <c r="H52" s="12"/>
      <c r="I52" s="162"/>
      <c r="J52" s="172"/>
      <c r="K52" s="164"/>
      <c r="P52" s="165"/>
      <c r="Q52" s="156"/>
      <c r="R52" s="166"/>
      <c r="S52" s="167"/>
      <c r="Z52" s="168"/>
    </row>
    <row r="53" spans="1:26" ht="15" x14ac:dyDescent="0.2">
      <c r="A53" s="8" t="s">
        <v>506</v>
      </c>
      <c r="B53" s="5" t="s">
        <v>507</v>
      </c>
      <c r="C53" s="10"/>
      <c r="D53" s="10"/>
      <c r="E53" s="10"/>
      <c r="F53" s="10"/>
      <c r="G53" s="10"/>
      <c r="H53" s="12"/>
      <c r="I53" s="162"/>
      <c r="J53" s="172"/>
      <c r="K53" s="164"/>
      <c r="P53" s="165"/>
      <c r="Q53" s="156"/>
      <c r="R53" s="166"/>
      <c r="S53" s="167"/>
      <c r="Z53" s="168"/>
    </row>
    <row r="59" spans="1:26" s="152" customFormat="1" x14ac:dyDescent="0.25">
      <c r="A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</row>
    <row r="60" spans="1:26" s="152" customFormat="1" x14ac:dyDescent="0.2">
      <c r="A60" s="175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36"/>
  <sheetViews>
    <sheetView workbookViewId="0">
      <pane xSplit="2" ySplit="12" topLeftCell="C1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5" x14ac:dyDescent="0.25"/>
  <cols>
    <col min="1" max="1" width="38.42578125" style="16" customWidth="1"/>
    <col min="2" max="6" width="12.7109375" style="15" customWidth="1"/>
    <col min="7" max="9" width="12.7109375" style="16" customWidth="1"/>
    <col min="10" max="10" width="9.140625" style="16" customWidth="1"/>
    <col min="11" max="11" width="9.140625" style="16"/>
    <col min="12" max="12" width="31.42578125" style="16" customWidth="1"/>
    <col min="13" max="13" width="31.28515625" style="16" bestFit="1" customWidth="1"/>
    <col min="14" max="14" width="9.140625" style="16"/>
    <col min="15" max="15" width="16.7109375" style="16" customWidth="1"/>
    <col min="16" max="16" width="15.28515625" style="16" customWidth="1"/>
    <col min="17" max="17" width="48.28515625" style="16" customWidth="1"/>
    <col min="18" max="18" width="16.5703125" style="16" customWidth="1"/>
    <col min="19" max="19" width="34.42578125" style="16" customWidth="1"/>
    <col min="20" max="16384" width="9.140625" style="16"/>
  </cols>
  <sheetData>
    <row r="4" spans="1:26" ht="25.5" x14ac:dyDescent="0.35">
      <c r="A4" s="151" t="s">
        <v>519</v>
      </c>
    </row>
    <row r="6" spans="1:26" x14ac:dyDescent="0.25">
      <c r="A6" s="13" t="s">
        <v>508</v>
      </c>
      <c r="B6" s="14"/>
      <c r="C6" s="14"/>
      <c r="D6" s="14"/>
      <c r="E6" s="14"/>
    </row>
    <row r="7" spans="1:26" x14ac:dyDescent="0.25">
      <c r="A7" s="13" t="s">
        <v>444</v>
      </c>
    </row>
    <row r="8" spans="1:26" x14ac:dyDescent="0.25">
      <c r="A8" s="13" t="s">
        <v>521</v>
      </c>
    </row>
    <row r="9" spans="1:26" x14ac:dyDescent="0.25">
      <c r="Q9" s="17"/>
    </row>
    <row r="10" spans="1:26" x14ac:dyDescent="0.25">
      <c r="A10" s="1"/>
      <c r="B10" s="2"/>
      <c r="C10" s="2"/>
      <c r="D10" s="2"/>
      <c r="E10" s="2"/>
      <c r="F10" s="18"/>
      <c r="G10" s="19"/>
      <c r="H10" s="19"/>
      <c r="Q10" s="17"/>
    </row>
    <row r="11" spans="1:26" ht="60" x14ac:dyDescent="0.25">
      <c r="A11" s="1"/>
      <c r="B11" s="2"/>
      <c r="C11" s="3" t="s">
        <v>445</v>
      </c>
      <c r="D11" s="3" t="s">
        <v>446</v>
      </c>
      <c r="E11" s="3" t="s">
        <v>447</v>
      </c>
      <c r="F11" s="3" t="s">
        <v>448</v>
      </c>
      <c r="G11" s="3" t="s">
        <v>449</v>
      </c>
      <c r="H11" s="4" t="s">
        <v>450</v>
      </c>
      <c r="I11" s="20"/>
      <c r="J11" s="20"/>
      <c r="K11" s="20"/>
      <c r="Q11" s="17"/>
    </row>
    <row r="12" spans="1:26" x14ac:dyDescent="0.25">
      <c r="A12" s="1"/>
      <c r="B12" s="2"/>
      <c r="C12" s="5" t="s">
        <v>33</v>
      </c>
      <c r="D12" s="5" t="s">
        <v>451</v>
      </c>
      <c r="E12" s="5" t="s">
        <v>452</v>
      </c>
      <c r="F12" s="5" t="s">
        <v>453</v>
      </c>
      <c r="G12" s="5" t="s">
        <v>454</v>
      </c>
      <c r="H12" s="5" t="s">
        <v>455</v>
      </c>
      <c r="I12" s="20"/>
      <c r="J12" s="20"/>
      <c r="K12" s="20"/>
      <c r="Q12" s="17"/>
    </row>
    <row r="13" spans="1:26" x14ac:dyDescent="0.25">
      <c r="A13" s="6" t="s">
        <v>456</v>
      </c>
      <c r="B13" s="21"/>
      <c r="C13" s="7"/>
      <c r="D13" s="7"/>
      <c r="E13" s="7"/>
      <c r="F13" s="7"/>
      <c r="G13" s="7"/>
      <c r="H13" s="7"/>
      <c r="I13" s="22"/>
      <c r="J13" s="23"/>
      <c r="K13" s="24"/>
      <c r="O13" s="25"/>
      <c r="P13" s="25"/>
      <c r="Q13" s="17"/>
      <c r="R13" s="26"/>
      <c r="S13" s="27"/>
      <c r="T13" s="27"/>
      <c r="Z13" s="28"/>
    </row>
    <row r="14" spans="1:26" x14ac:dyDescent="0.25">
      <c r="A14" s="8" t="s">
        <v>457</v>
      </c>
      <c r="B14" s="5" t="s">
        <v>458</v>
      </c>
      <c r="C14" s="7"/>
      <c r="D14" s="7"/>
      <c r="E14" s="7"/>
      <c r="F14" s="7"/>
      <c r="G14" s="7"/>
      <c r="H14" s="7"/>
      <c r="I14" s="22"/>
      <c r="J14" s="23"/>
      <c r="K14" s="24"/>
      <c r="O14" s="25"/>
      <c r="P14" s="25"/>
      <c r="Q14" s="17"/>
      <c r="R14" s="26"/>
      <c r="S14" s="27"/>
      <c r="T14" s="27"/>
      <c r="Z14" s="28"/>
    </row>
    <row r="15" spans="1:26" s="2" customFormat="1" x14ac:dyDescent="0.25">
      <c r="A15" s="8" t="s">
        <v>459</v>
      </c>
      <c r="B15" s="5" t="s">
        <v>460</v>
      </c>
      <c r="C15" s="9"/>
      <c r="D15" s="9"/>
      <c r="E15" s="9"/>
      <c r="F15" s="9"/>
      <c r="G15" s="9"/>
      <c r="H15" s="9"/>
      <c r="I15" s="22"/>
      <c r="J15" s="29"/>
      <c r="K15" s="24"/>
      <c r="O15" s="25"/>
      <c r="P15" s="25"/>
      <c r="Q15" s="30"/>
      <c r="R15" s="26"/>
      <c r="S15" s="27"/>
      <c r="Z15" s="31"/>
    </row>
    <row r="16" spans="1:26" s="2" customFormat="1" x14ac:dyDescent="0.25">
      <c r="A16" s="8" t="s">
        <v>461</v>
      </c>
      <c r="B16" s="5" t="s">
        <v>462</v>
      </c>
      <c r="C16" s="9"/>
      <c r="D16" s="9"/>
      <c r="E16" s="9"/>
      <c r="F16" s="9"/>
      <c r="G16" s="9"/>
      <c r="H16" s="9"/>
      <c r="I16" s="22"/>
      <c r="J16" s="29"/>
      <c r="K16" s="24"/>
      <c r="O16" s="25"/>
      <c r="P16" s="25"/>
      <c r="Q16" s="30"/>
      <c r="R16" s="26"/>
      <c r="S16" s="27"/>
      <c r="Z16" s="31"/>
    </row>
    <row r="17" spans="1:26" s="2" customFormat="1" x14ac:dyDescent="0.25">
      <c r="A17" s="8" t="s">
        <v>463</v>
      </c>
      <c r="B17" s="5" t="s">
        <v>464</v>
      </c>
      <c r="C17" s="9"/>
      <c r="D17" s="9"/>
      <c r="E17" s="9"/>
      <c r="F17" s="9"/>
      <c r="G17" s="9"/>
      <c r="H17" s="9"/>
      <c r="I17" s="22"/>
      <c r="J17" s="29"/>
      <c r="K17" s="24"/>
      <c r="O17" s="25"/>
      <c r="P17" s="25"/>
      <c r="Q17" s="30"/>
      <c r="R17" s="26"/>
      <c r="S17" s="27"/>
      <c r="Z17" s="31"/>
    </row>
    <row r="18" spans="1:26" s="2" customFormat="1" x14ac:dyDescent="0.25">
      <c r="A18" s="8" t="s">
        <v>465</v>
      </c>
      <c r="B18" s="5" t="s">
        <v>466</v>
      </c>
      <c r="C18" s="9"/>
      <c r="D18" s="9"/>
      <c r="E18" s="9"/>
      <c r="F18" s="9"/>
      <c r="G18" s="9"/>
      <c r="H18" s="9"/>
      <c r="I18" s="22"/>
      <c r="J18" s="29"/>
      <c r="K18" s="24"/>
      <c r="O18" s="25"/>
      <c r="P18" s="25"/>
      <c r="Q18" s="30"/>
      <c r="R18" s="26"/>
      <c r="S18" s="27"/>
      <c r="Z18" s="31"/>
    </row>
    <row r="19" spans="1:26" s="2" customFormat="1" x14ac:dyDescent="0.25">
      <c r="A19" s="6" t="s">
        <v>467</v>
      </c>
      <c r="B19" s="5"/>
      <c r="C19" s="9"/>
      <c r="D19" s="9"/>
      <c r="E19" s="9"/>
      <c r="F19" s="9"/>
      <c r="G19" s="9"/>
      <c r="H19" s="9"/>
      <c r="I19" s="22"/>
      <c r="J19" s="29"/>
      <c r="K19" s="24"/>
      <c r="O19" s="25"/>
      <c r="P19" s="25"/>
      <c r="Q19" s="30"/>
      <c r="R19" s="26"/>
      <c r="S19" s="27"/>
      <c r="Z19" s="31"/>
    </row>
    <row r="20" spans="1:26" s="2" customFormat="1" x14ac:dyDescent="0.25">
      <c r="A20" s="8" t="s">
        <v>457</v>
      </c>
      <c r="B20" s="5" t="s">
        <v>468</v>
      </c>
      <c r="C20" s="9"/>
      <c r="D20" s="9"/>
      <c r="E20" s="9"/>
      <c r="F20" s="9"/>
      <c r="G20" s="9"/>
      <c r="H20" s="9"/>
      <c r="I20" s="22"/>
      <c r="J20" s="29"/>
      <c r="K20" s="24"/>
      <c r="O20" s="25"/>
      <c r="P20" s="25"/>
      <c r="Q20" s="30"/>
      <c r="R20" s="26"/>
      <c r="S20" s="27"/>
      <c r="Z20" s="31"/>
    </row>
    <row r="21" spans="1:26" s="2" customFormat="1" x14ac:dyDescent="0.25">
      <c r="A21" s="8" t="s">
        <v>459</v>
      </c>
      <c r="B21" s="5" t="s">
        <v>469</v>
      </c>
      <c r="C21" s="9"/>
      <c r="D21" s="9"/>
      <c r="E21" s="9"/>
      <c r="F21" s="9"/>
      <c r="G21" s="9"/>
      <c r="H21" s="9"/>
      <c r="I21" s="22"/>
      <c r="J21" s="29"/>
      <c r="K21" s="24"/>
      <c r="O21" s="25"/>
      <c r="P21" s="25"/>
      <c r="Q21" s="30"/>
      <c r="R21" s="26"/>
      <c r="S21" s="27"/>
      <c r="Z21" s="31"/>
    </row>
    <row r="22" spans="1:26" s="2" customFormat="1" x14ac:dyDescent="0.25">
      <c r="A22" s="8" t="s">
        <v>461</v>
      </c>
      <c r="B22" s="5" t="s">
        <v>470</v>
      </c>
      <c r="C22" s="9"/>
      <c r="D22" s="9"/>
      <c r="E22" s="9"/>
      <c r="F22" s="9"/>
      <c r="G22" s="9"/>
      <c r="H22" s="9"/>
      <c r="I22" s="22"/>
      <c r="J22" s="29"/>
      <c r="K22" s="24"/>
      <c r="O22" s="25"/>
      <c r="P22" s="25"/>
      <c r="Q22" s="30"/>
      <c r="R22" s="26"/>
      <c r="S22" s="27"/>
      <c r="Z22" s="31"/>
    </row>
    <row r="23" spans="1:26" s="2" customFormat="1" x14ac:dyDescent="0.25">
      <c r="A23" s="8" t="s">
        <v>463</v>
      </c>
      <c r="B23" s="5" t="s">
        <v>471</v>
      </c>
      <c r="C23" s="9"/>
      <c r="D23" s="9"/>
      <c r="E23" s="9"/>
      <c r="F23" s="9"/>
      <c r="G23" s="9"/>
      <c r="H23" s="9"/>
      <c r="I23" s="22"/>
      <c r="J23" s="29"/>
      <c r="K23" s="24"/>
      <c r="O23" s="25"/>
      <c r="P23" s="25"/>
      <c r="Q23" s="30"/>
      <c r="R23" s="26"/>
      <c r="S23" s="27"/>
      <c r="Z23" s="31"/>
    </row>
    <row r="24" spans="1:26" s="2" customFormat="1" x14ac:dyDescent="0.25">
      <c r="A24" s="8" t="s">
        <v>465</v>
      </c>
      <c r="B24" s="5" t="s">
        <v>472</v>
      </c>
      <c r="C24" s="9"/>
      <c r="D24" s="9"/>
      <c r="E24" s="9"/>
      <c r="F24" s="9"/>
      <c r="G24" s="9"/>
      <c r="H24" s="9"/>
      <c r="I24" s="22"/>
      <c r="J24" s="29"/>
      <c r="K24" s="24"/>
      <c r="O24" s="25"/>
      <c r="P24" s="25"/>
      <c r="Q24" s="30"/>
      <c r="R24" s="26"/>
      <c r="S24" s="27"/>
      <c r="Z24" s="31"/>
    </row>
    <row r="25" spans="1:26" s="2" customFormat="1" x14ac:dyDescent="0.25">
      <c r="A25" s="6" t="s">
        <v>473</v>
      </c>
      <c r="B25" s="5"/>
      <c r="C25" s="9"/>
      <c r="D25" s="9"/>
      <c r="E25" s="9"/>
      <c r="F25" s="9"/>
      <c r="G25" s="9"/>
      <c r="H25" s="9"/>
      <c r="I25" s="22"/>
      <c r="J25" s="29"/>
      <c r="K25" s="24"/>
      <c r="O25" s="25"/>
      <c r="P25" s="25"/>
      <c r="Q25" s="30"/>
      <c r="R25" s="26"/>
      <c r="S25" s="27"/>
      <c r="Z25" s="31"/>
    </row>
    <row r="26" spans="1:26" s="2" customFormat="1" x14ac:dyDescent="0.25">
      <c r="A26" s="8" t="s">
        <v>457</v>
      </c>
      <c r="B26" s="5" t="s">
        <v>71</v>
      </c>
      <c r="C26" s="9"/>
      <c r="D26" s="9"/>
      <c r="E26" s="9"/>
      <c r="F26" s="9"/>
      <c r="G26" s="9"/>
      <c r="H26" s="9"/>
      <c r="I26" s="22"/>
      <c r="J26" s="29"/>
      <c r="K26" s="24"/>
      <c r="O26" s="25"/>
      <c r="P26" s="25"/>
      <c r="Q26" s="30"/>
      <c r="R26" s="26"/>
      <c r="S26" s="27"/>
      <c r="Z26" s="31"/>
    </row>
    <row r="27" spans="1:26" s="2" customFormat="1" x14ac:dyDescent="0.25">
      <c r="A27" s="8" t="s">
        <v>459</v>
      </c>
      <c r="B27" s="5" t="s">
        <v>75</v>
      </c>
      <c r="C27" s="9"/>
      <c r="D27" s="9"/>
      <c r="E27" s="9"/>
      <c r="F27" s="9"/>
      <c r="G27" s="9"/>
      <c r="H27" s="9"/>
      <c r="I27" s="22"/>
      <c r="J27" s="29"/>
      <c r="K27" s="24"/>
      <c r="O27" s="25"/>
      <c r="P27" s="25"/>
      <c r="Q27" s="30"/>
      <c r="R27" s="26"/>
      <c r="S27" s="27"/>
      <c r="Z27" s="31"/>
    </row>
    <row r="28" spans="1:26" s="2" customFormat="1" x14ac:dyDescent="0.25">
      <c r="A28" s="8" t="s">
        <v>461</v>
      </c>
      <c r="B28" s="5" t="s">
        <v>76</v>
      </c>
      <c r="C28" s="9"/>
      <c r="D28" s="9"/>
      <c r="E28" s="9"/>
      <c r="F28" s="9"/>
      <c r="G28" s="9"/>
      <c r="H28" s="9"/>
      <c r="I28" s="22"/>
      <c r="J28" s="29"/>
      <c r="K28" s="24"/>
      <c r="O28" s="25"/>
      <c r="P28" s="25"/>
      <c r="Q28" s="30"/>
      <c r="R28" s="26"/>
      <c r="S28" s="27"/>
      <c r="Z28" s="31"/>
    </row>
    <row r="29" spans="1:26" s="2" customFormat="1" x14ac:dyDescent="0.25">
      <c r="A29" s="8" t="s">
        <v>463</v>
      </c>
      <c r="B29" s="5" t="s">
        <v>77</v>
      </c>
      <c r="C29" s="9"/>
      <c r="D29" s="9"/>
      <c r="E29" s="9"/>
      <c r="F29" s="9"/>
      <c r="G29" s="9"/>
      <c r="H29" s="9"/>
      <c r="I29" s="22"/>
      <c r="J29" s="29"/>
      <c r="K29" s="24"/>
      <c r="O29" s="25"/>
      <c r="P29" s="25"/>
      <c r="Q29" s="30"/>
      <c r="R29" s="26"/>
      <c r="S29" s="27"/>
      <c r="Z29" s="31"/>
    </row>
    <row r="30" spans="1:26" s="2" customFormat="1" x14ac:dyDescent="0.25">
      <c r="A30" s="8" t="s">
        <v>465</v>
      </c>
      <c r="B30" s="5" t="s">
        <v>474</v>
      </c>
      <c r="C30" s="9"/>
      <c r="D30" s="9"/>
      <c r="E30" s="9"/>
      <c r="F30" s="9"/>
      <c r="G30" s="9"/>
      <c r="H30" s="9"/>
      <c r="I30" s="22"/>
      <c r="J30" s="29"/>
      <c r="K30" s="24"/>
      <c r="O30" s="25"/>
      <c r="P30" s="25"/>
      <c r="Q30" s="30"/>
      <c r="R30" s="26"/>
      <c r="S30" s="27"/>
      <c r="Z30" s="31"/>
    </row>
    <row r="31" spans="1:26" s="2" customFormat="1" x14ac:dyDescent="0.25">
      <c r="A31" s="6" t="s">
        <v>487</v>
      </c>
      <c r="B31" s="5" t="s">
        <v>488</v>
      </c>
      <c r="C31" s="10"/>
      <c r="D31" s="10"/>
      <c r="E31" s="10"/>
      <c r="F31" s="10"/>
      <c r="G31" s="10"/>
      <c r="H31" s="9"/>
      <c r="I31" s="22"/>
      <c r="J31" s="29"/>
      <c r="K31" s="24"/>
      <c r="O31" s="25"/>
      <c r="P31" s="25"/>
      <c r="Q31" s="30"/>
      <c r="R31" s="26"/>
      <c r="S31" s="27"/>
      <c r="Z31" s="31"/>
    </row>
    <row r="32" spans="1:26" s="2" customFormat="1" x14ac:dyDescent="0.25">
      <c r="A32" s="6" t="s">
        <v>489</v>
      </c>
      <c r="B32" s="5" t="s">
        <v>490</v>
      </c>
      <c r="C32" s="10"/>
      <c r="D32" s="10"/>
      <c r="E32" s="10"/>
      <c r="F32" s="10"/>
      <c r="G32" s="10"/>
      <c r="H32" s="9"/>
      <c r="I32" s="22"/>
      <c r="J32" s="29"/>
      <c r="K32" s="24"/>
      <c r="O32" s="25"/>
      <c r="P32" s="25"/>
      <c r="Q32" s="30"/>
      <c r="R32" s="26"/>
      <c r="S32" s="27"/>
      <c r="Z32" s="31"/>
    </row>
    <row r="33" spans="1:26" x14ac:dyDescent="0.25">
      <c r="A33" s="6" t="s">
        <v>499</v>
      </c>
      <c r="B33" s="5"/>
      <c r="C33" s="7"/>
      <c r="D33" s="7"/>
      <c r="E33" s="7"/>
      <c r="F33" s="7"/>
      <c r="G33" s="7"/>
      <c r="H33" s="12"/>
      <c r="I33" s="22"/>
      <c r="J33" s="32"/>
      <c r="K33" s="24"/>
      <c r="P33" s="25"/>
      <c r="Q33" s="17"/>
      <c r="R33" s="26"/>
      <c r="S33" s="27"/>
      <c r="Z33" s="28"/>
    </row>
    <row r="34" spans="1:26" x14ac:dyDescent="0.25">
      <c r="A34" s="8" t="s">
        <v>506</v>
      </c>
      <c r="B34" s="5" t="s">
        <v>507</v>
      </c>
      <c r="C34" s="10"/>
      <c r="D34" s="10"/>
      <c r="E34" s="10"/>
      <c r="F34" s="10"/>
      <c r="G34" s="10"/>
      <c r="H34" s="12"/>
      <c r="I34" s="22"/>
      <c r="J34" s="32"/>
      <c r="K34" s="24"/>
      <c r="P34" s="25"/>
      <c r="Q34" s="17"/>
      <c r="R34" s="26"/>
      <c r="S34" s="27"/>
      <c r="Z34" s="28"/>
    </row>
    <row r="35" spans="1:26" s="15" customFormat="1" x14ac:dyDescent="0.25">
      <c r="A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s="15" customFormat="1" x14ac:dyDescent="0.25">
      <c r="A36" s="33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Z62"/>
  <sheetViews>
    <sheetView workbookViewId="0">
      <pane xSplit="2" ySplit="15" topLeftCell="C16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9.140625" defaultRowHeight="15" x14ac:dyDescent="0.25"/>
  <cols>
    <col min="1" max="1" width="38.42578125" style="16" customWidth="1"/>
    <col min="2" max="6" width="12.7109375" style="15" customWidth="1"/>
    <col min="7" max="9" width="12.7109375" style="16" customWidth="1"/>
    <col min="10" max="10" width="9.140625" style="16" customWidth="1"/>
    <col min="11" max="11" width="9.140625" style="16"/>
    <col min="12" max="12" width="31.42578125" style="16" customWidth="1"/>
    <col min="13" max="13" width="31.28515625" style="16" bestFit="1" customWidth="1"/>
    <col min="14" max="14" width="9.140625" style="16"/>
    <col min="15" max="15" width="16.7109375" style="16" customWidth="1"/>
    <col min="16" max="16" width="15.28515625" style="16" customWidth="1"/>
    <col min="17" max="17" width="48.28515625" style="16" customWidth="1"/>
    <col min="18" max="18" width="16.5703125" style="16" customWidth="1"/>
    <col min="19" max="19" width="34.42578125" style="16" customWidth="1"/>
    <col min="20" max="16384" width="9.140625" style="16"/>
  </cols>
  <sheetData>
    <row r="4" spans="1:26" ht="25.5" x14ac:dyDescent="0.35">
      <c r="A4" s="151" t="s">
        <v>519</v>
      </c>
    </row>
    <row r="6" spans="1:26" x14ac:dyDescent="0.25">
      <c r="A6" s="13" t="s">
        <v>509</v>
      </c>
      <c r="B6" s="14"/>
      <c r="C6" s="14"/>
      <c r="D6" s="14"/>
      <c r="E6" s="14"/>
    </row>
    <row r="7" spans="1:26" x14ac:dyDescent="0.25">
      <c r="A7" s="13" t="s">
        <v>444</v>
      </c>
    </row>
    <row r="8" spans="1:26" x14ac:dyDescent="0.25">
      <c r="A8" s="13" t="s">
        <v>522</v>
      </c>
    </row>
    <row r="9" spans="1:26" x14ac:dyDescent="0.25">
      <c r="Q9" s="17"/>
    </row>
    <row r="10" spans="1:26" x14ac:dyDescent="0.25">
      <c r="A10" s="34" t="s">
        <v>510</v>
      </c>
      <c r="B10" s="35" t="s">
        <v>511</v>
      </c>
      <c r="C10" s="16"/>
      <c r="D10" s="16"/>
      <c r="E10" s="36"/>
      <c r="F10" s="37"/>
      <c r="G10" s="37"/>
      <c r="H10" s="37"/>
      <c r="Q10" s="17"/>
    </row>
    <row r="11" spans="1:26" x14ac:dyDescent="0.25">
      <c r="A11" s="38" t="s">
        <v>512</v>
      </c>
      <c r="B11" s="39" t="s">
        <v>513</v>
      </c>
      <c r="C11" s="16"/>
      <c r="D11" s="16"/>
      <c r="E11" s="36"/>
      <c r="F11" s="37"/>
      <c r="G11" s="37"/>
      <c r="H11" s="37"/>
      <c r="Q11" s="17"/>
    </row>
    <row r="12" spans="1:26" x14ac:dyDescent="0.25">
      <c r="A12" s="40"/>
      <c r="B12" s="36"/>
      <c r="C12" s="36"/>
      <c r="D12" s="36"/>
      <c r="E12" s="36"/>
      <c r="F12" s="37"/>
      <c r="G12" s="37"/>
      <c r="H12" s="37"/>
      <c r="Q12" s="17"/>
    </row>
    <row r="13" spans="1:26" x14ac:dyDescent="0.25">
      <c r="A13" s="1"/>
      <c r="B13" s="2"/>
      <c r="C13" s="2"/>
      <c r="D13" s="2"/>
      <c r="E13" s="2"/>
      <c r="F13" s="18"/>
      <c r="G13" s="19"/>
      <c r="H13" s="19"/>
      <c r="Q13" s="17"/>
    </row>
    <row r="14" spans="1:26" ht="60" x14ac:dyDescent="0.25">
      <c r="A14" s="1"/>
      <c r="B14" s="2"/>
      <c r="C14" s="3" t="s">
        <v>445</v>
      </c>
      <c r="D14" s="3" t="s">
        <v>446</v>
      </c>
      <c r="E14" s="3" t="s">
        <v>447</v>
      </c>
      <c r="F14" s="3" t="s">
        <v>448</v>
      </c>
      <c r="G14" s="3" t="s">
        <v>449</v>
      </c>
      <c r="H14" s="4" t="s">
        <v>450</v>
      </c>
      <c r="I14" s="20"/>
      <c r="J14" s="20"/>
      <c r="K14" s="20"/>
      <c r="Q14" s="17"/>
    </row>
    <row r="15" spans="1:26" x14ac:dyDescent="0.25">
      <c r="A15" s="1"/>
      <c r="B15" s="2"/>
      <c r="C15" s="5" t="s">
        <v>33</v>
      </c>
      <c r="D15" s="5" t="s">
        <v>451</v>
      </c>
      <c r="E15" s="5" t="s">
        <v>452</v>
      </c>
      <c r="F15" s="5" t="s">
        <v>453</v>
      </c>
      <c r="G15" s="5" t="s">
        <v>454</v>
      </c>
      <c r="H15" s="5" t="s">
        <v>455</v>
      </c>
      <c r="I15" s="20"/>
      <c r="J15" s="20"/>
      <c r="K15" s="20"/>
      <c r="Q15" s="17"/>
    </row>
    <row r="16" spans="1:26" x14ac:dyDescent="0.25">
      <c r="A16" s="6" t="s">
        <v>456</v>
      </c>
      <c r="B16" s="5"/>
      <c r="C16" s="7"/>
      <c r="D16" s="7"/>
      <c r="E16" s="7"/>
      <c r="F16" s="7"/>
      <c r="G16" s="7"/>
      <c r="H16" s="7"/>
      <c r="I16" s="22"/>
      <c r="J16" s="23"/>
      <c r="K16" s="24"/>
      <c r="O16" s="25"/>
      <c r="P16" s="25"/>
      <c r="Q16" s="17"/>
      <c r="R16" s="26"/>
      <c r="S16" s="27"/>
      <c r="T16" s="27"/>
      <c r="Z16" s="28"/>
    </row>
    <row r="17" spans="1:26" x14ac:dyDescent="0.25">
      <c r="A17" s="8" t="s">
        <v>457</v>
      </c>
      <c r="B17" s="5" t="s">
        <v>458</v>
      </c>
      <c r="C17" s="7"/>
      <c r="D17" s="7"/>
      <c r="E17" s="7"/>
      <c r="F17" s="7"/>
      <c r="G17" s="7"/>
      <c r="H17" s="7"/>
      <c r="I17" s="22"/>
      <c r="J17" s="23"/>
      <c r="K17" s="24"/>
      <c r="O17" s="25"/>
      <c r="P17" s="25"/>
      <c r="Q17" s="17"/>
      <c r="R17" s="26"/>
      <c r="S17" s="27"/>
      <c r="T17" s="27"/>
      <c r="Z17" s="28"/>
    </row>
    <row r="18" spans="1:26" s="2" customFormat="1" x14ac:dyDescent="0.25">
      <c r="A18" s="8" t="s">
        <v>459</v>
      </c>
      <c r="B18" s="5" t="s">
        <v>460</v>
      </c>
      <c r="C18" s="9"/>
      <c r="D18" s="9"/>
      <c r="E18" s="9"/>
      <c r="F18" s="9"/>
      <c r="G18" s="9"/>
      <c r="H18" s="9"/>
      <c r="I18" s="22"/>
      <c r="J18" s="29"/>
      <c r="K18" s="24"/>
      <c r="O18" s="25"/>
      <c r="P18" s="25"/>
      <c r="Q18" s="30"/>
      <c r="R18" s="26"/>
      <c r="S18" s="27"/>
      <c r="Z18" s="31"/>
    </row>
    <row r="19" spans="1:26" s="2" customFormat="1" x14ac:dyDescent="0.25">
      <c r="A19" s="8" t="s">
        <v>461</v>
      </c>
      <c r="B19" s="5" t="s">
        <v>462</v>
      </c>
      <c r="C19" s="9"/>
      <c r="D19" s="9"/>
      <c r="E19" s="9"/>
      <c r="F19" s="9"/>
      <c r="G19" s="9"/>
      <c r="H19" s="9"/>
      <c r="I19" s="22"/>
      <c r="J19" s="29"/>
      <c r="K19" s="24"/>
      <c r="O19" s="25"/>
      <c r="P19" s="25"/>
      <c r="Q19" s="30"/>
      <c r="R19" s="26"/>
      <c r="S19" s="27"/>
      <c r="Z19" s="31"/>
    </row>
    <row r="20" spans="1:26" s="2" customFormat="1" x14ac:dyDescent="0.25">
      <c r="A20" s="8" t="s">
        <v>463</v>
      </c>
      <c r="B20" s="5" t="s">
        <v>464</v>
      </c>
      <c r="C20" s="9"/>
      <c r="D20" s="9"/>
      <c r="E20" s="9"/>
      <c r="F20" s="9"/>
      <c r="G20" s="9"/>
      <c r="H20" s="9"/>
      <c r="I20" s="22"/>
      <c r="J20" s="29"/>
      <c r="K20" s="24"/>
      <c r="O20" s="25"/>
      <c r="P20" s="25"/>
      <c r="Q20" s="30"/>
      <c r="R20" s="26"/>
      <c r="S20" s="27"/>
      <c r="Z20" s="31"/>
    </row>
    <row r="21" spans="1:26" s="2" customFormat="1" x14ac:dyDescent="0.25">
      <c r="A21" s="8" t="s">
        <v>465</v>
      </c>
      <c r="B21" s="5" t="s">
        <v>466</v>
      </c>
      <c r="C21" s="9"/>
      <c r="D21" s="9"/>
      <c r="E21" s="9"/>
      <c r="F21" s="9"/>
      <c r="G21" s="9"/>
      <c r="H21" s="9"/>
      <c r="I21" s="22"/>
      <c r="J21" s="29"/>
      <c r="K21" s="24"/>
      <c r="O21" s="25"/>
      <c r="P21" s="25"/>
      <c r="Q21" s="30"/>
      <c r="R21" s="26"/>
      <c r="S21" s="27"/>
      <c r="Z21" s="31"/>
    </row>
    <row r="22" spans="1:26" s="2" customFormat="1" x14ac:dyDescent="0.25">
      <c r="A22" s="6" t="s">
        <v>467</v>
      </c>
      <c r="B22" s="5"/>
      <c r="C22" s="9"/>
      <c r="D22" s="9"/>
      <c r="E22" s="9"/>
      <c r="F22" s="9"/>
      <c r="G22" s="9"/>
      <c r="H22" s="9"/>
      <c r="I22" s="22"/>
      <c r="J22" s="29"/>
      <c r="K22" s="24"/>
      <c r="O22" s="25"/>
      <c r="P22" s="25"/>
      <c r="Q22" s="30"/>
      <c r="R22" s="26"/>
      <c r="S22" s="27"/>
      <c r="Z22" s="31"/>
    </row>
    <row r="23" spans="1:26" s="2" customFormat="1" x14ac:dyDescent="0.25">
      <c r="A23" s="8" t="s">
        <v>457</v>
      </c>
      <c r="B23" s="5" t="s">
        <v>468</v>
      </c>
      <c r="C23" s="9"/>
      <c r="D23" s="9"/>
      <c r="E23" s="9"/>
      <c r="F23" s="9"/>
      <c r="G23" s="9"/>
      <c r="H23" s="9"/>
      <c r="I23" s="22"/>
      <c r="J23" s="29"/>
      <c r="K23" s="24"/>
      <c r="O23" s="25"/>
      <c r="P23" s="25"/>
      <c r="Q23" s="30"/>
      <c r="R23" s="26"/>
      <c r="S23" s="27"/>
      <c r="Z23" s="31"/>
    </row>
    <row r="24" spans="1:26" s="2" customFormat="1" x14ac:dyDescent="0.25">
      <c r="A24" s="8" t="s">
        <v>459</v>
      </c>
      <c r="B24" s="5" t="s">
        <v>469</v>
      </c>
      <c r="C24" s="9"/>
      <c r="D24" s="9"/>
      <c r="E24" s="9"/>
      <c r="F24" s="9"/>
      <c r="G24" s="9"/>
      <c r="H24" s="9"/>
      <c r="I24" s="22"/>
      <c r="J24" s="29"/>
      <c r="K24" s="24"/>
      <c r="O24" s="25"/>
      <c r="P24" s="25"/>
      <c r="Q24" s="30"/>
      <c r="R24" s="26"/>
      <c r="S24" s="27"/>
      <c r="Z24" s="31"/>
    </row>
    <row r="25" spans="1:26" s="2" customFormat="1" x14ac:dyDescent="0.25">
      <c r="A25" s="8" t="s">
        <v>461</v>
      </c>
      <c r="B25" s="5" t="s">
        <v>470</v>
      </c>
      <c r="C25" s="9"/>
      <c r="D25" s="9"/>
      <c r="E25" s="9"/>
      <c r="F25" s="9"/>
      <c r="G25" s="9"/>
      <c r="H25" s="9"/>
      <c r="I25" s="22"/>
      <c r="J25" s="29"/>
      <c r="K25" s="24"/>
      <c r="O25" s="25"/>
      <c r="P25" s="25"/>
      <c r="Q25" s="30"/>
      <c r="R25" s="26"/>
      <c r="S25" s="27"/>
      <c r="Z25" s="31"/>
    </row>
    <row r="26" spans="1:26" s="2" customFormat="1" x14ac:dyDescent="0.25">
      <c r="A26" s="8" t="s">
        <v>463</v>
      </c>
      <c r="B26" s="5" t="s">
        <v>471</v>
      </c>
      <c r="C26" s="9"/>
      <c r="D26" s="9"/>
      <c r="E26" s="9"/>
      <c r="F26" s="9"/>
      <c r="G26" s="9"/>
      <c r="H26" s="9"/>
      <c r="I26" s="22"/>
      <c r="J26" s="29"/>
      <c r="K26" s="24"/>
      <c r="O26" s="25"/>
      <c r="P26" s="25"/>
      <c r="Q26" s="30"/>
      <c r="R26" s="26"/>
      <c r="S26" s="27"/>
      <c r="Z26" s="31"/>
    </row>
    <row r="27" spans="1:26" s="2" customFormat="1" x14ac:dyDescent="0.25">
      <c r="A27" s="8" t="s">
        <v>465</v>
      </c>
      <c r="B27" s="5" t="s">
        <v>472</v>
      </c>
      <c r="C27" s="9"/>
      <c r="D27" s="9"/>
      <c r="E27" s="9"/>
      <c r="F27" s="9"/>
      <c r="G27" s="9"/>
      <c r="H27" s="9"/>
      <c r="I27" s="22"/>
      <c r="J27" s="29"/>
      <c r="K27" s="24"/>
      <c r="O27" s="25"/>
      <c r="P27" s="25"/>
      <c r="Q27" s="30"/>
      <c r="R27" s="26"/>
      <c r="S27" s="27"/>
      <c r="Z27" s="31"/>
    </row>
    <row r="28" spans="1:26" s="2" customFormat="1" x14ac:dyDescent="0.25">
      <c r="A28" s="6" t="s">
        <v>473</v>
      </c>
      <c r="B28" s="5"/>
      <c r="C28" s="9"/>
      <c r="D28" s="9"/>
      <c r="E28" s="9"/>
      <c r="F28" s="9"/>
      <c r="G28" s="9"/>
      <c r="H28" s="9"/>
      <c r="I28" s="22"/>
      <c r="J28" s="29"/>
      <c r="K28" s="24"/>
      <c r="O28" s="25"/>
      <c r="P28" s="25"/>
      <c r="Q28" s="30"/>
      <c r="R28" s="26"/>
      <c r="S28" s="27"/>
      <c r="Z28" s="31"/>
    </row>
    <row r="29" spans="1:26" s="2" customFormat="1" x14ac:dyDescent="0.25">
      <c r="A29" s="8" t="s">
        <v>457</v>
      </c>
      <c r="B29" s="5" t="s">
        <v>71</v>
      </c>
      <c r="C29" s="9"/>
      <c r="D29" s="9"/>
      <c r="E29" s="9"/>
      <c r="F29" s="9"/>
      <c r="G29" s="9"/>
      <c r="H29" s="9"/>
      <c r="I29" s="22"/>
      <c r="J29" s="29"/>
      <c r="K29" s="24"/>
      <c r="O29" s="25"/>
      <c r="P29" s="25"/>
      <c r="Q29" s="30"/>
      <c r="R29" s="26"/>
      <c r="S29" s="27"/>
      <c r="Z29" s="31"/>
    </row>
    <row r="30" spans="1:26" s="2" customFormat="1" x14ac:dyDescent="0.25">
      <c r="A30" s="8" t="s">
        <v>459</v>
      </c>
      <c r="B30" s="5" t="s">
        <v>75</v>
      </c>
      <c r="C30" s="9"/>
      <c r="D30" s="9"/>
      <c r="E30" s="9"/>
      <c r="F30" s="9"/>
      <c r="G30" s="9"/>
      <c r="H30" s="9"/>
      <c r="I30" s="22"/>
      <c r="J30" s="29"/>
      <c r="K30" s="24"/>
      <c r="O30" s="25"/>
      <c r="P30" s="25"/>
      <c r="Q30" s="30"/>
      <c r="R30" s="26"/>
      <c r="S30" s="27"/>
      <c r="Z30" s="31"/>
    </row>
    <row r="31" spans="1:26" s="2" customFormat="1" x14ac:dyDescent="0.25">
      <c r="A31" s="8" t="s">
        <v>461</v>
      </c>
      <c r="B31" s="5" t="s">
        <v>76</v>
      </c>
      <c r="C31" s="9"/>
      <c r="D31" s="9"/>
      <c r="E31" s="9"/>
      <c r="F31" s="9"/>
      <c r="G31" s="9"/>
      <c r="H31" s="9"/>
      <c r="I31" s="22"/>
      <c r="J31" s="29"/>
      <c r="K31" s="24"/>
      <c r="O31" s="25"/>
      <c r="P31" s="25"/>
      <c r="Q31" s="30"/>
      <c r="R31" s="26"/>
      <c r="S31" s="27"/>
      <c r="Z31" s="31"/>
    </row>
    <row r="32" spans="1:26" s="2" customFormat="1" x14ac:dyDescent="0.25">
      <c r="A32" s="8" t="s">
        <v>463</v>
      </c>
      <c r="B32" s="5" t="s">
        <v>77</v>
      </c>
      <c r="C32" s="9"/>
      <c r="D32" s="9"/>
      <c r="E32" s="9"/>
      <c r="F32" s="9"/>
      <c r="G32" s="9"/>
      <c r="H32" s="9"/>
      <c r="I32" s="22"/>
      <c r="J32" s="29"/>
      <c r="K32" s="24"/>
      <c r="O32" s="25"/>
      <c r="P32" s="25"/>
      <c r="Q32" s="30"/>
      <c r="R32" s="26"/>
      <c r="S32" s="27"/>
      <c r="Z32" s="31"/>
    </row>
    <row r="33" spans="1:26" s="2" customFormat="1" x14ac:dyDescent="0.25">
      <c r="A33" s="8" t="s">
        <v>465</v>
      </c>
      <c r="B33" s="5" t="s">
        <v>474</v>
      </c>
      <c r="C33" s="9"/>
      <c r="D33" s="9"/>
      <c r="E33" s="9"/>
      <c r="F33" s="9"/>
      <c r="G33" s="9"/>
      <c r="H33" s="9"/>
      <c r="I33" s="22"/>
      <c r="J33" s="29"/>
      <c r="K33" s="24"/>
      <c r="O33" s="25"/>
      <c r="P33" s="25"/>
      <c r="Q33" s="30"/>
      <c r="R33" s="26"/>
      <c r="S33" s="27"/>
      <c r="Z33" s="31"/>
    </row>
    <row r="34" spans="1:26" s="2" customFormat="1" x14ac:dyDescent="0.25">
      <c r="A34" s="6" t="s">
        <v>475</v>
      </c>
      <c r="B34" s="5"/>
      <c r="C34" s="9"/>
      <c r="D34" s="9"/>
      <c r="E34" s="9"/>
      <c r="F34" s="9"/>
      <c r="G34" s="9"/>
      <c r="H34" s="9"/>
      <c r="I34" s="22"/>
      <c r="J34" s="29"/>
      <c r="K34" s="24"/>
      <c r="O34" s="25"/>
      <c r="P34" s="25"/>
      <c r="Q34" s="30"/>
      <c r="R34" s="26"/>
      <c r="S34" s="27"/>
      <c r="Z34" s="31"/>
    </row>
    <row r="35" spans="1:26" s="2" customFormat="1" x14ac:dyDescent="0.25">
      <c r="A35" s="8" t="s">
        <v>476</v>
      </c>
      <c r="B35" s="5" t="s">
        <v>78</v>
      </c>
      <c r="C35" s="9"/>
      <c r="D35" s="9"/>
      <c r="E35" s="9"/>
      <c r="F35" s="9"/>
      <c r="G35" s="9"/>
      <c r="H35" s="9"/>
      <c r="I35" s="22"/>
      <c r="J35" s="29"/>
      <c r="K35" s="24"/>
      <c r="O35" s="25"/>
      <c r="P35" s="25"/>
      <c r="Q35" s="30"/>
      <c r="R35" s="26"/>
      <c r="S35" s="27"/>
      <c r="Z35" s="31"/>
    </row>
    <row r="36" spans="1:26" s="2" customFormat="1" x14ac:dyDescent="0.25">
      <c r="A36" s="8" t="s">
        <v>477</v>
      </c>
      <c r="B36" s="5" t="s">
        <v>478</v>
      </c>
      <c r="C36" s="9"/>
      <c r="D36" s="9"/>
      <c r="E36" s="9"/>
      <c r="F36" s="9"/>
      <c r="G36" s="9"/>
      <c r="H36" s="9"/>
      <c r="I36" s="22"/>
      <c r="J36" s="29"/>
      <c r="K36" s="24"/>
      <c r="O36" s="25"/>
      <c r="P36" s="25"/>
      <c r="Q36" s="30"/>
      <c r="R36" s="26"/>
      <c r="S36" s="27"/>
      <c r="Z36" s="31"/>
    </row>
    <row r="37" spans="1:26" s="2" customFormat="1" x14ac:dyDescent="0.25">
      <c r="A37" s="8" t="s">
        <v>479</v>
      </c>
      <c r="B37" s="5" t="s">
        <v>480</v>
      </c>
      <c r="C37" s="9"/>
      <c r="D37" s="9"/>
      <c r="E37" s="9"/>
      <c r="F37" s="9"/>
      <c r="G37" s="9"/>
      <c r="H37" s="9"/>
      <c r="I37" s="22"/>
      <c r="J37" s="29"/>
      <c r="K37" s="24"/>
      <c r="O37" s="25"/>
      <c r="P37" s="25"/>
      <c r="Q37" s="30"/>
      <c r="R37" s="26"/>
      <c r="S37" s="27"/>
      <c r="Z37" s="31"/>
    </row>
    <row r="38" spans="1:26" s="2" customFormat="1" x14ac:dyDescent="0.25">
      <c r="A38" s="8" t="s">
        <v>481</v>
      </c>
      <c r="B38" s="5" t="s">
        <v>482</v>
      </c>
      <c r="C38" s="9"/>
      <c r="D38" s="9"/>
      <c r="E38" s="9"/>
      <c r="F38" s="9"/>
      <c r="G38" s="9"/>
      <c r="H38" s="9"/>
      <c r="I38" s="22"/>
      <c r="J38" s="29"/>
      <c r="K38" s="24"/>
      <c r="O38" s="25"/>
      <c r="P38" s="25"/>
      <c r="Q38" s="30"/>
      <c r="R38" s="26"/>
      <c r="S38" s="27"/>
      <c r="Z38" s="31"/>
    </row>
    <row r="39" spans="1:26" s="2" customFormat="1" x14ac:dyDescent="0.25">
      <c r="A39" s="8" t="s">
        <v>483</v>
      </c>
      <c r="B39" s="5" t="s">
        <v>484</v>
      </c>
      <c r="C39" s="9"/>
      <c r="D39" s="9"/>
      <c r="E39" s="9"/>
      <c r="F39" s="9"/>
      <c r="G39" s="9"/>
      <c r="H39" s="9"/>
      <c r="I39" s="22"/>
      <c r="J39" s="29"/>
      <c r="K39" s="24"/>
      <c r="O39" s="25"/>
      <c r="P39" s="25"/>
      <c r="Q39" s="30"/>
      <c r="R39" s="26"/>
      <c r="S39" s="27"/>
      <c r="Z39" s="31"/>
    </row>
    <row r="40" spans="1:26" s="2" customFormat="1" x14ac:dyDescent="0.25">
      <c r="A40" s="8" t="s">
        <v>485</v>
      </c>
      <c r="B40" s="5" t="s">
        <v>79</v>
      </c>
      <c r="C40" s="9"/>
      <c r="D40" s="9"/>
      <c r="E40" s="9"/>
      <c r="F40" s="9"/>
      <c r="G40" s="9"/>
      <c r="H40" s="9"/>
      <c r="I40" s="22"/>
      <c r="J40" s="29"/>
      <c r="K40" s="24"/>
      <c r="O40" s="25"/>
      <c r="P40" s="25"/>
      <c r="Q40" s="30"/>
      <c r="R40" s="26"/>
      <c r="S40" s="27"/>
      <c r="Z40" s="31"/>
    </row>
    <row r="41" spans="1:26" s="2" customFormat="1" x14ac:dyDescent="0.25">
      <c r="A41" s="8" t="s">
        <v>486</v>
      </c>
      <c r="B41" s="5" t="s">
        <v>83</v>
      </c>
      <c r="C41" s="9"/>
      <c r="D41" s="9"/>
      <c r="E41" s="9"/>
      <c r="F41" s="9"/>
      <c r="G41" s="9"/>
      <c r="H41" s="9"/>
      <c r="I41" s="22"/>
      <c r="J41" s="29"/>
      <c r="K41" s="24"/>
      <c r="O41" s="25"/>
      <c r="P41" s="25"/>
      <c r="Q41" s="30"/>
      <c r="R41" s="26"/>
      <c r="S41" s="27"/>
      <c r="Z41" s="31"/>
    </row>
    <row r="42" spans="1:26" s="2" customFormat="1" x14ac:dyDescent="0.25">
      <c r="A42" s="6" t="s">
        <v>487</v>
      </c>
      <c r="B42" s="5" t="s">
        <v>488</v>
      </c>
      <c r="C42" s="10"/>
      <c r="D42" s="10"/>
      <c r="E42" s="10"/>
      <c r="F42" s="10"/>
      <c r="G42" s="10"/>
      <c r="H42" s="9"/>
      <c r="I42" s="22"/>
      <c r="J42" s="29"/>
      <c r="K42" s="24"/>
      <c r="O42" s="25"/>
      <c r="P42" s="25"/>
      <c r="Q42" s="30"/>
      <c r="R42" s="26"/>
      <c r="S42" s="27"/>
      <c r="Z42" s="31"/>
    </row>
    <row r="43" spans="1:26" s="2" customFormat="1" x14ac:dyDescent="0.25">
      <c r="A43" s="6" t="s">
        <v>489</v>
      </c>
      <c r="B43" s="5" t="s">
        <v>490</v>
      </c>
      <c r="C43" s="10"/>
      <c r="D43" s="10"/>
      <c r="E43" s="10"/>
      <c r="F43" s="10"/>
      <c r="G43" s="10"/>
      <c r="H43" s="9"/>
      <c r="I43" s="22"/>
      <c r="J43" s="29"/>
      <c r="K43" s="24"/>
      <c r="O43" s="25"/>
      <c r="P43" s="25"/>
      <c r="Q43" s="30"/>
      <c r="R43" s="26"/>
      <c r="S43" s="27"/>
      <c r="Z43" s="31"/>
    </row>
    <row r="44" spans="1:26" s="2" customFormat="1" x14ac:dyDescent="0.25">
      <c r="A44" s="6" t="s">
        <v>491</v>
      </c>
      <c r="B44" s="5"/>
      <c r="C44" s="9"/>
      <c r="D44" s="9"/>
      <c r="E44" s="9"/>
      <c r="F44" s="9"/>
      <c r="G44" s="9"/>
      <c r="H44" s="9"/>
      <c r="I44" s="22"/>
      <c r="J44" s="29"/>
      <c r="K44" s="24"/>
      <c r="O44" s="25"/>
      <c r="P44" s="25"/>
      <c r="Q44" s="30"/>
      <c r="R44" s="26"/>
      <c r="S44" s="27"/>
      <c r="Z44" s="31"/>
    </row>
    <row r="45" spans="1:26" x14ac:dyDescent="0.25">
      <c r="A45" s="11" t="s">
        <v>85</v>
      </c>
      <c r="B45" s="5" t="s">
        <v>492</v>
      </c>
      <c r="C45" s="10"/>
      <c r="D45" s="9"/>
      <c r="E45" s="10"/>
      <c r="F45" s="10"/>
      <c r="G45" s="10"/>
      <c r="H45" s="7"/>
      <c r="I45" s="22"/>
      <c r="J45" s="32"/>
      <c r="K45" s="24"/>
      <c r="P45" s="25"/>
      <c r="Q45" s="17"/>
      <c r="R45" s="26"/>
      <c r="S45" s="27"/>
      <c r="Z45" s="28"/>
    </row>
    <row r="46" spans="1:26" x14ac:dyDescent="0.25">
      <c r="A46" s="11" t="s">
        <v>87</v>
      </c>
      <c r="B46" s="5" t="s">
        <v>493</v>
      </c>
      <c r="C46" s="10"/>
      <c r="D46" s="9"/>
      <c r="E46" s="10"/>
      <c r="F46" s="10"/>
      <c r="G46" s="10"/>
      <c r="H46" s="7"/>
      <c r="I46" s="22"/>
      <c r="J46" s="32"/>
      <c r="K46" s="24"/>
      <c r="O46" s="41"/>
      <c r="P46" s="25"/>
      <c r="Q46" s="17"/>
      <c r="R46" s="26"/>
      <c r="S46" s="27"/>
      <c r="Z46" s="28"/>
    </row>
    <row r="47" spans="1:26" x14ac:dyDescent="0.25">
      <c r="A47" s="6" t="s">
        <v>494</v>
      </c>
      <c r="B47" s="5"/>
      <c r="C47" s="7"/>
      <c r="D47" s="7"/>
      <c r="E47" s="7"/>
      <c r="F47" s="7"/>
      <c r="G47" s="7"/>
      <c r="H47" s="7"/>
      <c r="I47" s="22"/>
      <c r="J47" s="32"/>
      <c r="K47" s="24"/>
      <c r="O47" s="41"/>
      <c r="P47" s="25"/>
      <c r="Q47" s="42"/>
      <c r="R47" s="26"/>
      <c r="S47" s="27"/>
      <c r="Z47" s="28"/>
    </row>
    <row r="48" spans="1:26" x14ac:dyDescent="0.25">
      <c r="A48" s="8" t="s">
        <v>495</v>
      </c>
      <c r="B48" s="5" t="s">
        <v>496</v>
      </c>
      <c r="C48" s="10"/>
      <c r="D48" s="10"/>
      <c r="E48" s="10"/>
      <c r="F48" s="10"/>
      <c r="G48" s="10"/>
      <c r="H48" s="7"/>
      <c r="I48" s="22"/>
      <c r="J48" s="32"/>
      <c r="K48" s="24"/>
      <c r="P48" s="25"/>
      <c r="Q48" s="17"/>
      <c r="R48" s="26"/>
      <c r="S48" s="27"/>
      <c r="Z48" s="28"/>
    </row>
    <row r="49" spans="1:26" x14ac:dyDescent="0.25">
      <c r="A49" s="8" t="s">
        <v>213</v>
      </c>
      <c r="B49" s="5" t="s">
        <v>497</v>
      </c>
      <c r="C49" s="10"/>
      <c r="D49" s="10"/>
      <c r="E49" s="10"/>
      <c r="F49" s="10"/>
      <c r="G49" s="10"/>
      <c r="H49" s="7"/>
      <c r="I49" s="22"/>
      <c r="J49" s="32"/>
      <c r="K49" s="24"/>
      <c r="P49" s="25"/>
      <c r="Q49" s="17"/>
      <c r="R49" s="26"/>
      <c r="S49" s="27"/>
      <c r="Z49" s="28"/>
    </row>
    <row r="50" spans="1:26" x14ac:dyDescent="0.25">
      <c r="A50" s="8" t="s">
        <v>130</v>
      </c>
      <c r="B50" s="5" t="s">
        <v>498</v>
      </c>
      <c r="C50" s="10"/>
      <c r="D50" s="10"/>
      <c r="E50" s="10"/>
      <c r="F50" s="10"/>
      <c r="G50" s="10"/>
      <c r="H50" s="12"/>
      <c r="I50" s="22"/>
      <c r="J50" s="32"/>
      <c r="K50" s="24"/>
      <c r="P50" s="25"/>
      <c r="Q50" s="17"/>
      <c r="R50" s="26"/>
      <c r="S50" s="27"/>
      <c r="Z50" s="28"/>
    </row>
    <row r="51" spans="1:26" x14ac:dyDescent="0.25">
      <c r="A51" s="6" t="s">
        <v>499</v>
      </c>
      <c r="B51" s="5"/>
      <c r="C51" s="7"/>
      <c r="D51" s="7"/>
      <c r="E51" s="7"/>
      <c r="F51" s="7"/>
      <c r="G51" s="7"/>
      <c r="H51" s="12"/>
      <c r="I51" s="22"/>
      <c r="J51" s="32"/>
      <c r="K51" s="24"/>
      <c r="P51" s="25"/>
      <c r="Q51" s="17"/>
      <c r="R51" s="26"/>
      <c r="S51" s="27"/>
      <c r="Z51" s="28"/>
    </row>
    <row r="52" spans="1:26" x14ac:dyDescent="0.25">
      <c r="A52" s="8" t="s">
        <v>500</v>
      </c>
      <c r="B52" s="5" t="s">
        <v>501</v>
      </c>
      <c r="C52" s="10"/>
      <c r="D52" s="10"/>
      <c r="E52" s="10"/>
      <c r="F52" s="10"/>
      <c r="G52" s="10"/>
      <c r="H52" s="12"/>
      <c r="I52" s="22"/>
      <c r="J52" s="32"/>
      <c r="K52" s="24"/>
      <c r="P52" s="25"/>
      <c r="Q52" s="17"/>
      <c r="R52" s="26"/>
      <c r="S52" s="27"/>
      <c r="Z52" s="28"/>
    </row>
    <row r="53" spans="1:26" x14ac:dyDescent="0.25">
      <c r="A53" s="8" t="s">
        <v>502</v>
      </c>
      <c r="B53" s="5" t="s">
        <v>503</v>
      </c>
      <c r="C53" s="10"/>
      <c r="D53" s="10"/>
      <c r="E53" s="10"/>
      <c r="F53" s="10"/>
      <c r="G53" s="10"/>
      <c r="H53" s="12"/>
      <c r="I53" s="22"/>
      <c r="J53" s="32"/>
      <c r="K53" s="24"/>
      <c r="P53" s="25"/>
      <c r="Q53" s="17"/>
      <c r="R53" s="26"/>
      <c r="S53" s="27"/>
      <c r="Z53" s="28"/>
    </row>
    <row r="54" spans="1:26" x14ac:dyDescent="0.25">
      <c r="A54" s="8" t="s">
        <v>504</v>
      </c>
      <c r="B54" s="5" t="s">
        <v>505</v>
      </c>
      <c r="C54" s="10"/>
      <c r="D54" s="10"/>
      <c r="E54" s="10"/>
      <c r="F54" s="10"/>
      <c r="G54" s="10"/>
      <c r="H54" s="12"/>
      <c r="I54" s="22"/>
      <c r="J54" s="32"/>
      <c r="K54" s="24"/>
      <c r="P54" s="25"/>
      <c r="Q54" s="17"/>
      <c r="R54" s="26"/>
      <c r="S54" s="27"/>
      <c r="Z54" s="28"/>
    </row>
    <row r="55" spans="1:26" x14ac:dyDescent="0.25">
      <c r="A55" s="8" t="s">
        <v>506</v>
      </c>
      <c r="B55" s="5" t="s">
        <v>507</v>
      </c>
      <c r="C55" s="10"/>
      <c r="D55" s="10"/>
      <c r="E55" s="10"/>
      <c r="F55" s="10"/>
      <c r="G55" s="10"/>
      <c r="H55" s="12"/>
      <c r="I55" s="22"/>
      <c r="J55" s="32"/>
      <c r="K55" s="24"/>
      <c r="P55" s="25"/>
      <c r="Q55" s="17"/>
      <c r="R55" s="26"/>
      <c r="S55" s="27"/>
      <c r="Z55" s="28"/>
    </row>
    <row r="61" spans="1:26" s="15" customFormat="1" x14ac:dyDescent="0.25">
      <c r="A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5" customFormat="1" x14ac:dyDescent="0.25">
      <c r="A62" s="3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NS.07.01.01</vt:lpstr>
      <vt:lpstr>NS.07.01.02</vt:lpstr>
      <vt:lpstr>S.05.03.01</vt:lpstr>
      <vt:lpstr>S.05.03.02</vt:lpstr>
      <vt:lpstr>SR.05.03.01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Cobbin, Jon</cp:lastModifiedBy>
  <dcterms:created xsi:type="dcterms:W3CDTF">2022-08-24T14:33:53Z</dcterms:created>
  <dcterms:modified xsi:type="dcterms:W3CDTF">2022-10-31T13:42:36Z</dcterms:modified>
</cp:coreProperties>
</file>