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20" windowHeight="11895" activeTab="0"/>
  </bookViews>
  <sheets>
    <sheet name="Break-adjustment examples" sheetId="1" r:id="rId1"/>
    <sheet name="Read me notes" sheetId="2" r:id="rId2"/>
  </sheets>
  <definedNames>
    <definedName name="_xlnm.Print_Area" localSheetId="0">'Break-adjustment examples'!$A$1:$AG$373</definedName>
  </definedNames>
  <calcPr fullCalcOnLoad="1"/>
</workbook>
</file>

<file path=xl/sharedStrings.xml><?xml version="1.0" encoding="utf-8"?>
<sst xmlns="http://schemas.openxmlformats.org/spreadsheetml/2006/main" count="203" uniqueCount="94">
  <si>
    <t>Series 1 to 6</t>
  </si>
  <si>
    <t>Monthly amounts</t>
  </si>
  <si>
    <t>Monthly 1 month</t>
  </si>
  <si>
    <t>outstanding of</t>
  </si>
  <si>
    <t>Monthly changes of</t>
  </si>
  <si>
    <t>growth rate of</t>
  </si>
  <si>
    <t>monetary financial</t>
  </si>
  <si>
    <t>institutions'</t>
  </si>
  <si>
    <t>sterling retail M4</t>
  </si>
  <si>
    <t>liabilities to</t>
  </si>
  <si>
    <t>private sector (in</t>
  </si>
  <si>
    <t>sterling millions)</t>
  </si>
  <si>
    <t>percent) seasonally</t>
  </si>
  <si>
    <t>not seasonally</t>
  </si>
  <si>
    <t>percent) not</t>
  </si>
  <si>
    <t>seasonally adjusted</t>
  </si>
  <si>
    <t>adjusted</t>
  </si>
  <si>
    <t>LPMVQWU</t>
  </si>
  <si>
    <t>LPMVQWW</t>
  </si>
  <si>
    <t>LPMVQXK</t>
  </si>
  <si>
    <t>LPMVQXV</t>
  </si>
  <si>
    <t>LPMVQXX</t>
  </si>
  <si>
    <t>LPMVQZA</t>
  </si>
  <si>
    <t>[a] [b] [c] [d] [e] [f] [g] [h] [i]</t>
  </si>
  <si>
    <t>[g]</t>
  </si>
  <si>
    <t>[a] [j] [c] [d] [e] [k] [f] [g] [h] [i]</t>
  </si>
  <si>
    <t>[l]</t>
  </si>
  <si>
    <t>n/a</t>
  </si>
  <si>
    <t>Notes:</t>
  </si>
  <si>
    <t>[a] A minor change was made to the definition of Retail M4 in October 2007. From October data onwards, non-interest-bearing bank deposits are only included in Retail M4 when reporters identify them explicitly as being taken from retail sources. There was also a change to the reporting population in October 2007. Together these led to a break in the amount outstanding of Retail M4 in October 2007. The effect of this has been removed from the flows data.</t>
  </si>
  <si>
    <t>[b] National &amp; Provincial Building Society transferred its business to Abbey National plc; its data are now included within the banking sector rather than the building society sector. Flows have been adjusted for the change in both sectors' populations; levels data shown here are not break adjusted. (31 Aug 1996)</t>
  </si>
  <si>
    <t>[c] Alliance &amp; Leicester Building Society converted to public limited company status; its data are now included within the banking sector rather than the building society sector. Flows have been adjusted for the change in both sectors' populations; levels data shown here are not break adjusted. (30 Apr 1997)</t>
  </si>
  <si>
    <t>[d] Halifax Building Society converted to public limited company status; its data are now included within the banking sector rather than the building society sector. Flows have been adjusted for the change in both sectors' populations; levels data shown here are not break adjusted. (30 Jun 1997)</t>
  </si>
  <si>
    <t>[e] Woolwich Building Society converted to public limited company status and Bristol &amp; West Building Society joined the Bank of Ireland Group; their data are now included within the banking sector rather than the building society sector. Flows have been adjusted for the change in both sectors' populations; levels data shown here are not break adjusted. (31 Jul 1997)</t>
  </si>
  <si>
    <t>[f] Northern Rock Building Society converted to public limited company status; its data are now included within the banking sector rather than the building society sector. Flows have been adjusted for the change in both sectors' populations; levels data shown here are not break adjusted. (31 Oct 1997)</t>
  </si>
  <si>
    <t>[g] Following the transition of building societies' statistical reporting from the FSA to the Bank of England on 1 January 2008, some minor changes to the building societies' contribution to the calculation of M4 and M4 lending have been implemented.  The effects of these have been removed from the flows data, and are small in terms of the amounts outstanding. (31 Jan 2008)</t>
  </si>
  <si>
    <t>[h] The definitions of retail and wholesale M4 were changed from October 2008 data onwards. All deposits from related companies are now classified as wholesale, rather than retail reposits. Consequently, the amount outstanding of retail M4 fell by £12.6bn in October 2008 and that of wholesale M4 rose by the same amount. The effects have been removed from the flows data. (31 Oct 2008)</t>
  </si>
  <si>
    <t>[i] Due to improvements in reporting at one institution the amounts outstanding decreased by £4bn. This effect has been adjusted out of the flows for September 2011. (30 Sep 2011)</t>
  </si>
  <si>
    <t>[j] National &amp; Provincial Building Society transferred its business to Abbey National plc; its data are now included within the banking sector rather than the building society sector. Flows have been adjusted for the change in both sectors' populations; levels data shown here are not break adjusted. In connection with this, M4 was boosted by some £0.9bn of deposits. (31 Aug 1996)</t>
  </si>
  <si>
    <t>[k] Banks' amounts outstanding have been affected by the introduction of the new banking statistics returns, in particular the reclassification of the Channel Islands and Isle of Man as non-residents. (30 Sep 1997)</t>
  </si>
  <si>
    <t>[l] M4 was boosted by some £0.9bn of deposits credited to National &amp; Provincial Building Society members in connection with the transfer to Abbey National plc. (31 Aug 1996)</t>
  </si>
  <si>
    <t>(1)</t>
  </si>
  <si>
    <t>Constrained to:</t>
  </si>
  <si>
    <t>latest value</t>
  </si>
  <si>
    <t>Dec 2000</t>
  </si>
  <si>
    <t>Dec 2000 = 100</t>
  </si>
  <si>
    <t>Indexed to:</t>
  </si>
  <si>
    <t>(2)</t>
  </si>
  <si>
    <t>(3)</t>
  </si>
  <si>
    <t>SA</t>
  </si>
  <si>
    <t>NSA</t>
  </si>
  <si>
    <t>Amount outstanding</t>
  </si>
  <si>
    <t>Growth rate (1m)</t>
  </si>
  <si>
    <t>Transactions</t>
  </si>
  <si>
    <t>Series may be specified either by 7-letter codes, or can be selcted via:  tables A:  "Monthly growth rates of M4 and M4 Lending" and "Monthly components of M4", selecting on the appropriate drop down buttons.</t>
  </si>
  <si>
    <t>(4)</t>
  </si>
  <si>
    <t>(5)</t>
  </si>
  <si>
    <t>(6)</t>
  </si>
  <si>
    <t>(7)</t>
  </si>
  <si>
    <t>SA / NSA</t>
  </si>
  <si>
    <t>Dec 2000= 100*SF</t>
  </si>
  <si>
    <t>Amounts outstanding, break-adjusted (NSA)</t>
  </si>
  <si>
    <t xml:space="preserve">Amounts outstanding, break-adjusted (SA) </t>
  </si>
  <si>
    <t>Purpose</t>
  </si>
  <si>
    <t>This spreadsheet uses data series for M4 retail deposits and cash, downloaded from Bank of England Interactive Database, as at 13 December 2011.</t>
  </si>
  <si>
    <t>Data source - green shading</t>
  </si>
  <si>
    <t>Calculations - blue shading</t>
  </si>
  <si>
    <t>Alternative calculation (based on growth rates)</t>
  </si>
  <si>
    <t>(A1)</t>
  </si>
  <si>
    <t>(A2)</t>
  </si>
  <si>
    <t>(A3)</t>
  </si>
  <si>
    <t>(A4)</t>
  </si>
  <si>
    <t>(A5)</t>
  </si>
  <si>
    <t>(A6)</t>
  </si>
  <si>
    <t>(A7)</t>
  </si>
  <si>
    <t>(8) = (1) -(A1)</t>
  </si>
  <si>
    <t xml:space="preserve">etc... </t>
  </si>
  <si>
    <t xml:space="preserve">As explained in the Explanatory Notes, the scaling of any break-adjusted amounts outstanding series is arbitrary.  They can, for example, be constrained to the published data on amounts outstanding (non-break adjusted) for the latest available period at any given time;  or for any given reference period ;  or they can be calculated in index form relative to a reference period = 100.  </t>
  </si>
  <si>
    <t>Alternative calculations - pink shading</t>
  </si>
  <si>
    <t>Rounding errors under alternative calculations - khaki shading</t>
  </si>
  <si>
    <t>`</t>
  </si>
  <si>
    <t>These calculations are denoted respectively as series (1) to (3) for the NSA data, and series (4) to (6) for the seasonally adjusted data.  In these examples, the base period used for series (2) &amp; (3) and (5) &amp; (6) is December 2000 (shaded yellow).    Note that the calculation formula changes from a backwards direction for periods before the reference period, to a forwards direction after it.</t>
  </si>
  <si>
    <t>Seasonal factor</t>
  </si>
  <si>
    <t>At:</t>
  </si>
  <si>
    <t>Dec2000=100*SF</t>
  </si>
  <si>
    <t>Break-adjusted calculations - various examples...</t>
  </si>
  <si>
    <t>Differences between calculation methods...</t>
  </si>
  <si>
    <t>Published data (as at 13 Dec 2011)...</t>
  </si>
  <si>
    <r>
      <t xml:space="preserve">This spreadsheet provides a worked example of how to construct "break-adjusted amounts outstanding" data, using the published data for amounts outstanding (on a non-break adjusted basis), and flows data.  It illustrates the suggested calculations in </t>
    </r>
    <r>
      <rPr>
        <b/>
        <i/>
        <sz val="11"/>
        <color indexed="8"/>
        <rFont val="Calibri"/>
        <family val="2"/>
      </rPr>
      <t>Bankstats:  Explanatory Notes - Break-adjusted levels data</t>
    </r>
    <r>
      <rPr>
        <sz val="11"/>
        <color theme="1"/>
        <rFont val="Calibri"/>
        <family val="2"/>
      </rPr>
      <t xml:space="preserve">. </t>
    </r>
  </si>
  <si>
    <t>It is more comprehensive than the everyday user should need, in that it covers:  (a) more than one definition (i.e. scaling) of break-adjusted calculations;  (b) also, the results of using the simpler but more approximate method based on growth rates;  and (c) the differences between these methods.</t>
  </si>
  <si>
    <t>Note that for series (6), the break-adjusted levels series in the case of seasonally-adjusted data  when expressed in index form, the reference period calculation takes account of the seasonal factor in this period.  In this example, the break-adjusted SA series is indexed to December 2000 = 99.4, to be consistent with the NSA series, indexed to 100 in this period.</t>
  </si>
  <si>
    <t xml:space="preserve">Differences between these approaches are due to rounding errors, which because of the recursive method of the calculations can cumulate over time.   These errors are discernible but comparatively small in typical circumstances.  </t>
  </si>
  <si>
    <t xml:space="preserve">As discussed in the Explanatory Notes, break-adjusted data can also be determined directly from the one-period growth rates data, along with an indexation or scaling assumption for some reference period.  Series (A1 etc.) show the corresponding examples for this method.  Because the growth rates are held only to one decimal place, rounding errors (relative to the more precise calculations based on flows and levels) will arise in these calculations.  </t>
  </si>
  <si>
    <t>Comments:   13 December 2011 &amp; 03 April 2012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</si>
</sst>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_-* #,##0.0_-;\-* #,##0.0_-;_-* &quot;-&quot;??_-;_-@_-"/>
    <numFmt numFmtId="167" formatCode="_-* #,##0_-;\-* #,##0_-;_-* &quot;-&quot;??_-;_-@_-"/>
    <numFmt numFmtId="168" formatCode="0.0000"/>
    <numFmt numFmtId="169" formatCode="#,##0.0_ ;\-#,##0.0\ "/>
    <numFmt numFmtId="170" formatCode="#,##0_ ;\-#,##0\ "/>
  </numFmts>
  <fonts count="38">
    <font>
      <sz val="11"/>
      <color theme="1"/>
      <name val="Calibri"/>
      <family val="2"/>
    </font>
    <font>
      <sz val="11"/>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E7701"/>
      <name val="Calibri"/>
      <family val="2"/>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tint="-0.099969998002052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8">
    <xf numFmtId="0" fontId="0" fillId="0" borderId="0" xfId="0" applyFont="1" applyAlignment="1">
      <alignment/>
    </xf>
    <xf numFmtId="0" fontId="0" fillId="0" borderId="0" xfId="0" applyAlignment="1">
      <alignment wrapText="1"/>
    </xf>
    <xf numFmtId="0" fontId="36" fillId="0" borderId="0" xfId="0" applyFont="1" applyAlignment="1">
      <alignment horizontal="center" wrapText="1"/>
    </xf>
    <xf numFmtId="0" fontId="0" fillId="0" borderId="0" xfId="0" applyAlignment="1">
      <alignment wrapText="1"/>
    </xf>
    <xf numFmtId="0" fontId="34" fillId="0" borderId="0" xfId="0" applyFont="1" applyAlignment="1">
      <alignment wrapText="1"/>
    </xf>
    <xf numFmtId="0" fontId="37" fillId="0" borderId="0" xfId="0" applyFont="1" applyAlignment="1">
      <alignment horizontal="center"/>
    </xf>
    <xf numFmtId="0" fontId="37" fillId="0" borderId="0" xfId="0" applyFont="1" applyAlignment="1">
      <alignment horizontal="left"/>
    </xf>
    <xf numFmtId="15" fontId="0" fillId="33" borderId="0" xfId="0" applyNumberFormat="1" applyFill="1" applyAlignment="1">
      <alignment horizontal="right"/>
    </xf>
    <xf numFmtId="0" fontId="0" fillId="33" borderId="0" xfId="0" applyFill="1" applyAlignment="1">
      <alignment horizontal="right" wrapText="1"/>
    </xf>
    <xf numFmtId="0" fontId="0" fillId="33" borderId="0" xfId="0" applyFill="1" applyAlignment="1">
      <alignment/>
    </xf>
    <xf numFmtId="167" fontId="0" fillId="33" borderId="0" xfId="42" applyNumberFormat="1" applyFont="1" applyFill="1" applyAlignment="1">
      <alignment/>
    </xf>
    <xf numFmtId="165" fontId="0" fillId="33" borderId="0" xfId="0" applyNumberFormat="1" applyFill="1" applyAlignment="1">
      <alignment/>
    </xf>
    <xf numFmtId="168" fontId="0" fillId="33" borderId="0" xfId="0" applyNumberFormat="1" applyFill="1" applyAlignment="1">
      <alignment/>
    </xf>
    <xf numFmtId="0" fontId="0" fillId="0" borderId="0" xfId="0" applyAlignment="1">
      <alignment/>
    </xf>
    <xf numFmtId="0" fontId="37" fillId="4" borderId="0" xfId="0" applyFont="1" applyFill="1" applyAlignment="1">
      <alignment horizontal="center" wrapText="1"/>
    </xf>
    <xf numFmtId="0" fontId="37" fillId="4" borderId="0" xfId="0" applyFont="1" applyFill="1" applyAlignment="1">
      <alignment horizontal="center"/>
    </xf>
    <xf numFmtId="0" fontId="0" fillId="4" borderId="0" xfId="0" applyFill="1" applyAlignment="1">
      <alignment/>
    </xf>
    <xf numFmtId="0" fontId="0" fillId="4" borderId="0" xfId="0" applyFill="1" applyAlignment="1">
      <alignment/>
    </xf>
    <xf numFmtId="0" fontId="34" fillId="4" borderId="0" xfId="0" applyFont="1" applyFill="1" applyAlignment="1">
      <alignment horizontal="right"/>
    </xf>
    <xf numFmtId="0" fontId="0" fillId="4" borderId="0" xfId="0" applyFill="1" applyAlignment="1">
      <alignment horizontal="right" wrapText="1"/>
    </xf>
    <xf numFmtId="0" fontId="37" fillId="6" borderId="0" xfId="0" applyFont="1" applyFill="1" applyAlignment="1">
      <alignment horizontal="left"/>
    </xf>
    <xf numFmtId="0" fontId="0" fillId="6" borderId="0" xfId="0" applyFill="1" applyAlignment="1">
      <alignment/>
    </xf>
    <xf numFmtId="0" fontId="37" fillId="6" borderId="0" xfId="0" applyFont="1" applyFill="1" applyAlignment="1">
      <alignment wrapText="1"/>
    </xf>
    <xf numFmtId="0" fontId="37" fillId="6" borderId="0" xfId="0" applyFont="1" applyFill="1" applyAlignment="1">
      <alignment horizontal="center"/>
    </xf>
    <xf numFmtId="0" fontId="37" fillId="6" borderId="0" xfId="0" applyFont="1" applyFill="1" applyAlignment="1">
      <alignment/>
    </xf>
    <xf numFmtId="17" fontId="37" fillId="6" borderId="0" xfId="0" applyNumberFormat="1" applyFont="1" applyFill="1" applyAlignment="1" quotePrefix="1">
      <alignment/>
    </xf>
    <xf numFmtId="0" fontId="37" fillId="6" borderId="0" xfId="0" applyFont="1" applyFill="1" applyAlignment="1" quotePrefix="1">
      <alignment/>
    </xf>
    <xf numFmtId="0" fontId="37" fillId="6" borderId="0" xfId="0" applyFont="1" applyFill="1" applyAlignment="1" quotePrefix="1">
      <alignment horizontal="left"/>
    </xf>
    <xf numFmtId="0" fontId="37" fillId="6" borderId="0" xfId="0" applyFont="1" applyFill="1" applyAlignment="1" quotePrefix="1">
      <alignment horizontal="center"/>
    </xf>
    <xf numFmtId="167" fontId="0" fillId="6" borderId="0" xfId="42" applyNumberFormat="1" applyFont="1" applyFill="1" applyAlignment="1">
      <alignment/>
    </xf>
    <xf numFmtId="166" fontId="0" fillId="6" borderId="0" xfId="42" applyNumberFormat="1" applyFont="1" applyFill="1" applyAlignment="1">
      <alignment/>
    </xf>
    <xf numFmtId="0" fontId="0" fillId="4" borderId="0" xfId="0" applyFill="1" applyAlignment="1">
      <alignment horizontal="right" indent="1"/>
    </xf>
    <xf numFmtId="15" fontId="0" fillId="4" borderId="0" xfId="0" applyNumberFormat="1" applyFill="1" applyAlignment="1">
      <alignment horizontal="right"/>
    </xf>
    <xf numFmtId="0" fontId="0" fillId="0" borderId="0" xfId="0" applyFill="1" applyAlignment="1">
      <alignment/>
    </xf>
    <xf numFmtId="0" fontId="37" fillId="0" borderId="0" xfId="0" applyFont="1" applyAlignment="1">
      <alignment/>
    </xf>
    <xf numFmtId="0" fontId="37" fillId="4" borderId="0" xfId="0" applyFont="1" applyFill="1" applyAlignment="1">
      <alignment/>
    </xf>
    <xf numFmtId="0" fontId="0" fillId="0" borderId="0" xfId="0" applyNumberFormat="1" applyAlignment="1">
      <alignment wrapText="1"/>
    </xf>
    <xf numFmtId="0" fontId="0" fillId="0" borderId="0" xfId="0" applyAlignment="1">
      <alignment wrapText="1"/>
    </xf>
    <xf numFmtId="0" fontId="0" fillId="0" borderId="0" xfId="0" applyAlignment="1">
      <alignment wrapText="1"/>
    </xf>
    <xf numFmtId="0" fontId="0" fillId="0" borderId="0" xfId="0" applyFill="1" applyAlignment="1">
      <alignment/>
    </xf>
    <xf numFmtId="0" fontId="37" fillId="0" borderId="0" xfId="0" applyFont="1" applyFill="1" applyAlignment="1">
      <alignment horizontal="left"/>
    </xf>
    <xf numFmtId="0" fontId="37" fillId="0" borderId="0" xfId="0" applyFont="1" applyFill="1" applyAlignment="1">
      <alignment/>
    </xf>
    <xf numFmtId="17" fontId="37" fillId="0" borderId="0" xfId="0" applyNumberFormat="1" applyFont="1" applyFill="1" applyAlignment="1" quotePrefix="1">
      <alignment/>
    </xf>
    <xf numFmtId="0" fontId="37" fillId="0" borderId="0" xfId="0" applyFont="1" applyFill="1" applyAlignment="1" quotePrefix="1">
      <alignment horizontal="center"/>
    </xf>
    <xf numFmtId="167" fontId="0" fillId="0" borderId="0" xfId="42" applyNumberFormat="1" applyFont="1" applyFill="1" applyAlignment="1">
      <alignment/>
    </xf>
    <xf numFmtId="168" fontId="0" fillId="0" borderId="0" xfId="0" applyNumberFormat="1" applyFill="1" applyAlignment="1">
      <alignment/>
    </xf>
    <xf numFmtId="0" fontId="37" fillId="3" borderId="0" xfId="0" applyFont="1" applyFill="1" applyAlignment="1">
      <alignment horizontal="left"/>
    </xf>
    <xf numFmtId="0" fontId="0" fillId="3" borderId="0" xfId="0" applyFill="1" applyAlignment="1">
      <alignment/>
    </xf>
    <xf numFmtId="0" fontId="37" fillId="3" borderId="0" xfId="0" applyFont="1" applyFill="1" applyAlignment="1">
      <alignment horizontal="center"/>
    </xf>
    <xf numFmtId="0" fontId="37" fillId="3" borderId="0" xfId="0" applyFont="1" applyFill="1" applyAlignment="1">
      <alignment/>
    </xf>
    <xf numFmtId="17" fontId="37" fillId="3" borderId="0" xfId="0" applyNumberFormat="1" applyFont="1" applyFill="1" applyAlignment="1" quotePrefix="1">
      <alignment/>
    </xf>
    <xf numFmtId="0" fontId="37" fillId="3" borderId="0" xfId="0" applyFont="1" applyFill="1" applyAlignment="1" quotePrefix="1">
      <alignment/>
    </xf>
    <xf numFmtId="0" fontId="37" fillId="3" borderId="0" xfId="0" applyFont="1" applyFill="1" applyAlignment="1" quotePrefix="1">
      <alignment horizontal="left"/>
    </xf>
    <xf numFmtId="0" fontId="37" fillId="3" borderId="0" xfId="0" applyFont="1" applyFill="1" applyAlignment="1" quotePrefix="1">
      <alignment horizontal="center"/>
    </xf>
    <xf numFmtId="167" fontId="0" fillId="3" borderId="0" xfId="42" applyNumberFormat="1" applyFont="1" applyFill="1" applyAlignment="1">
      <alignment/>
    </xf>
    <xf numFmtId="166" fontId="0" fillId="3" borderId="0" xfId="42" applyNumberFormat="1" applyFont="1" applyFill="1" applyAlignment="1">
      <alignment/>
    </xf>
    <xf numFmtId="0" fontId="37" fillId="34" borderId="0" xfId="0" applyFont="1" applyFill="1" applyAlignment="1">
      <alignment horizontal="left"/>
    </xf>
    <xf numFmtId="0" fontId="0" fillId="34" borderId="0" xfId="0" applyFill="1" applyAlignment="1">
      <alignment/>
    </xf>
    <xf numFmtId="0" fontId="37" fillId="34" borderId="0" xfId="0" applyFont="1" applyFill="1" applyAlignment="1">
      <alignment horizontal="center"/>
    </xf>
    <xf numFmtId="0" fontId="37" fillId="34" borderId="0" xfId="0" applyFont="1" applyFill="1" applyAlignment="1">
      <alignment/>
    </xf>
    <xf numFmtId="17" fontId="37" fillId="34" borderId="0" xfId="0" applyNumberFormat="1" applyFont="1" applyFill="1" applyAlignment="1" quotePrefix="1">
      <alignment/>
    </xf>
    <xf numFmtId="0" fontId="37" fillId="34" borderId="0" xfId="0" applyFont="1" applyFill="1" applyAlignment="1" quotePrefix="1">
      <alignment/>
    </xf>
    <xf numFmtId="0" fontId="37" fillId="34" borderId="0" xfId="0" applyFont="1" applyFill="1" applyAlignment="1" quotePrefix="1">
      <alignment horizontal="left"/>
    </xf>
    <xf numFmtId="0" fontId="0" fillId="0" borderId="0" xfId="0" applyFill="1" applyAlignment="1">
      <alignment wrapText="1"/>
    </xf>
    <xf numFmtId="0" fontId="37" fillId="34" borderId="0" xfId="0" applyFont="1" applyFill="1" applyAlignment="1" quotePrefix="1">
      <alignment horizontal="center"/>
    </xf>
    <xf numFmtId="167" fontId="0" fillId="34" borderId="0" xfId="0" applyNumberFormat="1" applyFill="1" applyAlignment="1">
      <alignment/>
    </xf>
    <xf numFmtId="0" fontId="37" fillId="3" borderId="0" xfId="0" applyFont="1" applyFill="1" applyAlignment="1">
      <alignment/>
    </xf>
    <xf numFmtId="167" fontId="0" fillId="33" borderId="0" xfId="0" applyNumberFormat="1" applyFill="1" applyAlignment="1">
      <alignment/>
    </xf>
    <xf numFmtId="0" fontId="0" fillId="0" borderId="0" xfId="0" applyAlignment="1">
      <alignment wrapText="1"/>
    </xf>
    <xf numFmtId="0" fontId="0" fillId="3" borderId="0" xfId="0" applyFill="1" applyAlignment="1">
      <alignment/>
    </xf>
    <xf numFmtId="169" fontId="0" fillId="34" borderId="0" xfId="0" applyNumberFormat="1" applyFill="1" applyAlignment="1">
      <alignment/>
    </xf>
    <xf numFmtId="169" fontId="0" fillId="33" borderId="0" xfId="0" applyNumberFormat="1" applyFill="1" applyAlignment="1">
      <alignment/>
    </xf>
    <xf numFmtId="170" fontId="0" fillId="34" borderId="0" xfId="0" applyNumberFormat="1" applyFill="1" applyAlignment="1">
      <alignment/>
    </xf>
    <xf numFmtId="170" fontId="0" fillId="33" borderId="0" xfId="0" applyNumberFormat="1" applyFill="1" applyAlignment="1">
      <alignment/>
    </xf>
    <xf numFmtId="0" fontId="37" fillId="34" borderId="0" xfId="0" applyFont="1" applyFill="1" applyAlignment="1">
      <alignment wrapText="1"/>
    </xf>
    <xf numFmtId="0" fontId="37" fillId="6" borderId="0" xfId="0" applyFont="1" applyFill="1" applyAlignment="1">
      <alignment/>
    </xf>
    <xf numFmtId="0" fontId="0" fillId="6" borderId="0" xfId="0" applyFill="1" applyAlignment="1">
      <alignmen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images\logo-popup.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304800</xdr:colOff>
      <xdr:row>1</xdr:row>
      <xdr:rowOff>114300</xdr:rowOff>
    </xdr:to>
    <xdr:pic>
      <xdr:nvPicPr>
        <xdr:cNvPr id="1" name="Picture 1" descr="Bank of England"/>
        <xdr:cNvPicPr preferRelativeResize="1">
          <a:picLocks noChangeAspect="1"/>
        </xdr:cNvPicPr>
      </xdr:nvPicPr>
      <xdr:blipFill>
        <a:blip r:link="rId1"/>
        <a:stretch>
          <a:fillRect/>
        </a:stretch>
      </xdr:blipFill>
      <xdr:spPr>
        <a:xfrm>
          <a:off x="0" y="0"/>
          <a:ext cx="3048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387"/>
  <sheetViews>
    <sheetView showGridLines="0" tabSelected="1" zoomScalePageLayoutView="0" workbookViewId="0" topLeftCell="A1">
      <selection activeCell="I2" sqref="I2"/>
    </sheetView>
  </sheetViews>
  <sheetFormatPr defaultColWidth="9.140625" defaultRowHeight="15"/>
  <cols>
    <col min="1" max="1" width="10.7109375" style="0" customWidth="1"/>
    <col min="2" max="7" width="18.7109375" style="0" customWidth="1"/>
    <col min="8" max="8" width="2.7109375" style="0" customWidth="1"/>
    <col min="9" max="11" width="14.7109375" style="0" customWidth="1"/>
    <col min="12" max="12" width="2.7109375" style="0" customWidth="1"/>
    <col min="13" max="14" width="14.7109375" style="0" customWidth="1"/>
    <col min="15" max="15" width="15.7109375" style="0" customWidth="1"/>
    <col min="16" max="16" width="14.7109375" style="0" customWidth="1"/>
    <col min="17" max="17" width="2.7109375" style="33" customWidth="1"/>
    <col min="18" max="20" width="14.7109375" style="0" customWidth="1"/>
    <col min="21" max="21" width="2.7109375" style="0" customWidth="1"/>
    <col min="22" max="23" width="14.7109375" style="0" customWidth="1"/>
    <col min="24" max="24" width="15.7109375" style="0" customWidth="1"/>
    <col min="25" max="25" width="14.7109375" style="0" customWidth="1"/>
    <col min="26" max="26" width="3.7109375" style="33" customWidth="1"/>
    <col min="27" max="29" width="14.7109375" style="0" customWidth="1"/>
    <col min="30" max="30" width="2.7109375" style="0" customWidth="1"/>
    <col min="31" max="33" width="14.7109375" style="0" customWidth="1"/>
  </cols>
  <sheetData>
    <row r="1" spans="1:30" ht="15">
      <c r="A1" s="77"/>
      <c r="B1" s="77"/>
      <c r="C1" s="77"/>
      <c r="D1" s="77"/>
      <c r="E1" s="2" t="s">
        <v>0</v>
      </c>
      <c r="AD1" t="s">
        <v>80</v>
      </c>
    </row>
    <row r="2" spans="1:29" ht="15">
      <c r="A2" s="35" t="s">
        <v>87</v>
      </c>
      <c r="B2" s="35"/>
      <c r="C2" s="35"/>
      <c r="D2" s="13"/>
      <c r="E2" s="13"/>
      <c r="F2" s="13"/>
      <c r="G2" s="13"/>
      <c r="H2" s="13"/>
      <c r="I2" s="75" t="s">
        <v>85</v>
      </c>
      <c r="J2" s="76"/>
      <c r="K2" s="76"/>
      <c r="L2" s="13"/>
      <c r="M2" s="13"/>
      <c r="N2" s="13"/>
      <c r="O2" s="13"/>
      <c r="P2" s="13"/>
      <c r="Q2" s="39"/>
      <c r="R2" s="66" t="s">
        <v>67</v>
      </c>
      <c r="S2" s="69"/>
      <c r="T2" s="69"/>
      <c r="U2" s="13"/>
      <c r="V2" s="13"/>
      <c r="W2" s="13"/>
      <c r="X2" s="13"/>
      <c r="Y2" s="13"/>
      <c r="AA2" s="59" t="s">
        <v>86</v>
      </c>
      <c r="AB2" s="59"/>
      <c r="AC2" s="59"/>
    </row>
    <row r="3" spans="1:33" ht="30">
      <c r="A3" s="16"/>
      <c r="B3" s="14" t="s">
        <v>51</v>
      </c>
      <c r="C3" s="14" t="s">
        <v>52</v>
      </c>
      <c r="D3" s="14" t="s">
        <v>53</v>
      </c>
      <c r="E3" s="14" t="s">
        <v>51</v>
      </c>
      <c r="F3" s="14" t="s">
        <v>52</v>
      </c>
      <c r="G3" s="14" t="s">
        <v>53</v>
      </c>
      <c r="I3" s="20" t="s">
        <v>61</v>
      </c>
      <c r="J3" s="20"/>
      <c r="K3" s="20"/>
      <c r="L3" s="20"/>
      <c r="M3" s="20" t="s">
        <v>62</v>
      </c>
      <c r="N3" s="21"/>
      <c r="O3" s="21"/>
      <c r="P3" s="20" t="s">
        <v>82</v>
      </c>
      <c r="Q3" s="40"/>
      <c r="R3" s="46" t="s">
        <v>61</v>
      </c>
      <c r="S3" s="47"/>
      <c r="T3" s="47"/>
      <c r="U3" s="47"/>
      <c r="V3" s="46" t="s">
        <v>62</v>
      </c>
      <c r="W3" s="47"/>
      <c r="X3" s="47"/>
      <c r="Y3" s="46" t="s">
        <v>82</v>
      </c>
      <c r="AA3" s="56" t="s">
        <v>61</v>
      </c>
      <c r="AB3" s="57"/>
      <c r="AC3" s="57"/>
      <c r="AD3" s="57"/>
      <c r="AE3" s="56" t="s">
        <v>62</v>
      </c>
      <c r="AF3" s="57"/>
      <c r="AG3" s="57"/>
    </row>
    <row r="4" spans="1:33" ht="15">
      <c r="A4" s="16"/>
      <c r="B4" s="15" t="s">
        <v>49</v>
      </c>
      <c r="C4" s="15" t="s">
        <v>49</v>
      </c>
      <c r="D4" s="15" t="s">
        <v>49</v>
      </c>
      <c r="E4" s="15" t="s">
        <v>50</v>
      </c>
      <c r="F4" s="15" t="s">
        <v>50</v>
      </c>
      <c r="G4" s="15" t="s">
        <v>50</v>
      </c>
      <c r="H4" s="5"/>
      <c r="I4" s="23" t="s">
        <v>50</v>
      </c>
      <c r="J4" s="23"/>
      <c r="K4" s="23"/>
      <c r="L4" s="23"/>
      <c r="M4" s="23" t="s">
        <v>49</v>
      </c>
      <c r="N4" s="23" t="s">
        <v>49</v>
      </c>
      <c r="O4" s="23" t="s">
        <v>49</v>
      </c>
      <c r="P4" s="24" t="s">
        <v>59</v>
      </c>
      <c r="Q4" s="41"/>
      <c r="R4" s="48" t="s">
        <v>50</v>
      </c>
      <c r="S4" s="48" t="s">
        <v>50</v>
      </c>
      <c r="T4" s="48" t="s">
        <v>50</v>
      </c>
      <c r="U4" s="47"/>
      <c r="V4" s="48" t="s">
        <v>49</v>
      </c>
      <c r="W4" s="48" t="s">
        <v>49</v>
      </c>
      <c r="X4" s="48" t="s">
        <v>49</v>
      </c>
      <c r="Y4" s="49" t="s">
        <v>59</v>
      </c>
      <c r="AA4" s="58" t="s">
        <v>50</v>
      </c>
      <c r="AB4" s="58" t="s">
        <v>50</v>
      </c>
      <c r="AC4" s="58" t="s">
        <v>50</v>
      </c>
      <c r="AD4" s="57"/>
      <c r="AE4" s="58" t="s">
        <v>49</v>
      </c>
      <c r="AF4" s="58" t="s">
        <v>49</v>
      </c>
      <c r="AG4" s="58" t="s">
        <v>49</v>
      </c>
    </row>
    <row r="5" spans="1:33" ht="15">
      <c r="A5" s="16"/>
      <c r="B5" s="15"/>
      <c r="C5" s="15"/>
      <c r="D5" s="15"/>
      <c r="E5" s="15"/>
      <c r="F5" s="15"/>
      <c r="G5" s="15"/>
      <c r="I5" s="24" t="s">
        <v>42</v>
      </c>
      <c r="J5" s="24" t="s">
        <v>42</v>
      </c>
      <c r="K5" s="24" t="s">
        <v>46</v>
      </c>
      <c r="L5" s="24"/>
      <c r="M5" s="24" t="s">
        <v>42</v>
      </c>
      <c r="N5" s="24" t="s">
        <v>42</v>
      </c>
      <c r="O5" s="24" t="s">
        <v>46</v>
      </c>
      <c r="P5" s="24" t="s">
        <v>83</v>
      </c>
      <c r="R5" s="49" t="s">
        <v>42</v>
      </c>
      <c r="S5" s="49" t="s">
        <v>42</v>
      </c>
      <c r="T5" s="49" t="s">
        <v>46</v>
      </c>
      <c r="U5" s="47"/>
      <c r="V5" s="49" t="s">
        <v>42</v>
      </c>
      <c r="W5" s="49" t="s">
        <v>42</v>
      </c>
      <c r="X5" s="49" t="s">
        <v>46</v>
      </c>
      <c r="Y5" s="49" t="s">
        <v>83</v>
      </c>
      <c r="AA5" s="59" t="s">
        <v>42</v>
      </c>
      <c r="AB5" s="59" t="s">
        <v>42</v>
      </c>
      <c r="AC5" s="59" t="s">
        <v>46</v>
      </c>
      <c r="AD5" s="57"/>
      <c r="AE5" s="59" t="s">
        <v>42</v>
      </c>
      <c r="AF5" s="59" t="s">
        <v>42</v>
      </c>
      <c r="AG5" s="59" t="s">
        <v>46</v>
      </c>
    </row>
    <row r="6" spans="1:33" ht="15">
      <c r="A6" s="16"/>
      <c r="B6" s="16"/>
      <c r="C6" s="16"/>
      <c r="D6" s="16"/>
      <c r="E6" s="16"/>
      <c r="F6" s="16"/>
      <c r="G6" s="16"/>
      <c r="I6" s="24" t="s">
        <v>43</v>
      </c>
      <c r="J6" s="25" t="s">
        <v>44</v>
      </c>
      <c r="K6" s="26" t="s">
        <v>45</v>
      </c>
      <c r="L6" s="24"/>
      <c r="M6" s="24" t="s">
        <v>43</v>
      </c>
      <c r="N6" s="25" t="s">
        <v>44</v>
      </c>
      <c r="O6" s="27" t="s">
        <v>84</v>
      </c>
      <c r="P6" s="25" t="s">
        <v>44</v>
      </c>
      <c r="Q6" s="42"/>
      <c r="R6" s="49" t="s">
        <v>43</v>
      </c>
      <c r="S6" s="50" t="s">
        <v>44</v>
      </c>
      <c r="T6" s="51" t="s">
        <v>45</v>
      </c>
      <c r="U6" s="47"/>
      <c r="V6" s="49" t="s">
        <v>43</v>
      </c>
      <c r="W6" s="50" t="s">
        <v>44</v>
      </c>
      <c r="X6" s="52" t="s">
        <v>84</v>
      </c>
      <c r="Y6" s="50" t="s">
        <v>44</v>
      </c>
      <c r="AA6" s="59" t="s">
        <v>43</v>
      </c>
      <c r="AB6" s="60" t="s">
        <v>44</v>
      </c>
      <c r="AC6" s="61" t="s">
        <v>45</v>
      </c>
      <c r="AD6" s="57"/>
      <c r="AE6" s="59" t="s">
        <v>43</v>
      </c>
      <c r="AF6" s="60" t="s">
        <v>44</v>
      </c>
      <c r="AG6" s="62" t="s">
        <v>60</v>
      </c>
    </row>
    <row r="7" spans="1:33" ht="15">
      <c r="A7" s="16"/>
      <c r="B7" s="16"/>
      <c r="C7" s="16"/>
      <c r="D7" s="16"/>
      <c r="E7" s="16"/>
      <c r="F7" s="16"/>
      <c r="G7" s="16"/>
      <c r="I7" s="21"/>
      <c r="J7" s="21"/>
      <c r="K7" s="21"/>
      <c r="L7" s="21"/>
      <c r="M7" s="21"/>
      <c r="N7" s="21"/>
      <c r="O7" s="21"/>
      <c r="P7" s="21"/>
      <c r="R7" s="47"/>
      <c r="S7" s="47"/>
      <c r="T7" s="47"/>
      <c r="U7" s="47"/>
      <c r="V7" s="47"/>
      <c r="W7" s="47"/>
      <c r="X7" s="47"/>
      <c r="Y7" s="47"/>
      <c r="AA7" s="57"/>
      <c r="AB7" s="57"/>
      <c r="AC7" s="57"/>
      <c r="AD7" s="57"/>
      <c r="AE7" s="57"/>
      <c r="AF7" s="57"/>
      <c r="AG7" s="57"/>
    </row>
    <row r="8" spans="1:33" ht="15">
      <c r="A8" s="31"/>
      <c r="B8" s="17"/>
      <c r="C8" s="17"/>
      <c r="D8" s="17"/>
      <c r="E8" s="17" t="s">
        <v>1</v>
      </c>
      <c r="F8" s="17"/>
      <c r="G8" s="17"/>
      <c r="I8" s="21"/>
      <c r="J8" s="21"/>
      <c r="K8" s="21"/>
      <c r="L8" s="21"/>
      <c r="M8" s="21"/>
      <c r="N8" s="21"/>
      <c r="O8" s="21"/>
      <c r="P8" s="21"/>
      <c r="R8" s="47"/>
      <c r="S8" s="47"/>
      <c r="T8" s="47"/>
      <c r="U8" s="47"/>
      <c r="V8" s="47"/>
      <c r="W8" s="47"/>
      <c r="X8" s="47"/>
      <c r="Y8" s="47"/>
      <c r="AA8" s="57"/>
      <c r="AB8" s="57"/>
      <c r="AC8" s="57"/>
      <c r="AD8" s="57"/>
      <c r="AE8" s="57"/>
      <c r="AF8" s="57"/>
      <c r="AG8" s="57"/>
    </row>
    <row r="9" spans="1:33" ht="15">
      <c r="A9" s="31"/>
      <c r="B9" s="17" t="s">
        <v>1</v>
      </c>
      <c r="C9" s="17" t="s">
        <v>2</v>
      </c>
      <c r="D9" s="17"/>
      <c r="E9" s="17" t="s">
        <v>3</v>
      </c>
      <c r="F9" s="17" t="s">
        <v>2</v>
      </c>
      <c r="G9" s="17" t="s">
        <v>4</v>
      </c>
      <c r="I9" s="21"/>
      <c r="J9" s="21"/>
      <c r="K9" s="21"/>
      <c r="L9" s="21"/>
      <c r="M9" s="21"/>
      <c r="N9" s="21"/>
      <c r="O9" s="21"/>
      <c r="P9" s="21"/>
      <c r="R9" s="47"/>
      <c r="S9" s="47"/>
      <c r="T9" s="47"/>
      <c r="U9" s="47"/>
      <c r="V9" s="47"/>
      <c r="W9" s="47"/>
      <c r="X9" s="47"/>
      <c r="Y9" s="47"/>
      <c r="AA9" s="57"/>
      <c r="AB9" s="57"/>
      <c r="AC9" s="57"/>
      <c r="AD9" s="57"/>
      <c r="AE9" s="57"/>
      <c r="AF9" s="57"/>
      <c r="AG9" s="57"/>
    </row>
    <row r="10" spans="1:33" ht="15">
      <c r="A10" s="31"/>
      <c r="B10" s="17" t="s">
        <v>3</v>
      </c>
      <c r="C10" s="17" t="s">
        <v>5</v>
      </c>
      <c r="D10" s="17" t="s">
        <v>4</v>
      </c>
      <c r="E10" s="17" t="s">
        <v>6</v>
      </c>
      <c r="F10" s="17" t="s">
        <v>5</v>
      </c>
      <c r="G10" s="17" t="s">
        <v>6</v>
      </c>
      <c r="I10" s="21"/>
      <c r="J10" s="21"/>
      <c r="K10" s="21"/>
      <c r="L10" s="21"/>
      <c r="M10" s="21"/>
      <c r="N10" s="21"/>
      <c r="O10" s="21"/>
      <c r="P10" s="21"/>
      <c r="R10" s="47"/>
      <c r="S10" s="47"/>
      <c r="T10" s="47"/>
      <c r="U10" s="47"/>
      <c r="V10" s="47"/>
      <c r="W10" s="47"/>
      <c r="X10" s="47"/>
      <c r="Y10" s="47"/>
      <c r="AA10" s="57"/>
      <c r="AB10" s="57"/>
      <c r="AC10" s="57"/>
      <c r="AD10" s="57"/>
      <c r="AE10" s="57"/>
      <c r="AF10" s="57"/>
      <c r="AG10" s="57"/>
    </row>
    <row r="11" spans="1:33" ht="15">
      <c r="A11" s="31"/>
      <c r="B11" s="17" t="s">
        <v>6</v>
      </c>
      <c r="C11" s="17" t="s">
        <v>6</v>
      </c>
      <c r="D11" s="17" t="s">
        <v>6</v>
      </c>
      <c r="E11" s="17" t="s">
        <v>7</v>
      </c>
      <c r="F11" s="17" t="s">
        <v>6</v>
      </c>
      <c r="G11" s="17" t="s">
        <v>7</v>
      </c>
      <c r="I11" s="21"/>
      <c r="J11" s="21"/>
      <c r="K11" s="21"/>
      <c r="L11" s="21"/>
      <c r="M11" s="21"/>
      <c r="N11" s="21"/>
      <c r="O11" s="21"/>
      <c r="P11" s="21"/>
      <c r="R11" s="47"/>
      <c r="S11" s="47"/>
      <c r="T11" s="47"/>
      <c r="U11" s="47"/>
      <c r="V11" s="47"/>
      <c r="W11" s="47"/>
      <c r="X11" s="47"/>
      <c r="Y11" s="47"/>
      <c r="AA11" s="57"/>
      <c r="AB11" s="57"/>
      <c r="AC11" s="57"/>
      <c r="AD11" s="57"/>
      <c r="AE11" s="57"/>
      <c r="AF11" s="57"/>
      <c r="AG11" s="57"/>
    </row>
    <row r="12" spans="1:33" ht="15">
      <c r="A12" s="31"/>
      <c r="B12" s="17" t="s">
        <v>7</v>
      </c>
      <c r="C12" s="17" t="s">
        <v>7</v>
      </c>
      <c r="D12" s="17" t="s">
        <v>7</v>
      </c>
      <c r="E12" s="17" t="s">
        <v>8</v>
      </c>
      <c r="F12" s="17" t="s">
        <v>7</v>
      </c>
      <c r="G12" s="17" t="s">
        <v>8</v>
      </c>
      <c r="I12" s="21"/>
      <c r="J12" s="21"/>
      <c r="K12" s="21"/>
      <c r="L12" s="21"/>
      <c r="M12" s="21"/>
      <c r="N12" s="21"/>
      <c r="O12" s="21"/>
      <c r="P12" s="21"/>
      <c r="R12" s="47"/>
      <c r="S12" s="47"/>
      <c r="T12" s="47"/>
      <c r="U12" s="47"/>
      <c r="V12" s="47"/>
      <c r="W12" s="47"/>
      <c r="X12" s="47"/>
      <c r="Y12" s="47"/>
      <c r="AA12" s="57"/>
      <c r="AB12" s="57"/>
      <c r="AC12" s="57"/>
      <c r="AD12" s="57"/>
      <c r="AE12" s="57"/>
      <c r="AF12" s="57"/>
      <c r="AG12" s="57"/>
    </row>
    <row r="13" spans="1:33" ht="15">
      <c r="A13" s="31"/>
      <c r="B13" s="17" t="s">
        <v>8</v>
      </c>
      <c r="C13" s="17" t="s">
        <v>8</v>
      </c>
      <c r="D13" s="17" t="s">
        <v>8</v>
      </c>
      <c r="E13" s="17" t="s">
        <v>9</v>
      </c>
      <c r="F13" s="17" t="s">
        <v>8</v>
      </c>
      <c r="G13" s="17" t="s">
        <v>9</v>
      </c>
      <c r="I13" s="21"/>
      <c r="J13" s="21"/>
      <c r="K13" s="21"/>
      <c r="L13" s="21"/>
      <c r="M13" s="21"/>
      <c r="N13" s="21"/>
      <c r="O13" s="21"/>
      <c r="P13" s="21"/>
      <c r="R13" s="47"/>
      <c r="S13" s="47"/>
      <c r="T13" s="47"/>
      <c r="U13" s="47"/>
      <c r="V13" s="47"/>
      <c r="W13" s="47"/>
      <c r="X13" s="47"/>
      <c r="Y13" s="47"/>
      <c r="AA13" s="57"/>
      <c r="AB13" s="57"/>
      <c r="AC13" s="57"/>
      <c r="AD13" s="57"/>
      <c r="AE13" s="57"/>
      <c r="AF13" s="57"/>
      <c r="AG13" s="57"/>
    </row>
    <row r="14" spans="1:33" ht="15">
      <c r="A14" s="31"/>
      <c r="B14" s="17" t="s">
        <v>9</v>
      </c>
      <c r="C14" s="17" t="s">
        <v>9</v>
      </c>
      <c r="D14" s="17" t="s">
        <v>9</v>
      </c>
      <c r="E14" s="17" t="s">
        <v>10</v>
      </c>
      <c r="F14" s="17" t="s">
        <v>9</v>
      </c>
      <c r="G14" s="17" t="s">
        <v>10</v>
      </c>
      <c r="I14" s="21"/>
      <c r="J14" s="21"/>
      <c r="K14" s="21"/>
      <c r="L14" s="21"/>
      <c r="M14" s="21"/>
      <c r="N14" s="21"/>
      <c r="O14" s="21"/>
      <c r="P14" s="21"/>
      <c r="R14" s="47"/>
      <c r="S14" s="47"/>
      <c r="T14" s="47"/>
      <c r="U14" s="47"/>
      <c r="V14" s="47"/>
      <c r="W14" s="47"/>
      <c r="X14" s="47"/>
      <c r="Y14" s="47"/>
      <c r="AA14" s="57"/>
      <c r="AB14" s="57"/>
      <c r="AC14" s="57"/>
      <c r="AD14" s="57"/>
      <c r="AE14" s="57"/>
      <c r="AF14" s="57"/>
      <c r="AG14" s="57"/>
    </row>
    <row r="15" spans="1:33" ht="15">
      <c r="A15" s="31"/>
      <c r="B15" s="17" t="s">
        <v>10</v>
      </c>
      <c r="C15" s="17" t="s">
        <v>10</v>
      </c>
      <c r="D15" s="17" t="s">
        <v>10</v>
      </c>
      <c r="E15" s="17" t="s">
        <v>11</v>
      </c>
      <c r="F15" s="17" t="s">
        <v>10</v>
      </c>
      <c r="G15" s="17" t="s">
        <v>11</v>
      </c>
      <c r="I15" s="21"/>
      <c r="J15" s="21"/>
      <c r="K15" s="21"/>
      <c r="L15" s="21"/>
      <c r="M15" s="21"/>
      <c r="N15" s="21"/>
      <c r="O15" s="21"/>
      <c r="P15" s="21"/>
      <c r="R15" s="47"/>
      <c r="S15" s="47"/>
      <c r="T15" s="47"/>
      <c r="U15" s="47"/>
      <c r="V15" s="47"/>
      <c r="W15" s="47"/>
      <c r="X15" s="47"/>
      <c r="Y15" s="47"/>
      <c r="AA15" s="57"/>
      <c r="AB15" s="57"/>
      <c r="AC15" s="57"/>
      <c r="AD15" s="57"/>
      <c r="AE15" s="57"/>
      <c r="AF15" s="57"/>
      <c r="AG15" s="57"/>
    </row>
    <row r="16" spans="1:33" ht="15">
      <c r="A16" s="31"/>
      <c r="B16" s="17" t="s">
        <v>11</v>
      </c>
      <c r="C16" s="17" t="s">
        <v>12</v>
      </c>
      <c r="D16" s="17" t="s">
        <v>11</v>
      </c>
      <c r="E16" s="17" t="s">
        <v>13</v>
      </c>
      <c r="F16" s="17" t="s">
        <v>14</v>
      </c>
      <c r="G16" s="17" t="s">
        <v>13</v>
      </c>
      <c r="I16" s="21"/>
      <c r="J16" s="21"/>
      <c r="K16" s="21"/>
      <c r="L16" s="21"/>
      <c r="M16" s="21"/>
      <c r="N16" s="21"/>
      <c r="O16" s="21"/>
      <c r="P16" s="21"/>
      <c r="R16" s="47"/>
      <c r="S16" s="47"/>
      <c r="T16" s="47"/>
      <c r="U16" s="47"/>
      <c r="V16" s="47"/>
      <c r="W16" s="47"/>
      <c r="X16" s="47"/>
      <c r="Y16" s="47"/>
      <c r="AA16" s="57"/>
      <c r="AB16" s="57"/>
      <c r="AC16" s="57"/>
      <c r="AD16" s="57"/>
      <c r="AE16" s="57"/>
      <c r="AF16" s="57"/>
      <c r="AG16" s="57"/>
    </row>
    <row r="17" spans="1:33" ht="15">
      <c r="A17" s="31"/>
      <c r="B17" s="17" t="s">
        <v>15</v>
      </c>
      <c r="C17" s="17" t="s">
        <v>16</v>
      </c>
      <c r="D17" s="17" t="s">
        <v>15</v>
      </c>
      <c r="E17" s="17" t="s">
        <v>16</v>
      </c>
      <c r="F17" s="17" t="s">
        <v>15</v>
      </c>
      <c r="G17" s="17" t="s">
        <v>16</v>
      </c>
      <c r="I17" s="21"/>
      <c r="J17" s="21"/>
      <c r="K17" s="21"/>
      <c r="L17" s="21"/>
      <c r="M17" s="21"/>
      <c r="N17" s="21"/>
      <c r="O17" s="21"/>
      <c r="P17" s="21"/>
      <c r="R17" s="47"/>
      <c r="S17" s="47"/>
      <c r="T17" s="47"/>
      <c r="U17" s="47"/>
      <c r="V17" s="47"/>
      <c r="W17" s="47"/>
      <c r="X17" s="47"/>
      <c r="Y17" s="47"/>
      <c r="AA17" s="57"/>
      <c r="AB17" s="57"/>
      <c r="AC17" s="57"/>
      <c r="AD17" s="57"/>
      <c r="AE17" s="57"/>
      <c r="AF17" s="57"/>
      <c r="AG17" s="57"/>
    </row>
    <row r="18" spans="1:33" ht="15">
      <c r="A18" s="18"/>
      <c r="B18" s="18" t="s">
        <v>17</v>
      </c>
      <c r="C18" s="18" t="s">
        <v>18</v>
      </c>
      <c r="D18" s="18" t="s">
        <v>19</v>
      </c>
      <c r="E18" s="18" t="s">
        <v>20</v>
      </c>
      <c r="F18" s="18" t="s">
        <v>21</v>
      </c>
      <c r="G18" s="18" t="s">
        <v>22</v>
      </c>
      <c r="I18" s="28" t="s">
        <v>41</v>
      </c>
      <c r="J18" s="28" t="s">
        <v>47</v>
      </c>
      <c r="K18" s="28" t="s">
        <v>48</v>
      </c>
      <c r="L18" s="28"/>
      <c r="M18" s="28" t="s">
        <v>55</v>
      </c>
      <c r="N18" s="28" t="s">
        <v>56</v>
      </c>
      <c r="O18" s="28" t="s">
        <v>57</v>
      </c>
      <c r="P18" s="28" t="s">
        <v>58</v>
      </c>
      <c r="Q18" s="43"/>
      <c r="R18" s="53" t="s">
        <v>68</v>
      </c>
      <c r="S18" s="53" t="s">
        <v>69</v>
      </c>
      <c r="T18" s="53" t="s">
        <v>70</v>
      </c>
      <c r="U18" s="47"/>
      <c r="V18" s="53" t="s">
        <v>71</v>
      </c>
      <c r="W18" s="53" t="s">
        <v>72</v>
      </c>
      <c r="X18" s="53" t="s">
        <v>73</v>
      </c>
      <c r="Y18" s="53" t="s">
        <v>74</v>
      </c>
      <c r="AA18" s="64" t="s">
        <v>75</v>
      </c>
      <c r="AB18" s="58" t="s">
        <v>76</v>
      </c>
      <c r="AC18" s="58" t="s">
        <v>76</v>
      </c>
      <c r="AD18" s="58"/>
      <c r="AE18" s="58" t="s">
        <v>76</v>
      </c>
      <c r="AF18" s="58" t="s">
        <v>76</v>
      </c>
      <c r="AG18" s="58" t="s">
        <v>76</v>
      </c>
    </row>
    <row r="19" spans="1:33" ht="30">
      <c r="A19" s="19"/>
      <c r="B19" s="19" t="s">
        <v>23</v>
      </c>
      <c r="C19" s="19"/>
      <c r="D19" s="19" t="s">
        <v>24</v>
      </c>
      <c r="E19" s="19" t="s">
        <v>25</v>
      </c>
      <c r="F19" s="19" t="s">
        <v>26</v>
      </c>
      <c r="G19" s="19" t="s">
        <v>24</v>
      </c>
      <c r="I19" s="21"/>
      <c r="J19" s="21"/>
      <c r="K19" s="21"/>
      <c r="L19" s="21"/>
      <c r="M19" s="21"/>
      <c r="N19" s="21"/>
      <c r="O19" s="21"/>
      <c r="P19" s="21"/>
      <c r="R19" s="47"/>
      <c r="S19" s="47"/>
      <c r="T19" s="47"/>
      <c r="U19" s="47"/>
      <c r="V19" s="47"/>
      <c r="W19" s="47"/>
      <c r="X19" s="47"/>
      <c r="Y19" s="47"/>
      <c r="AA19" s="57"/>
      <c r="AB19" s="57"/>
      <c r="AC19" s="57"/>
      <c r="AD19" s="57"/>
      <c r="AE19" s="57"/>
      <c r="AF19" s="57"/>
      <c r="AG19" s="57"/>
    </row>
    <row r="20" spans="1:33" ht="9" customHeight="1">
      <c r="A20" s="16"/>
      <c r="B20" s="16"/>
      <c r="C20" s="16"/>
      <c r="D20" s="16"/>
      <c r="E20" s="16"/>
      <c r="F20" s="16"/>
      <c r="G20" s="16"/>
      <c r="I20" s="21"/>
      <c r="J20" s="21"/>
      <c r="K20" s="21"/>
      <c r="L20" s="21"/>
      <c r="M20" s="21"/>
      <c r="N20" s="21"/>
      <c r="O20" s="21"/>
      <c r="P20" s="21"/>
      <c r="R20" s="47"/>
      <c r="S20" s="47"/>
      <c r="T20" s="47"/>
      <c r="U20" s="47"/>
      <c r="V20" s="47"/>
      <c r="W20" s="47"/>
      <c r="X20" s="47"/>
      <c r="Y20" s="47"/>
      <c r="AA20" s="57"/>
      <c r="AB20" s="57"/>
      <c r="AC20" s="57"/>
      <c r="AD20" s="57"/>
      <c r="AE20" s="57"/>
      <c r="AF20" s="57"/>
      <c r="AG20" s="57"/>
    </row>
    <row r="21" spans="1:33" ht="15">
      <c r="A21" s="32">
        <v>30132</v>
      </c>
      <c r="B21" s="19" t="s">
        <v>27</v>
      </c>
      <c r="C21" s="19" t="s">
        <v>27</v>
      </c>
      <c r="D21" s="19" t="s">
        <v>27</v>
      </c>
      <c r="E21" s="19">
        <v>113345</v>
      </c>
      <c r="F21" s="19" t="s">
        <v>27</v>
      </c>
      <c r="G21" s="19" t="s">
        <v>27</v>
      </c>
      <c r="I21" s="29">
        <f aca="true" t="shared" si="0" ref="I21:I84">I22/(1+G22/E21)</f>
        <v>118818.58128342406</v>
      </c>
      <c r="J21" s="29">
        <f>J22/(1+G22/E21)</f>
        <v>117666.29768326377</v>
      </c>
      <c r="K21" s="30">
        <f>K22/(1+G22/E21)</f>
        <v>19.69234618303622</v>
      </c>
      <c r="L21" s="29"/>
      <c r="M21" s="29"/>
      <c r="N21" s="29"/>
      <c r="O21" s="29"/>
      <c r="P21" s="29"/>
      <c r="Q21" s="44"/>
      <c r="R21" s="54">
        <f aca="true" t="shared" si="1" ref="R21:R84">R22/(1+0.01*F22)</f>
        <v>119889.69192770727</v>
      </c>
      <c r="S21" s="54">
        <f aca="true" t="shared" si="2" ref="S21:S84">S22/(1+0.01*F22)</f>
        <v>118354.62234956039</v>
      </c>
      <c r="T21" s="55">
        <f aca="true" t="shared" si="3" ref="T21:T84">T22/(1+0.01*F22)</f>
        <v>19.807542529670062</v>
      </c>
      <c r="U21" s="47"/>
      <c r="V21" s="54"/>
      <c r="W21" s="54"/>
      <c r="X21" s="55"/>
      <c r="Y21" s="55"/>
      <c r="AA21" s="72">
        <f>I21-R21</f>
        <v>-1071.1106442832097</v>
      </c>
      <c r="AB21" s="72">
        <f aca="true" t="shared" si="4" ref="AB21:AG21">J21-S21</f>
        <v>-688.3246662966267</v>
      </c>
      <c r="AC21" s="70">
        <f t="shared" si="4"/>
        <v>-0.11519634663384082</v>
      </c>
      <c r="AD21" s="65"/>
      <c r="AE21" s="72">
        <f t="shared" si="4"/>
        <v>0</v>
      </c>
      <c r="AF21" s="72">
        <f t="shared" si="4"/>
        <v>0</v>
      </c>
      <c r="AG21" s="70">
        <f t="shared" si="4"/>
        <v>0</v>
      </c>
    </row>
    <row r="22" spans="1:33" ht="15">
      <c r="A22" s="32">
        <v>30163</v>
      </c>
      <c r="B22" s="19">
        <v>114640</v>
      </c>
      <c r="C22" s="19" t="s">
        <v>27</v>
      </c>
      <c r="D22" s="19">
        <v>1458</v>
      </c>
      <c r="E22" s="19">
        <v>115249</v>
      </c>
      <c r="F22" s="19">
        <v>1.7</v>
      </c>
      <c r="G22" s="19">
        <v>1904</v>
      </c>
      <c r="I22" s="29">
        <f t="shared" si="0"/>
        <v>120814.52798388407</v>
      </c>
      <c r="J22" s="29">
        <f aca="true" t="shared" si="5" ref="J22:J85">J23/(1+G23/E22)</f>
        <v>119642.88801180877</v>
      </c>
      <c r="K22" s="30">
        <f aca="true" t="shared" si="6" ref="K22:K85">K23/(1+G23/E22)</f>
        <v>20.02314354624149</v>
      </c>
      <c r="L22" s="29"/>
      <c r="M22" s="29">
        <f>M23/(1+D23/B22)</f>
        <v>120185.7659294546</v>
      </c>
      <c r="N22" s="29">
        <f>N23/(1+D23/B22)</f>
        <v>119016.77901839472</v>
      </c>
      <c r="O22" s="30">
        <f>O23/(1+D23/B22)</f>
        <v>19.918359463718485</v>
      </c>
      <c r="P22" s="29"/>
      <c r="Q22" s="44"/>
      <c r="R22" s="54">
        <f t="shared" si="1"/>
        <v>121927.81669047828</v>
      </c>
      <c r="S22" s="54">
        <f t="shared" si="2"/>
        <v>120366.65092950291</v>
      </c>
      <c r="T22" s="55">
        <f t="shared" si="3"/>
        <v>20.14427075267445</v>
      </c>
      <c r="U22" s="47"/>
      <c r="V22" s="54">
        <f aca="true" t="shared" si="7" ref="V22:V84">V23/(1+0.01*C23)</f>
        <v>120349.73769901821</v>
      </c>
      <c r="W22" s="54">
        <f aca="true" t="shared" si="8" ref="W22:W85">W23/(1+0.01*C23)</f>
        <v>119458.18021259802</v>
      </c>
      <c r="X22" s="55">
        <f aca="true" t="shared" si="9" ref="X22:X85">X23/(1+0.01*C23)</f>
        <v>19.992231296970647</v>
      </c>
      <c r="Y22" s="55"/>
      <c r="AA22" s="72">
        <f aca="true" t="shared" si="10" ref="AA22:AA85">I22-R22</f>
        <v>-1113.2887065942195</v>
      </c>
      <c r="AB22" s="72">
        <f aca="true" t="shared" si="11" ref="AB22:AB85">J22-S22</f>
        <v>-723.7629176941409</v>
      </c>
      <c r="AC22" s="70">
        <f aca="true" t="shared" si="12" ref="AC22:AC85">K22-T22</f>
        <v>-0.12112720643296271</v>
      </c>
      <c r="AD22" s="65"/>
      <c r="AE22" s="72">
        <f aca="true" t="shared" si="13" ref="AE22:AE85">M22-V22</f>
        <v>-163.97176956360636</v>
      </c>
      <c r="AF22" s="72">
        <f aca="true" t="shared" si="14" ref="AF22:AF85">N22-W22</f>
        <v>-441.40119420329574</v>
      </c>
      <c r="AG22" s="70">
        <f aca="true" t="shared" si="15" ref="AG22:AG85">O22-X22</f>
        <v>-0.07387183325216284</v>
      </c>
    </row>
    <row r="23" spans="1:33" ht="15">
      <c r="A23" s="32">
        <v>30194</v>
      </c>
      <c r="B23" s="19">
        <v>115864</v>
      </c>
      <c r="C23" s="19">
        <v>1.1</v>
      </c>
      <c r="D23" s="19">
        <v>1225</v>
      </c>
      <c r="E23" s="19">
        <v>115996</v>
      </c>
      <c r="F23" s="19">
        <v>0.6</v>
      </c>
      <c r="G23" s="19">
        <v>748</v>
      </c>
      <c r="I23" s="29">
        <f t="shared" si="0"/>
        <v>121598.6499019219</v>
      </c>
      <c r="J23" s="29">
        <f t="shared" si="5"/>
        <v>120419.40564088001</v>
      </c>
      <c r="K23" s="30">
        <f t="shared" si="6"/>
        <v>20.153099653214984</v>
      </c>
      <c r="L23" s="29"/>
      <c r="M23" s="29">
        <f aca="true" t="shared" si="16" ref="M23:M86">M24/(1+D24/B23)</f>
        <v>121470.02590209575</v>
      </c>
      <c r="N23" s="29">
        <f aca="true" t="shared" si="17" ref="N23:N86">N24/(1+D24/B23)</f>
        <v>120288.54763578423</v>
      </c>
      <c r="O23" s="30">
        <f aca="true" t="shared" si="18" ref="O23:O86">O24/(1+D24/B23)</f>
        <v>20.13119957487563</v>
      </c>
      <c r="P23" s="29"/>
      <c r="Q23" s="44"/>
      <c r="R23" s="54">
        <f t="shared" si="1"/>
        <v>122659.38359062116</v>
      </c>
      <c r="S23" s="54">
        <f t="shared" si="2"/>
        <v>121088.85083507992</v>
      </c>
      <c r="T23" s="55">
        <f t="shared" si="3"/>
        <v>20.265136377190498</v>
      </c>
      <c r="U23" s="47"/>
      <c r="V23" s="54">
        <f t="shared" si="7"/>
        <v>121673.58481370739</v>
      </c>
      <c r="W23" s="54">
        <f t="shared" si="8"/>
        <v>120772.22019493658</v>
      </c>
      <c r="X23" s="55">
        <f t="shared" si="9"/>
        <v>20.212145841237323</v>
      </c>
      <c r="Y23" s="55"/>
      <c r="AA23" s="72">
        <f t="shared" si="10"/>
        <v>-1060.7336886992562</v>
      </c>
      <c r="AB23" s="72">
        <f t="shared" si="11"/>
        <v>-669.4451941999141</v>
      </c>
      <c r="AC23" s="70">
        <f t="shared" si="12"/>
        <v>-0.11203672397551401</v>
      </c>
      <c r="AD23" s="65"/>
      <c r="AE23" s="72">
        <f t="shared" si="13"/>
        <v>-203.55891161164618</v>
      </c>
      <c r="AF23" s="72">
        <f t="shared" si="14"/>
        <v>-483.6725591523573</v>
      </c>
      <c r="AG23" s="70">
        <f t="shared" si="15"/>
        <v>-0.08094626636169266</v>
      </c>
    </row>
    <row r="24" spans="1:33" ht="15">
      <c r="A24" s="32">
        <v>30224</v>
      </c>
      <c r="B24" s="19">
        <v>117136</v>
      </c>
      <c r="C24" s="19">
        <v>1.1</v>
      </c>
      <c r="D24" s="19">
        <v>1270</v>
      </c>
      <c r="E24" s="19">
        <v>116852</v>
      </c>
      <c r="F24" s="19">
        <v>0.7</v>
      </c>
      <c r="G24" s="19">
        <v>855</v>
      </c>
      <c r="I24" s="29">
        <f t="shared" si="0"/>
        <v>122494.94671962374</v>
      </c>
      <c r="J24" s="29">
        <f t="shared" si="5"/>
        <v>121307.01031537699</v>
      </c>
      <c r="K24" s="30">
        <f t="shared" si="6"/>
        <v>20.301647018671538</v>
      </c>
      <c r="L24" s="29"/>
      <c r="M24" s="29">
        <f t="shared" si="16"/>
        <v>122801.47426306776</v>
      </c>
      <c r="N24" s="29">
        <f t="shared" si="17"/>
        <v>121607.04566362244</v>
      </c>
      <c r="O24" s="30">
        <f t="shared" si="18"/>
        <v>20.351860206824227</v>
      </c>
      <c r="P24" s="29"/>
      <c r="Q24" s="44"/>
      <c r="R24" s="54">
        <f t="shared" si="1"/>
        <v>123517.9992757555</v>
      </c>
      <c r="S24" s="54">
        <f t="shared" si="2"/>
        <v>121936.47279092547</v>
      </c>
      <c r="T24" s="55">
        <f t="shared" si="3"/>
        <v>20.40699233183083</v>
      </c>
      <c r="U24" s="47"/>
      <c r="V24" s="54">
        <f t="shared" si="7"/>
        <v>123011.99424665816</v>
      </c>
      <c r="W24" s="54">
        <f t="shared" si="8"/>
        <v>122100.71461708087</v>
      </c>
      <c r="X24" s="55">
        <f t="shared" si="9"/>
        <v>20.434479445490933</v>
      </c>
      <c r="Y24" s="55"/>
      <c r="AA24" s="72">
        <f t="shared" si="10"/>
        <v>-1023.0525561317627</v>
      </c>
      <c r="AB24" s="72">
        <f t="shared" si="11"/>
        <v>-629.4624755484838</v>
      </c>
      <c r="AC24" s="70">
        <f t="shared" si="12"/>
        <v>-0.1053453131592903</v>
      </c>
      <c r="AD24" s="65"/>
      <c r="AE24" s="72">
        <f t="shared" si="13"/>
        <v>-210.51998359039135</v>
      </c>
      <c r="AF24" s="72">
        <f t="shared" si="14"/>
        <v>-493.6689534584293</v>
      </c>
      <c r="AG24" s="70">
        <f t="shared" si="15"/>
        <v>-0.08261923866670529</v>
      </c>
    </row>
    <row r="25" spans="1:33" ht="15">
      <c r="A25" s="32">
        <v>30255</v>
      </c>
      <c r="B25" s="19">
        <v>122725</v>
      </c>
      <c r="C25" s="19">
        <v>0.9</v>
      </c>
      <c r="D25" s="19">
        <v>1103</v>
      </c>
      <c r="E25" s="19">
        <v>122450</v>
      </c>
      <c r="F25" s="19">
        <v>1</v>
      </c>
      <c r="G25" s="19">
        <v>1120</v>
      </c>
      <c r="I25" s="29">
        <f t="shared" si="0"/>
        <v>123669.03308807252</v>
      </c>
      <c r="J25" s="29">
        <f t="shared" si="5"/>
        <v>122469.71058198108</v>
      </c>
      <c r="K25" s="30">
        <f t="shared" si="6"/>
        <v>20.496233715184324</v>
      </c>
      <c r="L25" s="29"/>
      <c r="M25" s="29">
        <f t="shared" si="16"/>
        <v>123957.82266246816</v>
      </c>
      <c r="N25" s="29">
        <f t="shared" si="17"/>
        <v>122752.14683975083</v>
      </c>
      <c r="O25" s="30">
        <f t="shared" si="18"/>
        <v>20.54350156224124</v>
      </c>
      <c r="P25" s="29"/>
      <c r="Q25" s="44"/>
      <c r="R25" s="54">
        <f t="shared" si="1"/>
        <v>124753.17926851306</v>
      </c>
      <c r="S25" s="54">
        <f t="shared" si="2"/>
        <v>123155.83751883473</v>
      </c>
      <c r="T25" s="55">
        <f t="shared" si="3"/>
        <v>20.611062255149136</v>
      </c>
      <c r="U25" s="47"/>
      <c r="V25" s="54">
        <f t="shared" si="7"/>
        <v>124119.10219487807</v>
      </c>
      <c r="W25" s="54">
        <f t="shared" si="8"/>
        <v>123199.62104863458</v>
      </c>
      <c r="X25" s="55">
        <f t="shared" si="9"/>
        <v>20.61838976050035</v>
      </c>
      <c r="Y25" s="55"/>
      <c r="AA25" s="72">
        <f t="shared" si="10"/>
        <v>-1084.1461804405408</v>
      </c>
      <c r="AB25" s="72">
        <f t="shared" si="11"/>
        <v>-686.126936853645</v>
      </c>
      <c r="AC25" s="70">
        <f t="shared" si="12"/>
        <v>-0.11482853996481168</v>
      </c>
      <c r="AD25" s="65"/>
      <c r="AE25" s="72">
        <f t="shared" si="13"/>
        <v>-161.27953240991337</v>
      </c>
      <c r="AF25" s="72">
        <f t="shared" si="14"/>
        <v>-447.474208883752</v>
      </c>
      <c r="AG25" s="70">
        <f t="shared" si="15"/>
        <v>-0.07488819825911008</v>
      </c>
    </row>
    <row r="26" spans="1:33" ht="15">
      <c r="A26" s="32">
        <v>30285</v>
      </c>
      <c r="B26" s="19">
        <v>123391</v>
      </c>
      <c r="C26" s="19">
        <v>0.5</v>
      </c>
      <c r="D26" s="19">
        <v>668</v>
      </c>
      <c r="E26" s="19">
        <v>123531</v>
      </c>
      <c r="F26" s="19">
        <v>0.9</v>
      </c>
      <c r="G26" s="19">
        <v>1083</v>
      </c>
      <c r="I26" s="29">
        <f t="shared" si="0"/>
        <v>124762.81473637291</v>
      </c>
      <c r="J26" s="29">
        <f t="shared" si="5"/>
        <v>123552.88491077068</v>
      </c>
      <c r="K26" s="30">
        <f t="shared" si="6"/>
        <v>20.677511143633037</v>
      </c>
      <c r="L26" s="29"/>
      <c r="M26" s="29">
        <f t="shared" si="16"/>
        <v>124632.53299482528</v>
      </c>
      <c r="N26" s="29">
        <f t="shared" si="17"/>
        <v>123420.29460173048</v>
      </c>
      <c r="O26" s="30">
        <f t="shared" si="18"/>
        <v>20.655321151107216</v>
      </c>
      <c r="P26" s="29"/>
      <c r="Q26" s="44"/>
      <c r="R26" s="54">
        <f t="shared" si="1"/>
        <v>125875.95788192967</v>
      </c>
      <c r="S26" s="54">
        <f t="shared" si="2"/>
        <v>124264.24005650423</v>
      </c>
      <c r="T26" s="55">
        <f t="shared" si="3"/>
        <v>20.796561815445475</v>
      </c>
      <c r="U26" s="47"/>
      <c r="V26" s="54">
        <f t="shared" si="7"/>
        <v>124739.69770585245</v>
      </c>
      <c r="W26" s="54">
        <f t="shared" si="8"/>
        <v>123815.61915387773</v>
      </c>
      <c r="X26" s="55">
        <f t="shared" si="9"/>
        <v>20.72148170930285</v>
      </c>
      <c r="Y26" s="55"/>
      <c r="AA26" s="72">
        <f t="shared" si="10"/>
        <v>-1113.1431455567654</v>
      </c>
      <c r="AB26" s="72">
        <f t="shared" si="11"/>
        <v>-711.3551457335561</v>
      </c>
      <c r="AC26" s="70">
        <f t="shared" si="12"/>
        <v>-0.11905067181243822</v>
      </c>
      <c r="AD26" s="65"/>
      <c r="AE26" s="72">
        <f t="shared" si="13"/>
        <v>-107.16471102717333</v>
      </c>
      <c r="AF26" s="72">
        <f t="shared" si="14"/>
        <v>-395.3245521472563</v>
      </c>
      <c r="AG26" s="70">
        <f t="shared" si="15"/>
        <v>-0.06616055819563371</v>
      </c>
    </row>
    <row r="27" spans="1:33" ht="15">
      <c r="A27" s="32">
        <v>30316</v>
      </c>
      <c r="B27" s="19">
        <v>125077</v>
      </c>
      <c r="C27" s="19">
        <v>1.4</v>
      </c>
      <c r="D27" s="19">
        <v>1687</v>
      </c>
      <c r="E27" s="19">
        <v>125736</v>
      </c>
      <c r="F27" s="19">
        <v>1.8</v>
      </c>
      <c r="G27" s="19">
        <v>2205</v>
      </c>
      <c r="I27" s="29">
        <f t="shared" si="0"/>
        <v>126989.80234671933</v>
      </c>
      <c r="J27" s="29">
        <f t="shared" si="5"/>
        <v>125758.27555140543</v>
      </c>
      <c r="K27" s="30">
        <f t="shared" si="6"/>
        <v>21.046599972119093</v>
      </c>
      <c r="L27" s="29"/>
      <c r="M27" s="29">
        <f t="shared" si="16"/>
        <v>126336.5072163023</v>
      </c>
      <c r="N27" s="29">
        <f t="shared" si="17"/>
        <v>125107.6951171094</v>
      </c>
      <c r="O27" s="30">
        <f t="shared" si="18"/>
        <v>20.937720408605074</v>
      </c>
      <c r="P27" s="29"/>
      <c r="Q27" s="44"/>
      <c r="R27" s="54">
        <f t="shared" si="1"/>
        <v>128141.72512380441</v>
      </c>
      <c r="S27" s="54">
        <f t="shared" si="2"/>
        <v>126500.99637752131</v>
      </c>
      <c r="T27" s="55">
        <f t="shared" si="3"/>
        <v>21.170899928123493</v>
      </c>
      <c r="U27" s="47"/>
      <c r="V27" s="54">
        <f t="shared" si="7"/>
        <v>126486.05347373438</v>
      </c>
      <c r="W27" s="54">
        <f t="shared" si="8"/>
        <v>125549.03782203203</v>
      </c>
      <c r="X27" s="55">
        <f t="shared" si="9"/>
        <v>21.01158245323309</v>
      </c>
      <c r="Y27" s="55"/>
      <c r="AA27" s="72">
        <f t="shared" si="10"/>
        <v>-1151.9227770850848</v>
      </c>
      <c r="AB27" s="72">
        <f t="shared" si="11"/>
        <v>-742.7208261158812</v>
      </c>
      <c r="AC27" s="70">
        <f t="shared" si="12"/>
        <v>-0.1242999560043998</v>
      </c>
      <c r="AD27" s="65"/>
      <c r="AE27" s="72">
        <f t="shared" si="13"/>
        <v>-149.54625743208453</v>
      </c>
      <c r="AF27" s="72">
        <f t="shared" si="14"/>
        <v>-441.3427049226302</v>
      </c>
      <c r="AG27" s="70">
        <f t="shared" si="15"/>
        <v>-0.07386204462801516</v>
      </c>
    </row>
    <row r="28" spans="1:33" ht="15">
      <c r="A28" s="32">
        <v>30347</v>
      </c>
      <c r="B28" s="19">
        <v>126093</v>
      </c>
      <c r="C28" s="19">
        <v>0.8</v>
      </c>
      <c r="D28" s="19">
        <v>1015</v>
      </c>
      <c r="E28" s="19">
        <v>125689</v>
      </c>
      <c r="F28" s="19">
        <v>0</v>
      </c>
      <c r="G28" s="19">
        <v>-48</v>
      </c>
      <c r="I28" s="29">
        <f t="shared" si="0"/>
        <v>126941.32370486144</v>
      </c>
      <c r="J28" s="29">
        <f t="shared" si="5"/>
        <v>125710.26704766371</v>
      </c>
      <c r="K28" s="30">
        <f t="shared" si="6"/>
        <v>21.03856538537654</v>
      </c>
      <c r="L28" s="29"/>
      <c r="M28" s="29">
        <f t="shared" si="16"/>
        <v>127361.72811882272</v>
      </c>
      <c r="N28" s="29">
        <f t="shared" si="17"/>
        <v>126122.94420802033</v>
      </c>
      <c r="O28" s="30">
        <f t="shared" si="18"/>
        <v>21.107630033993708</v>
      </c>
      <c r="P28" s="29"/>
      <c r="Q28" s="44"/>
      <c r="R28" s="54">
        <f t="shared" si="1"/>
        <v>128141.72512380441</v>
      </c>
      <c r="S28" s="54">
        <f t="shared" si="2"/>
        <v>126500.99637752131</v>
      </c>
      <c r="T28" s="55">
        <f t="shared" si="3"/>
        <v>21.170899928123493</v>
      </c>
      <c r="U28" s="47"/>
      <c r="V28" s="54">
        <f t="shared" si="7"/>
        <v>127497.94190152426</v>
      </c>
      <c r="W28" s="54">
        <f t="shared" si="8"/>
        <v>126553.43012460829</v>
      </c>
      <c r="X28" s="55">
        <f t="shared" si="9"/>
        <v>21.179675112858956</v>
      </c>
      <c r="Y28" s="55"/>
      <c r="AA28" s="72">
        <f t="shared" si="10"/>
        <v>-1200.4014189429727</v>
      </c>
      <c r="AB28" s="72">
        <f t="shared" si="11"/>
        <v>-790.7293298575969</v>
      </c>
      <c r="AC28" s="70">
        <f t="shared" si="12"/>
        <v>-0.13233454274695333</v>
      </c>
      <c r="AD28" s="65"/>
      <c r="AE28" s="72">
        <f t="shared" si="13"/>
        <v>-136.21378270153946</v>
      </c>
      <c r="AF28" s="72">
        <f t="shared" si="14"/>
        <v>-430.4859165879607</v>
      </c>
      <c r="AG28" s="70">
        <f t="shared" si="15"/>
        <v>-0.0720450788652478</v>
      </c>
    </row>
    <row r="29" spans="1:33" ht="15">
      <c r="A29" s="32">
        <v>30375</v>
      </c>
      <c r="B29" s="19">
        <v>127919</v>
      </c>
      <c r="C29" s="19">
        <v>1.4</v>
      </c>
      <c r="D29" s="19">
        <v>1826</v>
      </c>
      <c r="E29" s="19">
        <v>127523</v>
      </c>
      <c r="F29" s="19">
        <v>1.5</v>
      </c>
      <c r="G29" s="19">
        <v>1834</v>
      </c>
      <c r="I29" s="29">
        <f t="shared" si="0"/>
        <v>128793.59707544054</v>
      </c>
      <c r="J29" s="29">
        <f t="shared" si="5"/>
        <v>127544.57736730519</v>
      </c>
      <c r="K29" s="30">
        <f t="shared" si="6"/>
        <v>21.345551111389007</v>
      </c>
      <c r="L29" s="29"/>
      <c r="M29" s="29">
        <f t="shared" si="16"/>
        <v>129206.10104630458</v>
      </c>
      <c r="N29" s="29">
        <f t="shared" si="17"/>
        <v>127949.3778413215</v>
      </c>
      <c r="O29" s="30">
        <f t="shared" si="18"/>
        <v>21.413297536885004</v>
      </c>
      <c r="P29" s="29"/>
      <c r="Q29" s="44"/>
      <c r="R29" s="54">
        <f t="shared" si="1"/>
        <v>130063.85100066147</v>
      </c>
      <c r="S29" s="54">
        <f t="shared" si="2"/>
        <v>128398.51132318412</v>
      </c>
      <c r="T29" s="55">
        <f t="shared" si="3"/>
        <v>21.488463427045343</v>
      </c>
      <c r="U29" s="47"/>
      <c r="V29" s="54">
        <f t="shared" si="7"/>
        <v>129282.91308814561</v>
      </c>
      <c r="W29" s="54">
        <f t="shared" si="8"/>
        <v>128325.1781463528</v>
      </c>
      <c r="X29" s="55">
        <f t="shared" si="9"/>
        <v>21.47619056443898</v>
      </c>
      <c r="Y29" s="55"/>
      <c r="AA29" s="72">
        <f t="shared" si="10"/>
        <v>-1270.2539252209244</v>
      </c>
      <c r="AB29" s="72">
        <f t="shared" si="11"/>
        <v>-853.9339558789361</v>
      </c>
      <c r="AC29" s="70">
        <f t="shared" si="12"/>
        <v>-0.14291231565633566</v>
      </c>
      <c r="AD29" s="65"/>
      <c r="AE29" s="72">
        <f t="shared" si="13"/>
        <v>-76.81204184102535</v>
      </c>
      <c r="AF29" s="72">
        <f t="shared" si="14"/>
        <v>-375.8003050312982</v>
      </c>
      <c r="AG29" s="70">
        <f t="shared" si="15"/>
        <v>-0.06289302755397586</v>
      </c>
    </row>
    <row r="30" spans="1:33" ht="15">
      <c r="A30" s="32">
        <v>30406</v>
      </c>
      <c r="B30" s="19">
        <v>129513</v>
      </c>
      <c r="C30" s="19">
        <v>1.2</v>
      </c>
      <c r="D30" s="19">
        <v>1590</v>
      </c>
      <c r="E30" s="19">
        <v>129098</v>
      </c>
      <c r="F30" s="19">
        <v>1.2</v>
      </c>
      <c r="G30" s="19">
        <v>1571</v>
      </c>
      <c r="I30" s="29">
        <f t="shared" si="0"/>
        <v>130380.25000083845</v>
      </c>
      <c r="J30" s="29">
        <f t="shared" si="5"/>
        <v>129115.84318636557</v>
      </c>
      <c r="K30" s="30">
        <f t="shared" si="6"/>
        <v>21.60851434779336</v>
      </c>
      <c r="L30" s="29"/>
      <c r="M30" s="29">
        <f t="shared" si="16"/>
        <v>130812.09937855878</v>
      </c>
      <c r="N30" s="29">
        <f t="shared" si="17"/>
        <v>129539.75543001202</v>
      </c>
      <c r="O30" s="30">
        <f t="shared" si="18"/>
        <v>21.679459272699443</v>
      </c>
      <c r="P30" s="29"/>
      <c r="Q30" s="44"/>
      <c r="R30" s="54">
        <f t="shared" si="1"/>
        <v>131624.6172126694</v>
      </c>
      <c r="S30" s="54">
        <f t="shared" si="2"/>
        <v>129939.29345906233</v>
      </c>
      <c r="T30" s="55">
        <f t="shared" si="3"/>
        <v>21.74632498816989</v>
      </c>
      <c r="U30" s="47"/>
      <c r="V30" s="54">
        <f t="shared" si="7"/>
        <v>130834.30804520336</v>
      </c>
      <c r="W30" s="54">
        <f t="shared" si="8"/>
        <v>129865.08028410903</v>
      </c>
      <c r="X30" s="55">
        <f t="shared" si="9"/>
        <v>21.733904851212248</v>
      </c>
      <c r="Y30" s="55"/>
      <c r="AA30" s="72">
        <f t="shared" si="10"/>
        <v>-1244.3672118309478</v>
      </c>
      <c r="AB30" s="72">
        <f t="shared" si="11"/>
        <v>-823.4502726967621</v>
      </c>
      <c r="AC30" s="70">
        <f t="shared" si="12"/>
        <v>-0.13781064037652868</v>
      </c>
      <c r="AD30" s="65"/>
      <c r="AE30" s="72">
        <f t="shared" si="13"/>
        <v>-22.20866664458299</v>
      </c>
      <c r="AF30" s="72">
        <f t="shared" si="14"/>
        <v>-325.32485409700894</v>
      </c>
      <c r="AG30" s="70">
        <f t="shared" si="15"/>
        <v>-0.05444557851280507</v>
      </c>
    </row>
    <row r="31" spans="1:33" ht="15">
      <c r="A31" s="32">
        <v>30436</v>
      </c>
      <c r="B31" s="19">
        <v>130026</v>
      </c>
      <c r="C31" s="19">
        <v>0.3</v>
      </c>
      <c r="D31" s="19">
        <v>453</v>
      </c>
      <c r="E31" s="19">
        <v>129899</v>
      </c>
      <c r="F31" s="19">
        <v>0.6</v>
      </c>
      <c r="G31" s="19">
        <v>740</v>
      </c>
      <c r="I31" s="29">
        <f t="shared" si="0"/>
        <v>131127.5999597892</v>
      </c>
      <c r="J31" s="29">
        <f t="shared" si="5"/>
        <v>129855.94546492846</v>
      </c>
      <c r="K31" s="30">
        <f t="shared" si="6"/>
        <v>21.732376070030476</v>
      </c>
      <c r="L31" s="29"/>
      <c r="M31" s="29">
        <f t="shared" si="16"/>
        <v>131269.6432623271</v>
      </c>
      <c r="N31" s="29">
        <f t="shared" si="17"/>
        <v>129992.84901297122</v>
      </c>
      <c r="O31" s="30">
        <f t="shared" si="18"/>
        <v>21.755287915774137</v>
      </c>
      <c r="P31" s="29"/>
      <c r="Q31" s="44"/>
      <c r="R31" s="54">
        <f t="shared" si="1"/>
        <v>132414.36491594542</v>
      </c>
      <c r="S31" s="54">
        <f t="shared" si="2"/>
        <v>130718.92921981671</v>
      </c>
      <c r="T31" s="55">
        <f t="shared" si="3"/>
        <v>21.87680293809891</v>
      </c>
      <c r="U31" s="47"/>
      <c r="V31" s="54">
        <f t="shared" si="7"/>
        <v>131226.81096933896</v>
      </c>
      <c r="W31" s="54">
        <f t="shared" si="8"/>
        <v>130254.67552496135</v>
      </c>
      <c r="X31" s="55">
        <f t="shared" si="9"/>
        <v>21.799106565765882</v>
      </c>
      <c r="Y31" s="55"/>
      <c r="AA31" s="72">
        <f t="shared" si="10"/>
        <v>-1286.7649561562284</v>
      </c>
      <c r="AB31" s="72">
        <f t="shared" si="11"/>
        <v>-862.9837548882497</v>
      </c>
      <c r="AC31" s="70">
        <f t="shared" si="12"/>
        <v>-0.1444268680684324</v>
      </c>
      <c r="AD31" s="65"/>
      <c r="AE31" s="72">
        <f t="shared" si="13"/>
        <v>42.83229298813967</v>
      </c>
      <c r="AF31" s="72">
        <f t="shared" si="14"/>
        <v>-261.82651199013344</v>
      </c>
      <c r="AG31" s="70">
        <f t="shared" si="15"/>
        <v>-0.04381864999174567</v>
      </c>
    </row>
    <row r="32" spans="1:33" ht="15">
      <c r="A32" s="32">
        <v>30467</v>
      </c>
      <c r="B32" s="19">
        <v>131041</v>
      </c>
      <c r="C32" s="19">
        <v>0.9</v>
      </c>
      <c r="D32" s="19">
        <v>1107</v>
      </c>
      <c r="E32" s="19">
        <v>131005</v>
      </c>
      <c r="F32" s="19">
        <v>0.9</v>
      </c>
      <c r="G32" s="19">
        <v>1198</v>
      </c>
      <c r="I32" s="29">
        <f t="shared" si="0"/>
        <v>132336.930784136</v>
      </c>
      <c r="J32" s="29">
        <f t="shared" si="5"/>
        <v>131053.54839233347</v>
      </c>
      <c r="K32" s="30">
        <f t="shared" si="6"/>
        <v>21.932803991199204</v>
      </c>
      <c r="L32" s="29"/>
      <c r="M32" s="29">
        <f t="shared" si="16"/>
        <v>132387.23124543353</v>
      </c>
      <c r="N32" s="29">
        <f t="shared" si="17"/>
        <v>131099.56677601367</v>
      </c>
      <c r="O32" s="30">
        <f t="shared" si="18"/>
        <v>21.940505516275284</v>
      </c>
      <c r="P32" s="29"/>
      <c r="Q32" s="44"/>
      <c r="R32" s="54">
        <f t="shared" si="1"/>
        <v>133606.0942001889</v>
      </c>
      <c r="S32" s="54">
        <f t="shared" si="2"/>
        <v>131895.39958279504</v>
      </c>
      <c r="T32" s="55">
        <f t="shared" si="3"/>
        <v>22.073694164541795</v>
      </c>
      <c r="U32" s="47"/>
      <c r="V32" s="54">
        <f t="shared" si="7"/>
        <v>132407.852268063</v>
      </c>
      <c r="W32" s="54">
        <f t="shared" si="8"/>
        <v>131426.96760468598</v>
      </c>
      <c r="X32" s="55">
        <f t="shared" si="9"/>
        <v>21.995298524857773</v>
      </c>
      <c r="Y32" s="55"/>
      <c r="AA32" s="72">
        <f t="shared" si="10"/>
        <v>-1269.1634160529065</v>
      </c>
      <c r="AB32" s="72">
        <f t="shared" si="11"/>
        <v>-841.8511904615734</v>
      </c>
      <c r="AC32" s="70">
        <f t="shared" si="12"/>
        <v>-0.14089017334259069</v>
      </c>
      <c r="AD32" s="65"/>
      <c r="AE32" s="72">
        <f t="shared" si="13"/>
        <v>-20.621022629464278</v>
      </c>
      <c r="AF32" s="72">
        <f t="shared" si="14"/>
        <v>-327.40082867231104</v>
      </c>
      <c r="AG32" s="70">
        <f t="shared" si="15"/>
        <v>-0.05479300858248948</v>
      </c>
    </row>
    <row r="33" spans="1:33" ht="15">
      <c r="A33" s="32">
        <v>30497</v>
      </c>
      <c r="B33" s="19">
        <v>132650</v>
      </c>
      <c r="C33" s="19">
        <v>1.2</v>
      </c>
      <c r="D33" s="19">
        <v>1598</v>
      </c>
      <c r="E33" s="19">
        <v>132903</v>
      </c>
      <c r="F33" s="19">
        <v>1.4</v>
      </c>
      <c r="G33" s="19">
        <v>1887</v>
      </c>
      <c r="I33" s="29">
        <f t="shared" si="0"/>
        <v>134243.11595561545</v>
      </c>
      <c r="J33" s="29">
        <f t="shared" si="5"/>
        <v>132941.24768485155</v>
      </c>
      <c r="K33" s="30">
        <f t="shared" si="6"/>
        <v>22.248724766218423</v>
      </c>
      <c r="L33" s="29"/>
      <c r="M33" s="29">
        <f t="shared" si="16"/>
        <v>134001.64807322182</v>
      </c>
      <c r="N33" s="29">
        <f t="shared" si="17"/>
        <v>132698.28097773733</v>
      </c>
      <c r="O33" s="30">
        <f t="shared" si="18"/>
        <v>22.208062447426666</v>
      </c>
      <c r="P33" s="29"/>
      <c r="Q33" s="44"/>
      <c r="R33" s="54">
        <f t="shared" si="1"/>
        <v>135476.57951899155</v>
      </c>
      <c r="S33" s="54">
        <f t="shared" si="2"/>
        <v>133741.93517695417</v>
      </c>
      <c r="T33" s="55">
        <f t="shared" si="3"/>
        <v>22.38272588284538</v>
      </c>
      <c r="U33" s="47"/>
      <c r="V33" s="54">
        <f t="shared" si="7"/>
        <v>133996.74649527975</v>
      </c>
      <c r="W33" s="54">
        <f t="shared" si="8"/>
        <v>133004.09121594223</v>
      </c>
      <c r="X33" s="55">
        <f t="shared" si="9"/>
        <v>22.259242107156066</v>
      </c>
      <c r="Y33" s="55"/>
      <c r="AA33" s="72">
        <f t="shared" si="10"/>
        <v>-1233.4635633761063</v>
      </c>
      <c r="AB33" s="72">
        <f t="shared" si="11"/>
        <v>-800.6874921026174</v>
      </c>
      <c r="AC33" s="70">
        <f t="shared" si="12"/>
        <v>-0.13400111662695835</v>
      </c>
      <c r="AD33" s="65"/>
      <c r="AE33" s="72">
        <f t="shared" si="13"/>
        <v>4.901577942073345</v>
      </c>
      <c r="AF33" s="72">
        <f t="shared" si="14"/>
        <v>-305.81023820489645</v>
      </c>
      <c r="AG33" s="70">
        <f t="shared" si="15"/>
        <v>-0.05117965972939942</v>
      </c>
    </row>
    <row r="34" spans="1:33" ht="15">
      <c r="A34" s="32">
        <v>30528</v>
      </c>
      <c r="B34" s="19">
        <v>133377</v>
      </c>
      <c r="C34" s="19">
        <v>0.5</v>
      </c>
      <c r="D34" s="19">
        <v>727</v>
      </c>
      <c r="E34" s="19">
        <v>134195</v>
      </c>
      <c r="F34" s="19">
        <v>1</v>
      </c>
      <c r="G34" s="19">
        <v>1292</v>
      </c>
      <c r="I34" s="29">
        <f t="shared" si="0"/>
        <v>135548.14372635543</v>
      </c>
      <c r="J34" s="29">
        <f t="shared" si="5"/>
        <v>134233.61950496718</v>
      </c>
      <c r="K34" s="30">
        <f t="shared" si="6"/>
        <v>22.46501297941116</v>
      </c>
      <c r="L34" s="29"/>
      <c r="M34" s="29">
        <f t="shared" si="16"/>
        <v>134736.05589945047</v>
      </c>
      <c r="N34" s="29">
        <f t="shared" si="17"/>
        <v>133425.5455858852</v>
      </c>
      <c r="O34" s="30">
        <f t="shared" si="18"/>
        <v>22.329775688280638</v>
      </c>
      <c r="P34" s="29"/>
      <c r="Q34" s="44"/>
      <c r="R34" s="54">
        <f t="shared" si="1"/>
        <v>136831.34531418147</v>
      </c>
      <c r="S34" s="54">
        <f t="shared" si="2"/>
        <v>135079.35452872372</v>
      </c>
      <c r="T34" s="55">
        <f t="shared" si="3"/>
        <v>22.606553141673835</v>
      </c>
      <c r="U34" s="47"/>
      <c r="V34" s="54">
        <f t="shared" si="7"/>
        <v>134666.73022775614</v>
      </c>
      <c r="W34" s="54">
        <f t="shared" si="8"/>
        <v>133669.1116720219</v>
      </c>
      <c r="X34" s="55">
        <f t="shared" si="9"/>
        <v>22.370538317691842</v>
      </c>
      <c r="Y34" s="55"/>
      <c r="AA34" s="72">
        <f t="shared" si="10"/>
        <v>-1283.2015878260427</v>
      </c>
      <c r="AB34" s="72">
        <f t="shared" si="11"/>
        <v>-845.7350237565406</v>
      </c>
      <c r="AC34" s="70">
        <f t="shared" si="12"/>
        <v>-0.1415401622626753</v>
      </c>
      <c r="AD34" s="65"/>
      <c r="AE34" s="72">
        <f t="shared" si="13"/>
        <v>69.32567169432878</v>
      </c>
      <c r="AF34" s="72">
        <f t="shared" si="14"/>
        <v>-243.56608613670687</v>
      </c>
      <c r="AG34" s="70">
        <f t="shared" si="15"/>
        <v>-0.0407626294112049</v>
      </c>
    </row>
    <row r="35" spans="1:33" ht="15">
      <c r="A35" s="32">
        <v>30559</v>
      </c>
      <c r="B35" s="19">
        <v>134526</v>
      </c>
      <c r="C35" s="19">
        <v>0.9</v>
      </c>
      <c r="D35" s="19">
        <v>1147</v>
      </c>
      <c r="E35" s="19">
        <v>134543</v>
      </c>
      <c r="F35" s="19">
        <v>0.3</v>
      </c>
      <c r="G35" s="19">
        <v>347</v>
      </c>
      <c r="I35" s="29">
        <f t="shared" si="0"/>
        <v>135898.64267097367</v>
      </c>
      <c r="J35" s="29">
        <f t="shared" si="5"/>
        <v>134580.7193668713</v>
      </c>
      <c r="K35" s="30">
        <f t="shared" si="6"/>
        <v>22.52310277041571</v>
      </c>
      <c r="L35" s="29"/>
      <c r="M35" s="29">
        <f t="shared" si="16"/>
        <v>135894.74335018537</v>
      </c>
      <c r="N35" s="29">
        <f t="shared" si="17"/>
        <v>134572.96306256417</v>
      </c>
      <c r="O35" s="30">
        <f t="shared" si="18"/>
        <v>22.52180469413965</v>
      </c>
      <c r="P35" s="29"/>
      <c r="Q35" s="44"/>
      <c r="R35" s="54">
        <f t="shared" si="1"/>
        <v>137241.839350124</v>
      </c>
      <c r="S35" s="54">
        <f t="shared" si="2"/>
        <v>135484.59259230987</v>
      </c>
      <c r="T35" s="55">
        <f t="shared" si="3"/>
        <v>22.674372801098855</v>
      </c>
      <c r="U35" s="47"/>
      <c r="V35" s="54">
        <f t="shared" si="7"/>
        <v>135878.73079980593</v>
      </c>
      <c r="W35" s="54">
        <f t="shared" si="8"/>
        <v>134872.1336770701</v>
      </c>
      <c r="X35" s="55">
        <f t="shared" si="9"/>
        <v>22.571873162551068</v>
      </c>
      <c r="Y35" s="55"/>
      <c r="AA35" s="72">
        <f t="shared" si="10"/>
        <v>-1343.1966791503364</v>
      </c>
      <c r="AB35" s="72">
        <f t="shared" si="11"/>
        <v>-903.8732254385832</v>
      </c>
      <c r="AC35" s="70">
        <f t="shared" si="12"/>
        <v>-0.15127003068314337</v>
      </c>
      <c r="AD35" s="65"/>
      <c r="AE35" s="72">
        <f t="shared" si="13"/>
        <v>16.012550379440654</v>
      </c>
      <c r="AF35" s="72">
        <f t="shared" si="14"/>
        <v>-299.1706145059143</v>
      </c>
      <c r="AG35" s="70">
        <f t="shared" si="15"/>
        <v>-0.050068468411417655</v>
      </c>
    </row>
    <row r="36" spans="1:33" ht="15">
      <c r="A36" s="32">
        <v>30589</v>
      </c>
      <c r="B36" s="19">
        <v>135452</v>
      </c>
      <c r="C36" s="19">
        <v>0.7</v>
      </c>
      <c r="D36" s="19">
        <v>927</v>
      </c>
      <c r="E36" s="19">
        <v>135333</v>
      </c>
      <c r="F36" s="19">
        <v>0.6</v>
      </c>
      <c r="G36" s="19">
        <v>791</v>
      </c>
      <c r="I36" s="29">
        <f t="shared" si="0"/>
        <v>136697.61271291372</v>
      </c>
      <c r="J36" s="29">
        <f t="shared" si="5"/>
        <v>135371.9411251136</v>
      </c>
      <c r="K36" s="30">
        <f t="shared" si="6"/>
        <v>22.655519724782707</v>
      </c>
      <c r="L36" s="29"/>
      <c r="M36" s="29">
        <f t="shared" si="16"/>
        <v>136831.17517069308</v>
      </c>
      <c r="N36" s="29">
        <f t="shared" si="17"/>
        <v>135500.286678512</v>
      </c>
      <c r="O36" s="30">
        <f t="shared" si="18"/>
        <v>22.676999325299928</v>
      </c>
      <c r="P36" s="29"/>
      <c r="Q36" s="44"/>
      <c r="R36" s="54">
        <f t="shared" si="1"/>
        <v>138065.29038622475</v>
      </c>
      <c r="S36" s="54">
        <f t="shared" si="2"/>
        <v>136297.50014786373</v>
      </c>
      <c r="T36" s="55">
        <f t="shared" si="3"/>
        <v>22.810419037905447</v>
      </c>
      <c r="U36" s="47"/>
      <c r="V36" s="54">
        <f t="shared" si="7"/>
        <v>136829.88191540455</v>
      </c>
      <c r="W36" s="54">
        <f t="shared" si="8"/>
        <v>135816.23861280957</v>
      </c>
      <c r="X36" s="55">
        <f t="shared" si="9"/>
        <v>22.729876274688923</v>
      </c>
      <c r="Y36" s="55"/>
      <c r="AA36" s="72">
        <f t="shared" si="10"/>
        <v>-1367.677673311031</v>
      </c>
      <c r="AB36" s="72">
        <f t="shared" si="11"/>
        <v>-925.5590227501234</v>
      </c>
      <c r="AC36" s="70">
        <f t="shared" si="12"/>
        <v>-0.15489931312274052</v>
      </c>
      <c r="AD36" s="65"/>
      <c r="AE36" s="72">
        <f t="shared" si="13"/>
        <v>1.2932552885322366</v>
      </c>
      <c r="AF36" s="72">
        <f t="shared" si="14"/>
        <v>-315.9519342975691</v>
      </c>
      <c r="AG36" s="70">
        <f t="shared" si="15"/>
        <v>-0.05287694938899534</v>
      </c>
    </row>
    <row r="37" spans="1:33" ht="15">
      <c r="A37" s="32">
        <v>30620</v>
      </c>
      <c r="B37" s="19">
        <v>137426</v>
      </c>
      <c r="C37" s="19">
        <v>1.1</v>
      </c>
      <c r="D37" s="19">
        <v>1505</v>
      </c>
      <c r="E37" s="19">
        <v>137040</v>
      </c>
      <c r="F37" s="19">
        <v>0.9</v>
      </c>
      <c r="G37" s="19">
        <v>1239</v>
      </c>
      <c r="I37" s="29">
        <f t="shared" si="0"/>
        <v>137949.10600835018</v>
      </c>
      <c r="J37" s="29">
        <f t="shared" si="5"/>
        <v>136611.29763870614</v>
      </c>
      <c r="K37" s="30">
        <f t="shared" si="6"/>
        <v>22.86293542486329</v>
      </c>
      <c r="L37" s="29"/>
      <c r="M37" s="29">
        <f t="shared" si="16"/>
        <v>138351.4991129892</v>
      </c>
      <c r="N37" s="29">
        <f t="shared" si="17"/>
        <v>137005.82318924024</v>
      </c>
      <c r="O37" s="30">
        <f t="shared" si="18"/>
        <v>22.928962264086923</v>
      </c>
      <c r="P37" s="29"/>
      <c r="Q37" s="44"/>
      <c r="R37" s="54">
        <f t="shared" si="1"/>
        <v>139307.87799970075</v>
      </c>
      <c r="S37" s="54">
        <f t="shared" si="2"/>
        <v>137524.1776491945</v>
      </c>
      <c r="T37" s="55">
        <f t="shared" si="3"/>
        <v>23.015712809246594</v>
      </c>
      <c r="U37" s="47"/>
      <c r="V37" s="54">
        <f t="shared" si="7"/>
        <v>138335.010616474</v>
      </c>
      <c r="W37" s="54">
        <f t="shared" si="8"/>
        <v>137310.21723755045</v>
      </c>
      <c r="X37" s="55">
        <f t="shared" si="9"/>
        <v>22.9799049137105</v>
      </c>
      <c r="Y37" s="55"/>
      <c r="AA37" s="72">
        <f t="shared" si="10"/>
        <v>-1358.7719913505716</v>
      </c>
      <c r="AB37" s="72">
        <f t="shared" si="11"/>
        <v>-912.8800104883558</v>
      </c>
      <c r="AC37" s="70">
        <f t="shared" si="12"/>
        <v>-0.15277738438330246</v>
      </c>
      <c r="AD37" s="65"/>
      <c r="AE37" s="72">
        <f t="shared" si="13"/>
        <v>16.488496515201405</v>
      </c>
      <c r="AF37" s="72">
        <f t="shared" si="14"/>
        <v>-304.3940483102051</v>
      </c>
      <c r="AG37" s="70">
        <f t="shared" si="15"/>
        <v>-0.05094264962357542</v>
      </c>
    </row>
    <row r="38" spans="1:33" ht="15">
      <c r="A38" s="32">
        <v>30650</v>
      </c>
      <c r="B38" s="19">
        <v>138760</v>
      </c>
      <c r="C38" s="19">
        <v>0.9</v>
      </c>
      <c r="D38" s="19">
        <v>1236</v>
      </c>
      <c r="E38" s="19">
        <v>138740</v>
      </c>
      <c r="F38" s="19">
        <v>1.2</v>
      </c>
      <c r="G38" s="19">
        <v>1602</v>
      </c>
      <c r="I38" s="29">
        <f t="shared" si="0"/>
        <v>139561.73347350908</v>
      </c>
      <c r="J38" s="29">
        <f t="shared" si="5"/>
        <v>138208.2861005947</v>
      </c>
      <c r="K38" s="30">
        <f t="shared" si="6"/>
        <v>23.130203540381615</v>
      </c>
      <c r="L38" s="29"/>
      <c r="M38" s="29">
        <f t="shared" si="16"/>
        <v>139595.82298841054</v>
      </c>
      <c r="N38" s="29">
        <f t="shared" si="17"/>
        <v>138238.04414787906</v>
      </c>
      <c r="O38" s="30">
        <f t="shared" si="18"/>
        <v>23.135183774997603</v>
      </c>
      <c r="P38" s="29"/>
      <c r="Q38" s="44"/>
      <c r="R38" s="54">
        <f t="shared" si="1"/>
        <v>140979.57253569717</v>
      </c>
      <c r="S38" s="54">
        <f t="shared" si="2"/>
        <v>139174.46778098482</v>
      </c>
      <c r="T38" s="55">
        <f t="shared" si="3"/>
        <v>23.291901362957553</v>
      </c>
      <c r="U38" s="47"/>
      <c r="V38" s="54">
        <f t="shared" si="7"/>
        <v>139580.02571202224</v>
      </c>
      <c r="W38" s="54">
        <f t="shared" si="8"/>
        <v>138546.0091926884</v>
      </c>
      <c r="X38" s="55">
        <f t="shared" si="9"/>
        <v>23.18672405793389</v>
      </c>
      <c r="Y38" s="55"/>
      <c r="AA38" s="72">
        <f t="shared" si="10"/>
        <v>-1417.8390621880826</v>
      </c>
      <c r="AB38" s="72">
        <f t="shared" si="11"/>
        <v>-966.1816803901165</v>
      </c>
      <c r="AC38" s="70">
        <f t="shared" si="12"/>
        <v>-0.16169782257593823</v>
      </c>
      <c r="AD38" s="65"/>
      <c r="AE38" s="72">
        <f t="shared" si="13"/>
        <v>15.797276388300816</v>
      </c>
      <c r="AF38" s="72">
        <f t="shared" si="14"/>
        <v>-307.9650448093307</v>
      </c>
      <c r="AG38" s="70">
        <f t="shared" si="15"/>
        <v>-0.051540282936286985</v>
      </c>
    </row>
    <row r="39" spans="1:33" ht="15">
      <c r="A39" s="32">
        <v>30681</v>
      </c>
      <c r="B39" s="19">
        <v>140235</v>
      </c>
      <c r="C39" s="19">
        <v>1.1</v>
      </c>
      <c r="D39" s="19">
        <v>1466</v>
      </c>
      <c r="E39" s="19">
        <v>141044</v>
      </c>
      <c r="F39" s="19">
        <v>1.7</v>
      </c>
      <c r="G39" s="19">
        <v>2295</v>
      </c>
      <c r="I39" s="29">
        <f t="shared" si="0"/>
        <v>141870.32636900933</v>
      </c>
      <c r="J39" s="29">
        <f t="shared" si="5"/>
        <v>140494.49063137794</v>
      </c>
      <c r="K39" s="30">
        <f t="shared" si="6"/>
        <v>23.51281718551046</v>
      </c>
      <c r="L39" s="29"/>
      <c r="M39" s="29">
        <f t="shared" si="16"/>
        <v>141070.6534618972</v>
      </c>
      <c r="N39" s="29">
        <f t="shared" si="17"/>
        <v>139698.52968204446</v>
      </c>
      <c r="O39" s="30">
        <f t="shared" si="18"/>
        <v>23.37960709161728</v>
      </c>
      <c r="P39" s="29"/>
      <c r="Q39" s="44"/>
      <c r="R39" s="54">
        <f t="shared" si="1"/>
        <v>143376.225268804</v>
      </c>
      <c r="S39" s="54">
        <f t="shared" si="2"/>
        <v>141540.43373326154</v>
      </c>
      <c r="T39" s="55">
        <f t="shared" si="3"/>
        <v>23.68786368612783</v>
      </c>
      <c r="U39" s="47"/>
      <c r="V39" s="54">
        <f t="shared" si="7"/>
        <v>141115.40599485446</v>
      </c>
      <c r="W39" s="54">
        <f t="shared" si="8"/>
        <v>140070.01529380796</v>
      </c>
      <c r="X39" s="55">
        <f t="shared" si="9"/>
        <v>23.44177802257116</v>
      </c>
      <c r="Y39" s="55"/>
      <c r="AA39" s="72">
        <f t="shared" si="10"/>
        <v>-1505.8988997946726</v>
      </c>
      <c r="AB39" s="72">
        <f t="shared" si="11"/>
        <v>-1045.943101883604</v>
      </c>
      <c r="AC39" s="70">
        <f t="shared" si="12"/>
        <v>-0.17504650061736982</v>
      </c>
      <c r="AD39" s="65"/>
      <c r="AE39" s="72">
        <f t="shared" si="13"/>
        <v>-44.75253295726725</v>
      </c>
      <c r="AF39" s="72">
        <f t="shared" si="14"/>
        <v>-371.48561176349176</v>
      </c>
      <c r="AG39" s="70">
        <f t="shared" si="15"/>
        <v>-0.06217093095387938</v>
      </c>
    </row>
    <row r="40" spans="1:33" ht="15">
      <c r="A40" s="32">
        <v>30712</v>
      </c>
      <c r="B40" s="19">
        <v>141488</v>
      </c>
      <c r="C40" s="19">
        <v>0.9</v>
      </c>
      <c r="D40" s="19">
        <v>1254</v>
      </c>
      <c r="E40" s="19">
        <v>140894</v>
      </c>
      <c r="F40" s="19">
        <v>-0.1</v>
      </c>
      <c r="G40" s="19">
        <v>-149</v>
      </c>
      <c r="I40" s="29">
        <f t="shared" si="0"/>
        <v>141720.4534312808</v>
      </c>
      <c r="J40" s="29">
        <f t="shared" si="5"/>
        <v>140346.07113743224</v>
      </c>
      <c r="K40" s="30">
        <f t="shared" si="6"/>
        <v>23.4879780589922</v>
      </c>
      <c r="L40" s="29"/>
      <c r="M40" s="29">
        <f t="shared" si="16"/>
        <v>142332.1259861687</v>
      </c>
      <c r="N40" s="29">
        <f t="shared" si="17"/>
        <v>140947.73249319204</v>
      </c>
      <c r="O40" s="30">
        <f t="shared" si="18"/>
        <v>23.588670644174687</v>
      </c>
      <c r="P40" s="29"/>
      <c r="Q40" s="44"/>
      <c r="R40" s="54">
        <f t="shared" si="1"/>
        <v>143232.84904353519</v>
      </c>
      <c r="S40" s="54">
        <f t="shared" si="2"/>
        <v>141398.89329952828</v>
      </c>
      <c r="T40" s="55">
        <f t="shared" si="3"/>
        <v>23.664175822441702</v>
      </c>
      <c r="U40" s="47"/>
      <c r="V40" s="54">
        <f t="shared" si="7"/>
        <v>142385.44464880813</v>
      </c>
      <c r="W40" s="54">
        <f t="shared" si="8"/>
        <v>141330.64543145223</v>
      </c>
      <c r="X40" s="55">
        <f t="shared" si="9"/>
        <v>23.6527540247743</v>
      </c>
      <c r="Y40" s="55"/>
      <c r="AA40" s="72">
        <f t="shared" si="10"/>
        <v>-1512.3956122543896</v>
      </c>
      <c r="AB40" s="72">
        <f t="shared" si="11"/>
        <v>-1052.8221620960394</v>
      </c>
      <c r="AC40" s="70">
        <f t="shared" si="12"/>
        <v>-0.1761977634495011</v>
      </c>
      <c r="AD40" s="65"/>
      <c r="AE40" s="72">
        <f t="shared" si="13"/>
        <v>-53.31866263941629</v>
      </c>
      <c r="AF40" s="72">
        <f t="shared" si="14"/>
        <v>-382.9129382601823</v>
      </c>
      <c r="AG40" s="70">
        <f t="shared" si="15"/>
        <v>-0.06408338059961238</v>
      </c>
    </row>
    <row r="41" spans="1:33" ht="15">
      <c r="A41" s="32">
        <v>30741</v>
      </c>
      <c r="B41" s="19">
        <v>142907</v>
      </c>
      <c r="C41" s="19">
        <v>1</v>
      </c>
      <c r="D41" s="19">
        <v>1420</v>
      </c>
      <c r="E41" s="19">
        <v>142118</v>
      </c>
      <c r="F41" s="19">
        <v>0.9</v>
      </c>
      <c r="G41" s="19">
        <v>1225</v>
      </c>
      <c r="I41" s="29">
        <f t="shared" si="0"/>
        <v>142952.639013728</v>
      </c>
      <c r="J41" s="29">
        <f t="shared" si="5"/>
        <v>141566.30718114847</v>
      </c>
      <c r="K41" s="30">
        <f t="shared" si="6"/>
        <v>23.692193803610607</v>
      </c>
      <c r="L41" s="29"/>
      <c r="M41" s="29">
        <f t="shared" si="16"/>
        <v>143760.5977922608</v>
      </c>
      <c r="N41" s="29">
        <f t="shared" si="17"/>
        <v>142362.31026756394</v>
      </c>
      <c r="O41" s="30">
        <f t="shared" si="18"/>
        <v>23.82541094946367</v>
      </c>
      <c r="P41" s="29"/>
      <c r="Q41" s="44"/>
      <c r="R41" s="54">
        <f t="shared" si="1"/>
        <v>144521.94468492697</v>
      </c>
      <c r="S41" s="54">
        <f t="shared" si="2"/>
        <v>142671.483339224</v>
      </c>
      <c r="T41" s="55">
        <f t="shared" si="3"/>
        <v>23.877153404843675</v>
      </c>
      <c r="U41" s="47"/>
      <c r="V41" s="54">
        <f t="shared" si="7"/>
        <v>143809.2990952962</v>
      </c>
      <c r="W41" s="54">
        <f t="shared" si="8"/>
        <v>142743.95188576676</v>
      </c>
      <c r="X41" s="55">
        <f t="shared" si="9"/>
        <v>23.889281565022042</v>
      </c>
      <c r="Y41" s="55"/>
      <c r="AA41" s="72">
        <f t="shared" si="10"/>
        <v>-1569.305671198963</v>
      </c>
      <c r="AB41" s="72">
        <f t="shared" si="11"/>
        <v>-1105.176158075541</v>
      </c>
      <c r="AC41" s="70">
        <f t="shared" si="12"/>
        <v>-0.18495960123306787</v>
      </c>
      <c r="AD41" s="65"/>
      <c r="AE41" s="72">
        <f t="shared" si="13"/>
        <v>-48.70130303539918</v>
      </c>
      <c r="AF41" s="72">
        <f t="shared" si="14"/>
        <v>-381.6416182028188</v>
      </c>
      <c r="AG41" s="70">
        <f t="shared" si="15"/>
        <v>-0.06387061555837192</v>
      </c>
    </row>
    <row r="42" spans="1:33" ht="15">
      <c r="A42" s="32">
        <v>30772</v>
      </c>
      <c r="B42" s="19">
        <v>144428</v>
      </c>
      <c r="C42" s="19">
        <v>1.1</v>
      </c>
      <c r="D42" s="19">
        <v>1519</v>
      </c>
      <c r="E42" s="19">
        <v>144193</v>
      </c>
      <c r="F42" s="19">
        <v>1.5</v>
      </c>
      <c r="G42" s="19">
        <v>2073</v>
      </c>
      <c r="I42" s="29">
        <f t="shared" si="0"/>
        <v>145037.81345099464</v>
      </c>
      <c r="J42" s="29">
        <f t="shared" si="5"/>
        <v>143631.2599301776</v>
      </c>
      <c r="K42" s="30">
        <f t="shared" si="6"/>
        <v>24.037779287186826</v>
      </c>
      <c r="L42" s="29"/>
      <c r="M42" s="29">
        <f t="shared" si="16"/>
        <v>145288.67093106048</v>
      </c>
      <c r="N42" s="29">
        <f t="shared" si="17"/>
        <v>143875.52060223214</v>
      </c>
      <c r="O42" s="30">
        <f t="shared" si="18"/>
        <v>24.078658160812555</v>
      </c>
      <c r="P42" s="29"/>
      <c r="Q42" s="44"/>
      <c r="R42" s="54">
        <f t="shared" si="1"/>
        <v>146689.77385520085</v>
      </c>
      <c r="S42" s="54">
        <f t="shared" si="2"/>
        <v>144811.55558931237</v>
      </c>
      <c r="T42" s="55">
        <f t="shared" si="3"/>
        <v>24.235310705916326</v>
      </c>
      <c r="U42" s="47"/>
      <c r="V42" s="54">
        <f t="shared" si="7"/>
        <v>145391.20138534447</v>
      </c>
      <c r="W42" s="54">
        <f t="shared" si="8"/>
        <v>144314.13535651017</v>
      </c>
      <c r="X42" s="55">
        <f t="shared" si="9"/>
        <v>24.152063662237282</v>
      </c>
      <c r="Y42" s="55"/>
      <c r="AA42" s="72">
        <f t="shared" si="10"/>
        <v>-1651.9604042062128</v>
      </c>
      <c r="AB42" s="72">
        <f t="shared" si="11"/>
        <v>-1180.2956591347756</v>
      </c>
      <c r="AC42" s="70">
        <f t="shared" si="12"/>
        <v>-0.19753141872950053</v>
      </c>
      <c r="AD42" s="65"/>
      <c r="AE42" s="72">
        <f t="shared" si="13"/>
        <v>-102.53045428398764</v>
      </c>
      <c r="AF42" s="72">
        <f t="shared" si="14"/>
        <v>-438.61475427803816</v>
      </c>
      <c r="AG42" s="70">
        <f t="shared" si="15"/>
        <v>-0.0734055014247268</v>
      </c>
    </row>
    <row r="43" spans="1:33" ht="15">
      <c r="A43" s="32">
        <v>30802</v>
      </c>
      <c r="B43" s="19">
        <v>145792</v>
      </c>
      <c r="C43" s="19">
        <v>0.9</v>
      </c>
      <c r="D43" s="19">
        <v>1363</v>
      </c>
      <c r="E43" s="19">
        <v>145625</v>
      </c>
      <c r="F43" s="19">
        <v>1</v>
      </c>
      <c r="G43" s="19">
        <v>1431</v>
      </c>
      <c r="I43" s="29">
        <f t="shared" si="0"/>
        <v>146477.19754764545</v>
      </c>
      <c r="J43" s="29">
        <f t="shared" si="5"/>
        <v>145056.68511004126</v>
      </c>
      <c r="K43" s="30">
        <f t="shared" si="6"/>
        <v>24.27633498794875</v>
      </c>
      <c r="L43" s="29"/>
      <c r="M43" s="29">
        <f t="shared" si="16"/>
        <v>146659.79327907495</v>
      </c>
      <c r="N43" s="29">
        <f t="shared" si="17"/>
        <v>145233.30672805844</v>
      </c>
      <c r="O43" s="30">
        <f t="shared" si="18"/>
        <v>24.30589395354795</v>
      </c>
      <c r="P43" s="29"/>
      <c r="Q43" s="44"/>
      <c r="R43" s="54">
        <f t="shared" si="1"/>
        <v>148156.67159375286</v>
      </c>
      <c r="S43" s="54">
        <f t="shared" si="2"/>
        <v>146259.6711452055</v>
      </c>
      <c r="T43" s="55">
        <f t="shared" si="3"/>
        <v>24.47766381297549</v>
      </c>
      <c r="U43" s="47"/>
      <c r="V43" s="54">
        <f t="shared" si="7"/>
        <v>146699.72219781255</v>
      </c>
      <c r="W43" s="54">
        <f t="shared" si="8"/>
        <v>145612.96257471875</v>
      </c>
      <c r="X43" s="55">
        <f t="shared" si="9"/>
        <v>24.369432235197415</v>
      </c>
      <c r="Y43" s="55"/>
      <c r="AA43" s="72">
        <f t="shared" si="10"/>
        <v>-1679.4740461074107</v>
      </c>
      <c r="AB43" s="72">
        <f t="shared" si="11"/>
        <v>-1202.986035164242</v>
      </c>
      <c r="AC43" s="70">
        <f t="shared" si="12"/>
        <v>-0.20132882502673866</v>
      </c>
      <c r="AD43" s="65"/>
      <c r="AE43" s="72">
        <f t="shared" si="13"/>
        <v>-39.928918737597996</v>
      </c>
      <c r="AF43" s="72">
        <f t="shared" si="14"/>
        <v>-379.65584666031646</v>
      </c>
      <c r="AG43" s="70">
        <f t="shared" si="15"/>
        <v>-0.06353828164946407</v>
      </c>
    </row>
    <row r="44" spans="1:33" ht="15">
      <c r="A44" s="32">
        <v>30833</v>
      </c>
      <c r="B44" s="19">
        <v>147530</v>
      </c>
      <c r="C44" s="19">
        <v>1.2</v>
      </c>
      <c r="D44" s="19">
        <v>1740</v>
      </c>
      <c r="E44" s="19">
        <v>147369</v>
      </c>
      <c r="F44" s="19">
        <v>1.2</v>
      </c>
      <c r="G44" s="19">
        <v>1746</v>
      </c>
      <c r="I44" s="29">
        <f t="shared" si="0"/>
        <v>148233.41514021673</v>
      </c>
      <c r="J44" s="29">
        <f t="shared" si="5"/>
        <v>146795.87118524904</v>
      </c>
      <c r="K44" s="30">
        <f t="shared" si="6"/>
        <v>24.567400951134733</v>
      </c>
      <c r="L44" s="29"/>
      <c r="M44" s="29">
        <f t="shared" si="16"/>
        <v>148410.15022805426</v>
      </c>
      <c r="N44" s="29">
        <f t="shared" si="17"/>
        <v>146966.63882931793</v>
      </c>
      <c r="O44" s="30">
        <f t="shared" si="18"/>
        <v>24.59598020985264</v>
      </c>
      <c r="P44" s="29"/>
      <c r="Q44" s="44"/>
      <c r="R44" s="54">
        <f t="shared" si="1"/>
        <v>149934.5516528779</v>
      </c>
      <c r="S44" s="54">
        <f t="shared" si="2"/>
        <v>148014.78719894798</v>
      </c>
      <c r="T44" s="55">
        <f t="shared" si="3"/>
        <v>24.771395778731197</v>
      </c>
      <c r="U44" s="47"/>
      <c r="V44" s="54">
        <f t="shared" si="7"/>
        <v>148460.1188641863</v>
      </c>
      <c r="W44" s="54">
        <f t="shared" si="8"/>
        <v>147360.3181256154</v>
      </c>
      <c r="X44" s="55">
        <f t="shared" si="9"/>
        <v>24.661865422019783</v>
      </c>
      <c r="Y44" s="55"/>
      <c r="AA44" s="72">
        <f t="shared" si="10"/>
        <v>-1701.1365126611781</v>
      </c>
      <c r="AB44" s="72">
        <f t="shared" si="11"/>
        <v>-1218.9160136989376</v>
      </c>
      <c r="AC44" s="70">
        <f t="shared" si="12"/>
        <v>-0.20399482759646403</v>
      </c>
      <c r="AD44" s="65"/>
      <c r="AE44" s="72">
        <f t="shared" si="13"/>
        <v>-49.96863613204914</v>
      </c>
      <c r="AF44" s="72">
        <f t="shared" si="14"/>
        <v>-393.67929629745777</v>
      </c>
      <c r="AG44" s="70">
        <f t="shared" si="15"/>
        <v>-0.06588521216714227</v>
      </c>
    </row>
    <row r="45" spans="1:33" ht="15">
      <c r="A45" s="32">
        <v>30863</v>
      </c>
      <c r="B45" s="19">
        <v>148543</v>
      </c>
      <c r="C45" s="19">
        <v>0.7</v>
      </c>
      <c r="D45" s="19">
        <v>1012</v>
      </c>
      <c r="E45" s="19">
        <v>149102</v>
      </c>
      <c r="F45" s="19">
        <v>1.2</v>
      </c>
      <c r="G45" s="19">
        <v>1732</v>
      </c>
      <c r="I45" s="29">
        <f t="shared" si="0"/>
        <v>149975.57444796027</v>
      </c>
      <c r="J45" s="29">
        <f t="shared" si="5"/>
        <v>148521.1353106272</v>
      </c>
      <c r="K45" s="30">
        <f t="shared" si="6"/>
        <v>24.856136970564638</v>
      </c>
      <c r="L45" s="29"/>
      <c r="M45" s="29">
        <f t="shared" si="16"/>
        <v>149428.18772572113</v>
      </c>
      <c r="N45" s="29">
        <f t="shared" si="17"/>
        <v>147974.77438476612</v>
      </c>
      <c r="O45" s="30">
        <f t="shared" si="18"/>
        <v>24.764699331199967</v>
      </c>
      <c r="P45" s="29"/>
      <c r="Q45" s="44"/>
      <c r="R45" s="54">
        <f t="shared" si="1"/>
        <v>151733.76627271244</v>
      </c>
      <c r="S45" s="54">
        <f t="shared" si="2"/>
        <v>149790.96464533536</v>
      </c>
      <c r="T45" s="55">
        <f t="shared" si="3"/>
        <v>25.068652528075972</v>
      </c>
      <c r="U45" s="47"/>
      <c r="V45" s="54">
        <f t="shared" si="7"/>
        <v>149499.3396962356</v>
      </c>
      <c r="W45" s="54">
        <f t="shared" si="8"/>
        <v>148391.84035249468</v>
      </c>
      <c r="X45" s="55">
        <f t="shared" si="9"/>
        <v>24.83449847997392</v>
      </c>
      <c r="Y45" s="55"/>
      <c r="AA45" s="72">
        <f t="shared" si="10"/>
        <v>-1758.191824752168</v>
      </c>
      <c r="AB45" s="72">
        <f t="shared" si="11"/>
        <v>-1269.8293347081635</v>
      </c>
      <c r="AC45" s="70">
        <f t="shared" si="12"/>
        <v>-0.21251555751133466</v>
      </c>
      <c r="AD45" s="65"/>
      <c r="AE45" s="72">
        <f t="shared" si="13"/>
        <v>-71.15197051447467</v>
      </c>
      <c r="AF45" s="72">
        <f t="shared" si="14"/>
        <v>-417.06596772855846</v>
      </c>
      <c r="AG45" s="70">
        <f t="shared" si="15"/>
        <v>-0.06979914877395288</v>
      </c>
    </row>
    <row r="46" spans="1:33" ht="15">
      <c r="A46" s="32">
        <v>30894</v>
      </c>
      <c r="B46" s="19">
        <v>149498</v>
      </c>
      <c r="C46" s="19">
        <v>0.6</v>
      </c>
      <c r="D46" s="19">
        <v>954</v>
      </c>
      <c r="E46" s="19">
        <v>150177</v>
      </c>
      <c r="F46" s="19">
        <v>0.7</v>
      </c>
      <c r="G46" s="19">
        <v>1074</v>
      </c>
      <c r="I46" s="29">
        <f t="shared" si="0"/>
        <v>151055.86691189173</v>
      </c>
      <c r="J46" s="29">
        <f t="shared" si="5"/>
        <v>149590.95127100073</v>
      </c>
      <c r="K46" s="30">
        <f t="shared" si="6"/>
        <v>25.03517877487569</v>
      </c>
      <c r="L46" s="29"/>
      <c r="M46" s="29">
        <f t="shared" si="16"/>
        <v>150387.87274009635</v>
      </c>
      <c r="N46" s="29">
        <f t="shared" si="17"/>
        <v>148925.1250223799</v>
      </c>
      <c r="O46" s="30">
        <f t="shared" si="18"/>
        <v>24.923747708854687</v>
      </c>
      <c r="P46" s="29"/>
      <c r="Q46" s="44"/>
      <c r="R46" s="54">
        <f t="shared" si="1"/>
        <v>152795.9026366214</v>
      </c>
      <c r="S46" s="54">
        <f t="shared" si="2"/>
        <v>150839.5013978527</v>
      </c>
      <c r="T46" s="55">
        <f t="shared" si="3"/>
        <v>25.2441330957725</v>
      </c>
      <c r="U46" s="47"/>
      <c r="V46" s="54">
        <f t="shared" si="7"/>
        <v>150396.33573441303</v>
      </c>
      <c r="W46" s="54">
        <f t="shared" si="8"/>
        <v>149282.19139460963</v>
      </c>
      <c r="X46" s="55">
        <f t="shared" si="9"/>
        <v>24.983505470853764</v>
      </c>
      <c r="Y46" s="55"/>
      <c r="AA46" s="72">
        <f t="shared" si="10"/>
        <v>-1740.035724729678</v>
      </c>
      <c r="AB46" s="72">
        <f t="shared" si="11"/>
        <v>-1248.550126851973</v>
      </c>
      <c r="AC46" s="70">
        <f t="shared" si="12"/>
        <v>-0.20895432089681165</v>
      </c>
      <c r="AD46" s="65"/>
      <c r="AE46" s="72">
        <f t="shared" si="13"/>
        <v>-8.462994316680124</v>
      </c>
      <c r="AF46" s="72">
        <f t="shared" si="14"/>
        <v>-357.0663722297177</v>
      </c>
      <c r="AG46" s="70">
        <f t="shared" si="15"/>
        <v>-0.059757761999076564</v>
      </c>
    </row>
    <row r="47" spans="1:33" ht="15">
      <c r="A47" s="32">
        <v>30925</v>
      </c>
      <c r="B47" s="19">
        <v>149788</v>
      </c>
      <c r="C47" s="19">
        <v>0.2</v>
      </c>
      <c r="D47" s="19">
        <v>289</v>
      </c>
      <c r="E47" s="19">
        <v>150066</v>
      </c>
      <c r="F47" s="19">
        <v>-0.1</v>
      </c>
      <c r="G47" s="19">
        <v>-111</v>
      </c>
      <c r="I47" s="29">
        <f t="shared" si="0"/>
        <v>150944.217316899</v>
      </c>
      <c r="J47" s="29">
        <f t="shared" si="5"/>
        <v>149480.38443592557</v>
      </c>
      <c r="K47" s="30">
        <f t="shared" si="6"/>
        <v>25.01667457753514</v>
      </c>
      <c r="L47" s="29"/>
      <c r="M47" s="29">
        <f t="shared" si="16"/>
        <v>150678.59298532965</v>
      </c>
      <c r="N47" s="29">
        <f t="shared" si="17"/>
        <v>149213.01757700584</v>
      </c>
      <c r="O47" s="30">
        <f t="shared" si="18"/>
        <v>24.97192870851929</v>
      </c>
      <c r="P47" s="29"/>
      <c r="Q47" s="44"/>
      <c r="R47" s="54">
        <f t="shared" si="1"/>
        <v>152643.10673398478</v>
      </c>
      <c r="S47" s="54">
        <f t="shared" si="2"/>
        <v>150688.66189645484</v>
      </c>
      <c r="T47" s="55">
        <f t="shared" si="3"/>
        <v>25.21888896267673</v>
      </c>
      <c r="U47" s="47"/>
      <c r="V47" s="54">
        <f t="shared" si="7"/>
        <v>150697.12840588187</v>
      </c>
      <c r="W47" s="54">
        <f t="shared" si="8"/>
        <v>149580.75577739885</v>
      </c>
      <c r="X47" s="55">
        <f t="shared" si="9"/>
        <v>25.03347248179547</v>
      </c>
      <c r="Y47" s="55"/>
      <c r="AA47" s="72">
        <f t="shared" si="10"/>
        <v>-1698.8894170857675</v>
      </c>
      <c r="AB47" s="72">
        <f t="shared" si="11"/>
        <v>-1208.2774605292652</v>
      </c>
      <c r="AC47" s="70">
        <f t="shared" si="12"/>
        <v>-0.20221438514158763</v>
      </c>
      <c r="AD47" s="65"/>
      <c r="AE47" s="72">
        <f t="shared" si="13"/>
        <v>-18.535420552216237</v>
      </c>
      <c r="AF47" s="72">
        <f t="shared" si="14"/>
        <v>-367.73820039301063</v>
      </c>
      <c r="AG47" s="70">
        <f t="shared" si="15"/>
        <v>-0.06154377327618121</v>
      </c>
    </row>
    <row r="48" spans="1:33" ht="15">
      <c r="A48" s="32">
        <v>30955</v>
      </c>
      <c r="B48" s="19">
        <v>151494</v>
      </c>
      <c r="C48" s="19">
        <v>1.1</v>
      </c>
      <c r="D48" s="19">
        <v>1707</v>
      </c>
      <c r="E48" s="19">
        <v>151619</v>
      </c>
      <c r="F48" s="19">
        <v>1</v>
      </c>
      <c r="G48" s="19">
        <v>1554</v>
      </c>
      <c r="I48" s="29">
        <f t="shared" si="0"/>
        <v>152507.31164679694</v>
      </c>
      <c r="J48" s="29">
        <f t="shared" si="5"/>
        <v>151028.3201269777</v>
      </c>
      <c r="K48" s="30">
        <f t="shared" si="6"/>
        <v>25.27573334030279</v>
      </c>
      <c r="L48" s="29"/>
      <c r="M48" s="29">
        <f t="shared" si="16"/>
        <v>152395.7422778361</v>
      </c>
      <c r="N48" s="29">
        <f t="shared" si="17"/>
        <v>150913.46501607937</v>
      </c>
      <c r="O48" s="30">
        <f t="shared" si="18"/>
        <v>25.256511467521626</v>
      </c>
      <c r="P48" s="29"/>
      <c r="Q48" s="44"/>
      <c r="R48" s="54">
        <f t="shared" si="1"/>
        <v>154169.53780132462</v>
      </c>
      <c r="S48" s="54">
        <f t="shared" si="2"/>
        <v>152195.5485154194</v>
      </c>
      <c r="T48" s="55">
        <f t="shared" si="3"/>
        <v>25.471077852303498</v>
      </c>
      <c r="U48" s="47"/>
      <c r="V48" s="54">
        <f t="shared" si="7"/>
        <v>152354.79681834654</v>
      </c>
      <c r="W48" s="54">
        <f t="shared" si="8"/>
        <v>151226.14409095023</v>
      </c>
      <c r="X48" s="55">
        <f t="shared" si="9"/>
        <v>25.30884067909522</v>
      </c>
      <c r="Y48" s="55"/>
      <c r="AA48" s="72">
        <f t="shared" si="10"/>
        <v>-1662.2261545276851</v>
      </c>
      <c r="AB48" s="72">
        <f t="shared" si="11"/>
        <v>-1167.2283884416975</v>
      </c>
      <c r="AC48" s="70">
        <f t="shared" si="12"/>
        <v>-0.1953445120007089</v>
      </c>
      <c r="AD48" s="65"/>
      <c r="AE48" s="72">
        <f t="shared" si="13"/>
        <v>40.94545948956511</v>
      </c>
      <c r="AF48" s="72">
        <f t="shared" si="14"/>
        <v>-312.67907487085904</v>
      </c>
      <c r="AG48" s="70">
        <f t="shared" si="15"/>
        <v>-0.052329211573592715</v>
      </c>
    </row>
    <row r="49" spans="1:33" ht="15">
      <c r="A49" s="32">
        <v>30986</v>
      </c>
      <c r="B49" s="19">
        <v>153559</v>
      </c>
      <c r="C49" s="19">
        <v>1.8</v>
      </c>
      <c r="D49" s="19">
        <v>2761</v>
      </c>
      <c r="E49" s="19">
        <v>152903</v>
      </c>
      <c r="F49" s="19">
        <v>1.3</v>
      </c>
      <c r="G49" s="19">
        <v>1978</v>
      </c>
      <c r="I49" s="29">
        <f t="shared" si="0"/>
        <v>154496.9004347283</v>
      </c>
      <c r="J49" s="29">
        <f t="shared" si="5"/>
        <v>152998.61420101303</v>
      </c>
      <c r="K49" s="30">
        <f t="shared" si="6"/>
        <v>25.605476977624754</v>
      </c>
      <c r="L49" s="29"/>
      <c r="M49" s="29">
        <f t="shared" si="16"/>
        <v>155173.17666090807</v>
      </c>
      <c r="N49" s="29">
        <f t="shared" si="17"/>
        <v>153663.88468226677</v>
      </c>
      <c r="O49" s="30">
        <f t="shared" si="18"/>
        <v>25.716815031767254</v>
      </c>
      <c r="P49" s="29"/>
      <c r="Q49" s="44"/>
      <c r="R49" s="54">
        <f t="shared" si="1"/>
        <v>156173.7417927418</v>
      </c>
      <c r="S49" s="54">
        <f t="shared" si="2"/>
        <v>154174.09064611982</v>
      </c>
      <c r="T49" s="55">
        <f t="shared" si="3"/>
        <v>25.80220186438344</v>
      </c>
      <c r="U49" s="47"/>
      <c r="V49" s="54">
        <f t="shared" si="7"/>
        <v>155097.18316107677</v>
      </c>
      <c r="W49" s="54">
        <f t="shared" si="8"/>
        <v>153948.21468458732</v>
      </c>
      <c r="X49" s="55">
        <f t="shared" si="9"/>
        <v>25.764399811318935</v>
      </c>
      <c r="Y49" s="55"/>
      <c r="AA49" s="72">
        <f t="shared" si="10"/>
        <v>-1676.8413580135093</v>
      </c>
      <c r="AB49" s="72">
        <f t="shared" si="11"/>
        <v>-1175.4764451067895</v>
      </c>
      <c r="AC49" s="70">
        <f t="shared" si="12"/>
        <v>-0.1967248867586875</v>
      </c>
      <c r="AD49" s="65"/>
      <c r="AE49" s="72">
        <f t="shared" si="13"/>
        <v>75.9934998312965</v>
      </c>
      <c r="AF49" s="72">
        <f t="shared" si="14"/>
        <v>-284.330002320552</v>
      </c>
      <c r="AG49" s="70">
        <f t="shared" si="15"/>
        <v>-0.04758477955168061</v>
      </c>
    </row>
    <row r="50" spans="1:33" ht="15">
      <c r="A50" s="32">
        <v>31016</v>
      </c>
      <c r="B50" s="19">
        <v>156052</v>
      </c>
      <c r="C50" s="19">
        <v>2</v>
      </c>
      <c r="D50" s="19">
        <v>3048</v>
      </c>
      <c r="E50" s="19">
        <v>156257</v>
      </c>
      <c r="F50" s="19">
        <v>2.6</v>
      </c>
      <c r="G50" s="19">
        <v>3909</v>
      </c>
      <c r="I50" s="29">
        <f t="shared" si="0"/>
        <v>158446.64886215844</v>
      </c>
      <c r="J50" s="29">
        <f t="shared" si="5"/>
        <v>156910.05859982639</v>
      </c>
      <c r="K50" s="30">
        <f t="shared" si="6"/>
        <v>26.260086825080556</v>
      </c>
      <c r="L50" s="29"/>
      <c r="M50" s="29">
        <f t="shared" si="16"/>
        <v>158253.21653133212</v>
      </c>
      <c r="N50" s="29">
        <f t="shared" si="17"/>
        <v>156713.9665433856</v>
      </c>
      <c r="O50" s="30">
        <f t="shared" si="18"/>
        <v>26.22726933413199</v>
      </c>
      <c r="P50" s="29"/>
      <c r="Q50" s="44"/>
      <c r="R50" s="54">
        <f t="shared" si="1"/>
        <v>160234.2590793531</v>
      </c>
      <c r="S50" s="54">
        <f t="shared" si="2"/>
        <v>158182.61700291894</v>
      </c>
      <c r="T50" s="55">
        <f t="shared" si="3"/>
        <v>26.473059112857413</v>
      </c>
      <c r="U50" s="47"/>
      <c r="V50" s="54">
        <f t="shared" si="7"/>
        <v>158199.12682429832</v>
      </c>
      <c r="W50" s="54">
        <f t="shared" si="8"/>
        <v>157027.17897827906</v>
      </c>
      <c r="X50" s="55">
        <f t="shared" si="9"/>
        <v>26.279687807545315</v>
      </c>
      <c r="Y50" s="55"/>
      <c r="AA50" s="72">
        <f t="shared" si="10"/>
        <v>-1787.610217194655</v>
      </c>
      <c r="AB50" s="72">
        <f t="shared" si="11"/>
        <v>-1272.558403092553</v>
      </c>
      <c r="AC50" s="70">
        <f t="shared" si="12"/>
        <v>-0.21297228777685717</v>
      </c>
      <c r="AD50" s="65"/>
      <c r="AE50" s="72">
        <f t="shared" si="13"/>
        <v>54.089707033796</v>
      </c>
      <c r="AF50" s="72">
        <f t="shared" si="14"/>
        <v>-313.2124348934449</v>
      </c>
      <c r="AG50" s="70">
        <f t="shared" si="15"/>
        <v>-0.05241847341332573</v>
      </c>
    </row>
    <row r="51" spans="1:33" ht="15">
      <c r="A51" s="32">
        <v>31047</v>
      </c>
      <c r="B51" s="19">
        <v>156911</v>
      </c>
      <c r="C51" s="19">
        <v>0.5</v>
      </c>
      <c r="D51" s="19">
        <v>858</v>
      </c>
      <c r="E51" s="19">
        <v>157774</v>
      </c>
      <c r="F51" s="19">
        <v>1</v>
      </c>
      <c r="G51" s="19">
        <v>1516</v>
      </c>
      <c r="I51" s="29">
        <f t="shared" si="0"/>
        <v>159983.89275955205</v>
      </c>
      <c r="J51" s="29">
        <f t="shared" si="5"/>
        <v>158432.3945517347</v>
      </c>
      <c r="K51" s="30">
        <f t="shared" si="6"/>
        <v>26.514861277596747</v>
      </c>
      <c r="L51" s="29"/>
      <c r="M51" s="29">
        <f t="shared" si="16"/>
        <v>159123.31918803556</v>
      </c>
      <c r="N51" s="29">
        <f t="shared" si="17"/>
        <v>157575.60614617332</v>
      </c>
      <c r="O51" s="30">
        <f t="shared" si="18"/>
        <v>26.37147124816504</v>
      </c>
      <c r="P51" s="29"/>
      <c r="Q51" s="44"/>
      <c r="R51" s="54">
        <f t="shared" si="1"/>
        <v>161836.60167014663</v>
      </c>
      <c r="S51" s="54">
        <f t="shared" si="2"/>
        <v>159764.44317294811</v>
      </c>
      <c r="T51" s="55">
        <f t="shared" si="3"/>
        <v>26.73778970398599</v>
      </c>
      <c r="U51" s="47"/>
      <c r="V51" s="54">
        <f t="shared" si="7"/>
        <v>158990.1224584198</v>
      </c>
      <c r="W51" s="54">
        <f t="shared" si="8"/>
        <v>157812.31487317043</v>
      </c>
      <c r="X51" s="55">
        <f t="shared" si="9"/>
        <v>26.41108624658304</v>
      </c>
      <c r="Y51" s="55"/>
      <c r="AA51" s="72">
        <f t="shared" si="10"/>
        <v>-1852.708910594578</v>
      </c>
      <c r="AB51" s="72">
        <f t="shared" si="11"/>
        <v>-1332.0486212134128</v>
      </c>
      <c r="AC51" s="70">
        <f t="shared" si="12"/>
        <v>-0.2229284263892417</v>
      </c>
      <c r="AD51" s="65"/>
      <c r="AE51" s="72">
        <f t="shared" si="13"/>
        <v>133.19672961576725</v>
      </c>
      <c r="AF51" s="72">
        <f t="shared" si="14"/>
        <v>-236.7087269971089</v>
      </c>
      <c r="AG51" s="70">
        <f t="shared" si="15"/>
        <v>-0.0396149984179992</v>
      </c>
    </row>
    <row r="52" spans="1:33" ht="15">
      <c r="A52" s="32">
        <v>31078</v>
      </c>
      <c r="B52" s="19">
        <v>158290</v>
      </c>
      <c r="C52" s="19">
        <v>0.9</v>
      </c>
      <c r="D52" s="19">
        <v>1379</v>
      </c>
      <c r="E52" s="19">
        <v>157514</v>
      </c>
      <c r="F52" s="19">
        <v>-0.2</v>
      </c>
      <c r="G52" s="19">
        <v>-260</v>
      </c>
      <c r="I52" s="29">
        <f t="shared" si="0"/>
        <v>159720.25101808968</v>
      </c>
      <c r="J52" s="29">
        <f t="shared" si="5"/>
        <v>158171.3095657202</v>
      </c>
      <c r="K52" s="30">
        <f t="shared" si="6"/>
        <v>26.471166727593733</v>
      </c>
      <c r="L52" s="29"/>
      <c r="M52" s="29">
        <f t="shared" si="16"/>
        <v>160521.76198146815</v>
      </c>
      <c r="N52" s="29">
        <f t="shared" si="17"/>
        <v>158960.44698509204</v>
      </c>
      <c r="O52" s="30">
        <f t="shared" si="18"/>
        <v>26.60323485206292</v>
      </c>
      <c r="P52" s="29"/>
      <c r="Q52" s="44"/>
      <c r="R52" s="54">
        <f t="shared" si="1"/>
        <v>161512.92846680633</v>
      </c>
      <c r="S52" s="54">
        <f t="shared" si="2"/>
        <v>159444.91428660223</v>
      </c>
      <c r="T52" s="55">
        <f t="shared" si="3"/>
        <v>26.684314124578016</v>
      </c>
      <c r="U52" s="47"/>
      <c r="V52" s="54">
        <f t="shared" si="7"/>
        <v>160421.03356054556</v>
      </c>
      <c r="W52" s="54">
        <f t="shared" si="8"/>
        <v>159232.62570702896</v>
      </c>
      <c r="X52" s="55">
        <f t="shared" si="9"/>
        <v>26.648786022802284</v>
      </c>
      <c r="Y52" s="55"/>
      <c r="AA52" s="72">
        <f t="shared" si="10"/>
        <v>-1792.677448716655</v>
      </c>
      <c r="AB52" s="72">
        <f t="shared" si="11"/>
        <v>-1273.6047208820237</v>
      </c>
      <c r="AC52" s="70">
        <f t="shared" si="12"/>
        <v>-0.21314739698428298</v>
      </c>
      <c r="AD52" s="65"/>
      <c r="AE52" s="72">
        <f t="shared" si="13"/>
        <v>100.72842092259089</v>
      </c>
      <c r="AF52" s="72">
        <f t="shared" si="14"/>
        <v>-272.17872193691437</v>
      </c>
      <c r="AG52" s="70">
        <f t="shared" si="15"/>
        <v>-0.04555117073936543</v>
      </c>
    </row>
    <row r="53" spans="1:33" ht="15">
      <c r="A53" s="32">
        <v>31106</v>
      </c>
      <c r="B53" s="19">
        <v>159699</v>
      </c>
      <c r="C53" s="19">
        <v>0.9</v>
      </c>
      <c r="D53" s="19">
        <v>1409</v>
      </c>
      <c r="E53" s="19">
        <v>158776</v>
      </c>
      <c r="F53" s="19">
        <v>0.8</v>
      </c>
      <c r="G53" s="19">
        <v>1262</v>
      </c>
      <c r="I53" s="29">
        <f t="shared" si="0"/>
        <v>160999.9274708801</v>
      </c>
      <c r="J53" s="29">
        <f t="shared" si="5"/>
        <v>159438.57592091363</v>
      </c>
      <c r="K53" s="30">
        <f t="shared" si="6"/>
        <v>26.68325335106989</v>
      </c>
      <c r="L53" s="29"/>
      <c r="M53" s="29">
        <f t="shared" si="16"/>
        <v>161950.62775082747</v>
      </c>
      <c r="N53" s="29">
        <f t="shared" si="17"/>
        <v>160375.41489084726</v>
      </c>
      <c r="O53" s="30">
        <f t="shared" si="18"/>
        <v>26.84004044879396</v>
      </c>
      <c r="P53" s="29"/>
      <c r="Q53" s="44"/>
      <c r="R53" s="54">
        <f t="shared" si="1"/>
        <v>162805.0318945408</v>
      </c>
      <c r="S53" s="54">
        <f t="shared" si="2"/>
        <v>160720.47360089506</v>
      </c>
      <c r="T53" s="55">
        <f t="shared" si="3"/>
        <v>26.89778863757464</v>
      </c>
      <c r="U53" s="47"/>
      <c r="V53" s="54">
        <f t="shared" si="7"/>
        <v>161864.82286259046</v>
      </c>
      <c r="W53" s="54">
        <f t="shared" si="8"/>
        <v>160665.7193383922</v>
      </c>
      <c r="X53" s="55">
        <f t="shared" si="9"/>
        <v>26.888625097007502</v>
      </c>
      <c r="Y53" s="55"/>
      <c r="AA53" s="72">
        <f t="shared" si="10"/>
        <v>-1805.1044236606976</v>
      </c>
      <c r="AB53" s="72">
        <f t="shared" si="11"/>
        <v>-1281.8976799814263</v>
      </c>
      <c r="AC53" s="70">
        <f t="shared" si="12"/>
        <v>-0.2145352865047485</v>
      </c>
      <c r="AD53" s="65"/>
      <c r="AE53" s="72">
        <f t="shared" si="13"/>
        <v>85.8048882370058</v>
      </c>
      <c r="AF53" s="72">
        <f t="shared" si="14"/>
        <v>-290.3044475449424</v>
      </c>
      <c r="AG53" s="70">
        <f t="shared" si="15"/>
        <v>-0.04858464821354147</v>
      </c>
    </row>
    <row r="54" spans="1:33" ht="15">
      <c r="A54" s="32">
        <v>31137</v>
      </c>
      <c r="B54" s="19">
        <v>160943</v>
      </c>
      <c r="C54" s="19">
        <v>0.8</v>
      </c>
      <c r="D54" s="19">
        <v>1244</v>
      </c>
      <c r="E54" s="19">
        <v>160779</v>
      </c>
      <c r="F54" s="19">
        <v>1.3</v>
      </c>
      <c r="G54" s="19">
        <v>2003</v>
      </c>
      <c r="I54" s="29">
        <f t="shared" si="0"/>
        <v>163030.98288683826</v>
      </c>
      <c r="J54" s="29">
        <f t="shared" si="5"/>
        <v>161449.93448624838</v>
      </c>
      <c r="K54" s="30">
        <f t="shared" si="6"/>
        <v>27.01986944205463</v>
      </c>
      <c r="L54" s="29"/>
      <c r="M54" s="29">
        <f t="shared" si="16"/>
        <v>163212.1671525897</v>
      </c>
      <c r="N54" s="29">
        <f t="shared" si="17"/>
        <v>161624.68392900162</v>
      </c>
      <c r="O54" s="30">
        <f t="shared" si="18"/>
        <v>27.04911508494259</v>
      </c>
      <c r="P54" s="29"/>
      <c r="Q54" s="44"/>
      <c r="R54" s="54">
        <f t="shared" si="1"/>
        <v>164921.49730916982</v>
      </c>
      <c r="S54" s="54">
        <f t="shared" si="2"/>
        <v>162809.83975770668</v>
      </c>
      <c r="T54" s="55">
        <f t="shared" si="3"/>
        <v>27.247459889863105</v>
      </c>
      <c r="U54" s="47"/>
      <c r="V54" s="54">
        <f t="shared" si="7"/>
        <v>163159.74144549118</v>
      </c>
      <c r="W54" s="54">
        <f t="shared" si="8"/>
        <v>161951.04509309932</v>
      </c>
      <c r="X54" s="55">
        <f t="shared" si="9"/>
        <v>27.103734097783562</v>
      </c>
      <c r="Y54" s="55"/>
      <c r="AA54" s="72">
        <f t="shared" si="10"/>
        <v>-1890.5144223315583</v>
      </c>
      <c r="AB54" s="72">
        <f t="shared" si="11"/>
        <v>-1359.905271458294</v>
      </c>
      <c r="AC54" s="70">
        <f t="shared" si="12"/>
        <v>-0.22759044780847404</v>
      </c>
      <c r="AD54" s="65"/>
      <c r="AE54" s="72">
        <f t="shared" si="13"/>
        <v>52.42570709853317</v>
      </c>
      <c r="AF54" s="72">
        <f t="shared" si="14"/>
        <v>-326.3611640977033</v>
      </c>
      <c r="AG54" s="70">
        <f t="shared" si="15"/>
        <v>-0.05461901284097337</v>
      </c>
    </row>
    <row r="55" spans="1:33" ht="15">
      <c r="A55" s="32">
        <v>31167</v>
      </c>
      <c r="B55" s="19">
        <v>162623</v>
      </c>
      <c r="C55" s="19">
        <v>1</v>
      </c>
      <c r="D55" s="19">
        <v>1682</v>
      </c>
      <c r="E55" s="19">
        <v>162279</v>
      </c>
      <c r="F55" s="19">
        <v>0.9</v>
      </c>
      <c r="G55" s="19">
        <v>1501</v>
      </c>
      <c r="I55" s="29">
        <f t="shared" si="0"/>
        <v>164553.00694043448</v>
      </c>
      <c r="J55" s="29">
        <f t="shared" si="5"/>
        <v>162957.19819397054</v>
      </c>
      <c r="K55" s="30">
        <f t="shared" si="6"/>
        <v>27.27212144034125</v>
      </c>
      <c r="L55" s="29"/>
      <c r="M55" s="29">
        <f t="shared" si="16"/>
        <v>164917.8820028824</v>
      </c>
      <c r="N55" s="29">
        <f t="shared" si="17"/>
        <v>163313.80814296918</v>
      </c>
      <c r="O55" s="30">
        <f t="shared" si="18"/>
        <v>27.331802816455443</v>
      </c>
      <c r="P55" s="29"/>
      <c r="Q55" s="44"/>
      <c r="R55" s="54">
        <f t="shared" si="1"/>
        <v>166405.79078495232</v>
      </c>
      <c r="S55" s="54">
        <f t="shared" si="2"/>
        <v>164275.12831552603</v>
      </c>
      <c r="T55" s="55">
        <f t="shared" si="3"/>
        <v>27.49268702887187</v>
      </c>
      <c r="U55" s="47"/>
      <c r="V55" s="54">
        <f t="shared" si="7"/>
        <v>164791.3388599461</v>
      </c>
      <c r="W55" s="54">
        <f t="shared" si="8"/>
        <v>163570.55554403033</v>
      </c>
      <c r="X55" s="55">
        <f t="shared" si="9"/>
        <v>27.374771438761396</v>
      </c>
      <c r="Y55" s="55"/>
      <c r="AA55" s="72">
        <f t="shared" si="10"/>
        <v>-1852.783844517835</v>
      </c>
      <c r="AB55" s="72">
        <f t="shared" si="11"/>
        <v>-1317.9301215554879</v>
      </c>
      <c r="AC55" s="70">
        <f t="shared" si="12"/>
        <v>-0.22056558853061858</v>
      </c>
      <c r="AD55" s="65"/>
      <c r="AE55" s="72">
        <f t="shared" si="13"/>
        <v>126.54314293630887</v>
      </c>
      <c r="AF55" s="72">
        <f t="shared" si="14"/>
        <v>-256.7474010611477</v>
      </c>
      <c r="AG55" s="70">
        <f t="shared" si="15"/>
        <v>-0.042968622305952664</v>
      </c>
    </row>
    <row r="56" spans="1:33" ht="15">
      <c r="A56" s="32">
        <v>31198</v>
      </c>
      <c r="B56" s="19">
        <v>163805</v>
      </c>
      <c r="C56" s="19">
        <v>0.7</v>
      </c>
      <c r="D56" s="19">
        <v>1181</v>
      </c>
      <c r="E56" s="19">
        <v>163742</v>
      </c>
      <c r="F56" s="19">
        <v>0.9</v>
      </c>
      <c r="G56" s="19">
        <v>1463</v>
      </c>
      <c r="I56" s="29">
        <f t="shared" si="0"/>
        <v>166036.50788112218</v>
      </c>
      <c r="J56" s="29">
        <f t="shared" si="5"/>
        <v>164426.31237977266</v>
      </c>
      <c r="K56" s="30">
        <f t="shared" si="6"/>
        <v>27.517988827170228</v>
      </c>
      <c r="L56" s="29"/>
      <c r="M56" s="29">
        <f t="shared" si="16"/>
        <v>166115.5478843715</v>
      </c>
      <c r="N56" s="29">
        <f t="shared" si="17"/>
        <v>164499.82492667658</v>
      </c>
      <c r="O56" s="30">
        <f t="shared" si="18"/>
        <v>27.530291708716895</v>
      </c>
      <c r="P56" s="29"/>
      <c r="Q56" s="44"/>
      <c r="R56" s="54">
        <f t="shared" si="1"/>
        <v>167903.44290201686</v>
      </c>
      <c r="S56" s="54">
        <f t="shared" si="2"/>
        <v>165753.60447036574</v>
      </c>
      <c r="T56" s="55">
        <f t="shared" si="3"/>
        <v>27.740121212131715</v>
      </c>
      <c r="U56" s="47"/>
      <c r="V56" s="54">
        <f t="shared" si="7"/>
        <v>165944.8782319657</v>
      </c>
      <c r="W56" s="54">
        <f t="shared" si="8"/>
        <v>164715.5494328385</v>
      </c>
      <c r="X56" s="55">
        <f t="shared" si="9"/>
        <v>27.56639483883272</v>
      </c>
      <c r="Y56" s="55"/>
      <c r="AA56" s="72">
        <f t="shared" si="10"/>
        <v>-1866.9350208946853</v>
      </c>
      <c r="AB56" s="72">
        <f t="shared" si="11"/>
        <v>-1327.2920905930805</v>
      </c>
      <c r="AC56" s="70">
        <f t="shared" si="12"/>
        <v>-0.2221323849614869</v>
      </c>
      <c r="AD56" s="65"/>
      <c r="AE56" s="72">
        <f t="shared" si="13"/>
        <v>170.66965240580612</v>
      </c>
      <c r="AF56" s="72">
        <f t="shared" si="14"/>
        <v>-215.72450616193237</v>
      </c>
      <c r="AG56" s="70">
        <f t="shared" si="15"/>
        <v>-0.03610313011582633</v>
      </c>
    </row>
    <row r="57" spans="1:33" ht="15">
      <c r="A57" s="32">
        <v>31228</v>
      </c>
      <c r="B57" s="19">
        <v>164999</v>
      </c>
      <c r="C57" s="19">
        <v>0.7</v>
      </c>
      <c r="D57" s="19">
        <v>1193</v>
      </c>
      <c r="E57" s="19">
        <v>165786</v>
      </c>
      <c r="F57" s="19">
        <v>1.2</v>
      </c>
      <c r="G57" s="19">
        <v>2043</v>
      </c>
      <c r="I57" s="29">
        <f t="shared" si="0"/>
        <v>168108.1363307633</v>
      </c>
      <c r="J57" s="29">
        <f t="shared" si="5"/>
        <v>166477.85050799802</v>
      </c>
      <c r="K57" s="30">
        <f t="shared" si="6"/>
        <v>27.86132927234562</v>
      </c>
      <c r="L57" s="29"/>
      <c r="M57" s="29">
        <f t="shared" si="16"/>
        <v>167325.37572006672</v>
      </c>
      <c r="N57" s="29">
        <f t="shared" si="17"/>
        <v>165697.88537133654</v>
      </c>
      <c r="O57" s="30">
        <f t="shared" si="18"/>
        <v>27.73079619886371</v>
      </c>
      <c r="P57" s="29"/>
      <c r="Q57" s="44"/>
      <c r="R57" s="54">
        <f t="shared" si="1"/>
        <v>169918.28421684107</v>
      </c>
      <c r="S57" s="54">
        <f t="shared" si="2"/>
        <v>167742.64772401014</v>
      </c>
      <c r="T57" s="55">
        <f t="shared" si="3"/>
        <v>28.073002666677297</v>
      </c>
      <c r="U57" s="47"/>
      <c r="V57" s="54">
        <f t="shared" si="7"/>
        <v>167106.49237958944</v>
      </c>
      <c r="W57" s="54">
        <f t="shared" si="8"/>
        <v>165868.55827886835</v>
      </c>
      <c r="X57" s="55">
        <f t="shared" si="9"/>
        <v>27.75935960270455</v>
      </c>
      <c r="Y57" s="55"/>
      <c r="AA57" s="72">
        <f t="shared" si="10"/>
        <v>-1810.147886077786</v>
      </c>
      <c r="AB57" s="72">
        <f t="shared" si="11"/>
        <v>-1264.7972160121135</v>
      </c>
      <c r="AC57" s="70">
        <f t="shared" si="12"/>
        <v>-0.21167339433167598</v>
      </c>
      <c r="AD57" s="65"/>
      <c r="AE57" s="72">
        <f t="shared" si="13"/>
        <v>218.88334047727403</v>
      </c>
      <c r="AF57" s="72">
        <f t="shared" si="14"/>
        <v>-170.67290753181442</v>
      </c>
      <c r="AG57" s="70">
        <f t="shared" si="15"/>
        <v>-0.02856340384083822</v>
      </c>
    </row>
    <row r="58" spans="1:33" ht="15">
      <c r="A58" s="32">
        <v>31259</v>
      </c>
      <c r="B58" s="19">
        <v>167034</v>
      </c>
      <c r="C58" s="19">
        <v>1.2</v>
      </c>
      <c r="D58" s="19">
        <v>2036</v>
      </c>
      <c r="E58" s="19">
        <v>167672</v>
      </c>
      <c r="F58" s="19">
        <v>1.1</v>
      </c>
      <c r="G58" s="19">
        <v>1887</v>
      </c>
      <c r="I58" s="29">
        <f t="shared" si="0"/>
        <v>170021.56721911425</v>
      </c>
      <c r="J58" s="29">
        <f t="shared" si="5"/>
        <v>168372.72524958412</v>
      </c>
      <c r="K58" s="30">
        <f t="shared" si="6"/>
        <v>28.178450913116958</v>
      </c>
      <c r="L58" s="29"/>
      <c r="M58" s="29">
        <f t="shared" si="16"/>
        <v>169390.08196050487</v>
      </c>
      <c r="N58" s="29">
        <f t="shared" si="17"/>
        <v>167742.50924551784</v>
      </c>
      <c r="O58" s="30">
        <f t="shared" si="18"/>
        <v>28.07297949125267</v>
      </c>
      <c r="P58" s="29"/>
      <c r="Q58" s="44"/>
      <c r="R58" s="54">
        <f t="shared" si="1"/>
        <v>171787.3853432263</v>
      </c>
      <c r="S58" s="54">
        <f t="shared" si="2"/>
        <v>169587.81684897424</v>
      </c>
      <c r="T58" s="55">
        <f t="shared" si="3"/>
        <v>28.381805696010744</v>
      </c>
      <c r="U58" s="47"/>
      <c r="V58" s="54">
        <f t="shared" si="7"/>
        <v>169111.77028814453</v>
      </c>
      <c r="W58" s="54">
        <f t="shared" si="8"/>
        <v>167858.98097821476</v>
      </c>
      <c r="X58" s="55">
        <f t="shared" si="9"/>
        <v>28.092471917937004</v>
      </c>
      <c r="Y58" s="55"/>
      <c r="AA58" s="72">
        <f t="shared" si="10"/>
        <v>-1765.818124112062</v>
      </c>
      <c r="AB58" s="72">
        <f t="shared" si="11"/>
        <v>-1215.0915993901144</v>
      </c>
      <c r="AC58" s="70">
        <f t="shared" si="12"/>
        <v>-0.20335478289378628</v>
      </c>
      <c r="AD58" s="65"/>
      <c r="AE58" s="72">
        <f t="shared" si="13"/>
        <v>278.31167236034526</v>
      </c>
      <c r="AF58" s="72">
        <f t="shared" si="14"/>
        <v>-116.47173269692576</v>
      </c>
      <c r="AG58" s="70">
        <f t="shared" si="15"/>
        <v>-0.019492426684333708</v>
      </c>
    </row>
    <row r="59" spans="1:33" ht="15">
      <c r="A59" s="32">
        <v>31290</v>
      </c>
      <c r="B59" s="19">
        <v>169187</v>
      </c>
      <c r="C59" s="19">
        <v>1.1</v>
      </c>
      <c r="D59" s="19">
        <v>1917</v>
      </c>
      <c r="E59" s="19">
        <v>169570</v>
      </c>
      <c r="F59" s="19">
        <v>1</v>
      </c>
      <c r="G59" s="19">
        <v>1662</v>
      </c>
      <c r="I59" s="29">
        <f t="shared" si="0"/>
        <v>171706.85662174656</v>
      </c>
      <c r="J59" s="29">
        <f t="shared" si="5"/>
        <v>170041.67098509634</v>
      </c>
      <c r="K59" s="30">
        <f t="shared" si="6"/>
        <v>28.457761623418023</v>
      </c>
      <c r="L59" s="29"/>
      <c r="M59" s="29">
        <f t="shared" si="16"/>
        <v>171334.12201892585</v>
      </c>
      <c r="N59" s="29">
        <f t="shared" si="17"/>
        <v>169667.64059736033</v>
      </c>
      <c r="O59" s="30">
        <f t="shared" si="18"/>
        <v>28.395164804929717</v>
      </c>
      <c r="P59" s="29"/>
      <c r="Q59" s="44"/>
      <c r="R59" s="54">
        <f t="shared" si="1"/>
        <v>173505.2591966586</v>
      </c>
      <c r="S59" s="54">
        <f t="shared" si="2"/>
        <v>171283.695017464</v>
      </c>
      <c r="T59" s="55">
        <f t="shared" si="3"/>
        <v>28.665623752970852</v>
      </c>
      <c r="U59" s="47"/>
      <c r="V59" s="54">
        <f t="shared" si="7"/>
        <v>170971.9997613141</v>
      </c>
      <c r="W59" s="54">
        <f t="shared" si="8"/>
        <v>169705.4297689751</v>
      </c>
      <c r="X59" s="55">
        <f t="shared" si="9"/>
        <v>28.40148910903431</v>
      </c>
      <c r="Y59" s="55"/>
      <c r="AA59" s="72">
        <f t="shared" si="10"/>
        <v>-1798.4025749120337</v>
      </c>
      <c r="AB59" s="72">
        <f t="shared" si="11"/>
        <v>-1242.0240323676553</v>
      </c>
      <c r="AC59" s="70">
        <f t="shared" si="12"/>
        <v>-0.20786212955282934</v>
      </c>
      <c r="AD59" s="65"/>
      <c r="AE59" s="72">
        <f t="shared" si="13"/>
        <v>362.1222576117434</v>
      </c>
      <c r="AF59" s="72">
        <f t="shared" si="14"/>
        <v>-37.789171614771476</v>
      </c>
      <c r="AG59" s="70">
        <f t="shared" si="15"/>
        <v>-0.006324304104591505</v>
      </c>
    </row>
    <row r="60" spans="1:33" ht="15">
      <c r="A60" s="32">
        <v>31320</v>
      </c>
      <c r="B60" s="19">
        <v>170637</v>
      </c>
      <c r="C60" s="19">
        <v>0.9</v>
      </c>
      <c r="D60" s="19">
        <v>1449</v>
      </c>
      <c r="E60" s="19">
        <v>170793</v>
      </c>
      <c r="F60" s="19">
        <v>0.7</v>
      </c>
      <c r="G60" s="19">
        <v>1222</v>
      </c>
      <c r="I60" s="29">
        <f t="shared" si="0"/>
        <v>172944.2558007981</v>
      </c>
      <c r="J60" s="29">
        <f t="shared" si="5"/>
        <v>171267.07006479078</v>
      </c>
      <c r="K60" s="30">
        <f t="shared" si="6"/>
        <v>28.662841441214898</v>
      </c>
      <c r="L60" s="29"/>
      <c r="M60" s="29">
        <f t="shared" si="16"/>
        <v>172801.51101929482</v>
      </c>
      <c r="N60" s="29">
        <f t="shared" si="17"/>
        <v>171120.75703789995</v>
      </c>
      <c r="O60" s="30">
        <f t="shared" si="18"/>
        <v>28.638354847913774</v>
      </c>
      <c r="P60" s="29"/>
      <c r="Q60" s="44"/>
      <c r="R60" s="54">
        <f t="shared" si="1"/>
        <v>174719.79601103519</v>
      </c>
      <c r="S60" s="54">
        <f t="shared" si="2"/>
        <v>172482.68088258622</v>
      </c>
      <c r="T60" s="55">
        <f t="shared" si="3"/>
        <v>28.866283119241643</v>
      </c>
      <c r="U60" s="47"/>
      <c r="V60" s="54">
        <f t="shared" si="7"/>
        <v>172510.7477591659</v>
      </c>
      <c r="W60" s="54">
        <f t="shared" si="8"/>
        <v>171232.77863689585</v>
      </c>
      <c r="X60" s="55">
        <f t="shared" si="9"/>
        <v>28.657102511015616</v>
      </c>
      <c r="Y60" s="55"/>
      <c r="AA60" s="72">
        <f t="shared" si="10"/>
        <v>-1775.5402102370863</v>
      </c>
      <c r="AB60" s="72">
        <f t="shared" si="11"/>
        <v>-1215.6108177954447</v>
      </c>
      <c r="AC60" s="70">
        <f t="shared" si="12"/>
        <v>-0.20344167802674562</v>
      </c>
      <c r="AD60" s="65"/>
      <c r="AE60" s="72">
        <f t="shared" si="13"/>
        <v>290.76326012890786</v>
      </c>
      <c r="AF60" s="72">
        <f t="shared" si="14"/>
        <v>-112.02159899589606</v>
      </c>
      <c r="AG60" s="70">
        <f t="shared" si="15"/>
        <v>-0.018747663101841283</v>
      </c>
    </row>
    <row r="61" spans="1:33" ht="15">
      <c r="A61" s="32">
        <v>31351</v>
      </c>
      <c r="B61" s="19">
        <v>172746</v>
      </c>
      <c r="C61" s="19">
        <v>1.2</v>
      </c>
      <c r="D61" s="19">
        <v>2109</v>
      </c>
      <c r="E61" s="19">
        <v>172239</v>
      </c>
      <c r="F61" s="19">
        <v>0.8</v>
      </c>
      <c r="G61" s="19">
        <v>1446</v>
      </c>
      <c r="I61" s="29">
        <f t="shared" si="0"/>
        <v>174408.46916954246</v>
      </c>
      <c r="J61" s="29">
        <f t="shared" si="5"/>
        <v>172717.08372643785</v>
      </c>
      <c r="K61" s="30">
        <f t="shared" si="6"/>
        <v>28.905512210649224</v>
      </c>
      <c r="L61" s="29"/>
      <c r="M61" s="29">
        <f t="shared" si="16"/>
        <v>174937.26344543742</v>
      </c>
      <c r="N61" s="29">
        <f t="shared" si="17"/>
        <v>173235.7360670257</v>
      </c>
      <c r="O61" s="30">
        <f t="shared" si="18"/>
        <v>28.99231260838923</v>
      </c>
      <c r="P61" s="29"/>
      <c r="Q61" s="44"/>
      <c r="R61" s="54">
        <f t="shared" si="1"/>
        <v>176117.55437912347</v>
      </c>
      <c r="S61" s="54">
        <f t="shared" si="2"/>
        <v>173862.5423296469</v>
      </c>
      <c r="T61" s="55">
        <f t="shared" si="3"/>
        <v>29.097213384195577</v>
      </c>
      <c r="U61" s="47"/>
      <c r="V61" s="54">
        <f t="shared" si="7"/>
        <v>174580.8767322759</v>
      </c>
      <c r="W61" s="54">
        <f t="shared" si="8"/>
        <v>173287.5719805386</v>
      </c>
      <c r="X61" s="55">
        <f t="shared" si="9"/>
        <v>29.000987741147803</v>
      </c>
      <c r="Y61" s="55"/>
      <c r="AA61" s="72">
        <f t="shared" si="10"/>
        <v>-1709.0852095810114</v>
      </c>
      <c r="AB61" s="72">
        <f t="shared" si="11"/>
        <v>-1145.4586032090592</v>
      </c>
      <c r="AC61" s="70">
        <f t="shared" si="12"/>
        <v>-0.19170117354635252</v>
      </c>
      <c r="AD61" s="65"/>
      <c r="AE61" s="72">
        <f t="shared" si="13"/>
        <v>356.3867131615116</v>
      </c>
      <c r="AF61" s="72">
        <f t="shared" si="14"/>
        <v>-51.835913512913976</v>
      </c>
      <c r="AG61" s="70">
        <f t="shared" si="15"/>
        <v>-0.008675132758572346</v>
      </c>
    </row>
    <row r="62" spans="1:33" ht="15">
      <c r="A62" s="32">
        <v>31381</v>
      </c>
      <c r="B62" s="19">
        <v>175036</v>
      </c>
      <c r="C62" s="19">
        <v>1.3</v>
      </c>
      <c r="D62" s="19">
        <v>2291</v>
      </c>
      <c r="E62" s="19">
        <v>175266</v>
      </c>
      <c r="F62" s="19">
        <v>1.8</v>
      </c>
      <c r="G62" s="19">
        <v>3028</v>
      </c>
      <c r="I62" s="29">
        <f t="shared" si="0"/>
        <v>177474.6089209656</v>
      </c>
      <c r="J62" s="29">
        <f t="shared" si="5"/>
        <v>175753.48854487998</v>
      </c>
      <c r="K62" s="30">
        <f t="shared" si="6"/>
        <v>29.413677556324973</v>
      </c>
      <c r="L62" s="29"/>
      <c r="M62" s="29">
        <f t="shared" si="16"/>
        <v>177257.32452096738</v>
      </c>
      <c r="N62" s="29">
        <f t="shared" si="17"/>
        <v>175533.23106737048</v>
      </c>
      <c r="O62" s="30">
        <f t="shared" si="18"/>
        <v>29.37681579911909</v>
      </c>
      <c r="P62" s="29"/>
      <c r="Q62" s="44"/>
      <c r="R62" s="54">
        <f t="shared" si="1"/>
        <v>179287.6703579477</v>
      </c>
      <c r="S62" s="54">
        <f t="shared" si="2"/>
        <v>176992.06809158056</v>
      </c>
      <c r="T62" s="55">
        <f t="shared" si="3"/>
        <v>29.620963225111097</v>
      </c>
      <c r="U62" s="47"/>
      <c r="V62" s="54">
        <f t="shared" si="7"/>
        <v>176850.42812979547</v>
      </c>
      <c r="W62" s="54">
        <f t="shared" si="8"/>
        <v>175540.3104162856</v>
      </c>
      <c r="X62" s="55">
        <f t="shared" si="9"/>
        <v>29.37800058178272</v>
      </c>
      <c r="Y62" s="55"/>
      <c r="AA62" s="72">
        <f t="shared" si="10"/>
        <v>-1813.0614369820978</v>
      </c>
      <c r="AB62" s="72">
        <f t="shared" si="11"/>
        <v>-1238.579546700581</v>
      </c>
      <c r="AC62" s="70">
        <f t="shared" si="12"/>
        <v>-0.20728566878612398</v>
      </c>
      <c r="AD62" s="65"/>
      <c r="AE62" s="72">
        <f t="shared" si="13"/>
        <v>406.8963911719038</v>
      </c>
      <c r="AF62" s="72">
        <f t="shared" si="14"/>
        <v>-7.079348915111041</v>
      </c>
      <c r="AG62" s="70">
        <f t="shared" si="15"/>
        <v>-0.001184782663631978</v>
      </c>
    </row>
    <row r="63" spans="1:33" ht="15">
      <c r="A63" s="32">
        <v>31412</v>
      </c>
      <c r="B63" s="19">
        <v>176371</v>
      </c>
      <c r="C63" s="19">
        <v>0.8</v>
      </c>
      <c r="D63" s="19">
        <v>1334</v>
      </c>
      <c r="E63" s="19">
        <v>177164</v>
      </c>
      <c r="F63" s="19">
        <v>1.1</v>
      </c>
      <c r="G63" s="19">
        <v>1897</v>
      </c>
      <c r="I63" s="29">
        <f t="shared" si="0"/>
        <v>179395.51390609148</v>
      </c>
      <c r="J63" s="29">
        <f t="shared" si="5"/>
        <v>177655.7649006457</v>
      </c>
      <c r="K63" s="30">
        <f t="shared" si="6"/>
        <v>29.732037913292945</v>
      </c>
      <c r="L63" s="29"/>
      <c r="M63" s="29">
        <f t="shared" si="16"/>
        <v>178608.25387784807</v>
      </c>
      <c r="N63" s="29">
        <f t="shared" si="17"/>
        <v>176871.02060920114</v>
      </c>
      <c r="O63" s="30">
        <f t="shared" si="18"/>
        <v>29.60070501205828</v>
      </c>
      <c r="P63" s="29"/>
      <c r="Q63" s="44"/>
      <c r="R63" s="54">
        <f t="shared" si="1"/>
        <v>181259.83473188512</v>
      </c>
      <c r="S63" s="54">
        <f t="shared" si="2"/>
        <v>178938.98084058793</v>
      </c>
      <c r="T63" s="55">
        <f t="shared" si="3"/>
        <v>29.946793820587317</v>
      </c>
      <c r="U63" s="47"/>
      <c r="V63" s="54">
        <f t="shared" si="7"/>
        <v>178265.23155483385</v>
      </c>
      <c r="W63" s="54">
        <f t="shared" si="8"/>
        <v>176944.63289961588</v>
      </c>
      <c r="X63" s="55">
        <f t="shared" si="9"/>
        <v>29.613024586436985</v>
      </c>
      <c r="Y63" s="55"/>
      <c r="AA63" s="72">
        <f t="shared" si="10"/>
        <v>-1864.3208257936349</v>
      </c>
      <c r="AB63" s="72">
        <f t="shared" si="11"/>
        <v>-1283.2159399422235</v>
      </c>
      <c r="AC63" s="70">
        <f t="shared" si="12"/>
        <v>-0.21475590729437144</v>
      </c>
      <c r="AD63" s="65"/>
      <c r="AE63" s="72">
        <f t="shared" si="13"/>
        <v>343.02232301421463</v>
      </c>
      <c r="AF63" s="72">
        <f t="shared" si="14"/>
        <v>-73.61229041474871</v>
      </c>
      <c r="AG63" s="70">
        <f t="shared" si="15"/>
        <v>-0.012319574378704345</v>
      </c>
    </row>
    <row r="64" spans="1:33" ht="15">
      <c r="A64" s="32">
        <v>31443</v>
      </c>
      <c r="B64" s="19">
        <v>179216</v>
      </c>
      <c r="C64" s="19">
        <v>1.6</v>
      </c>
      <c r="D64" s="19">
        <v>2845</v>
      </c>
      <c r="E64" s="19">
        <v>178433</v>
      </c>
      <c r="F64" s="19">
        <v>0.7</v>
      </c>
      <c r="G64" s="19">
        <v>1269</v>
      </c>
      <c r="I64" s="29">
        <f t="shared" si="0"/>
        <v>180680.4979160869</v>
      </c>
      <c r="J64" s="29">
        <f t="shared" si="5"/>
        <v>178928.28734120313</v>
      </c>
      <c r="K64" s="30">
        <f t="shared" si="6"/>
        <v>29.94500418246709</v>
      </c>
      <c r="L64" s="29"/>
      <c r="M64" s="29">
        <f t="shared" si="16"/>
        <v>181489.3425051308</v>
      </c>
      <c r="N64" s="29">
        <f t="shared" si="17"/>
        <v>179724.0863265423</v>
      </c>
      <c r="O64" s="30">
        <f t="shared" si="18"/>
        <v>30.078187170459074</v>
      </c>
      <c r="P64" s="29"/>
      <c r="Q64" s="44"/>
      <c r="R64" s="54">
        <f t="shared" si="1"/>
        <v>182528.6535750083</v>
      </c>
      <c r="S64" s="54">
        <f t="shared" si="2"/>
        <v>180191.55370647204</v>
      </c>
      <c r="T64" s="55">
        <f t="shared" si="3"/>
        <v>30.156421377331426</v>
      </c>
      <c r="U64" s="47"/>
      <c r="V64" s="54">
        <f t="shared" si="7"/>
        <v>181117.4752597112</v>
      </c>
      <c r="W64" s="54">
        <f t="shared" si="8"/>
        <v>179775.74702600975</v>
      </c>
      <c r="X64" s="55">
        <f t="shared" si="9"/>
        <v>30.086832979819977</v>
      </c>
      <c r="Y64" s="55"/>
      <c r="AA64" s="72">
        <f t="shared" si="10"/>
        <v>-1848.1556589214015</v>
      </c>
      <c r="AB64" s="72">
        <f t="shared" si="11"/>
        <v>-1263.266365268908</v>
      </c>
      <c r="AC64" s="70">
        <f t="shared" si="12"/>
        <v>-0.2114171948643353</v>
      </c>
      <c r="AD64" s="65"/>
      <c r="AE64" s="72">
        <f t="shared" si="13"/>
        <v>371.8672454195912</v>
      </c>
      <c r="AF64" s="72">
        <f t="shared" si="14"/>
        <v>-51.66069946743664</v>
      </c>
      <c r="AG64" s="70">
        <f t="shared" si="15"/>
        <v>-0.0086458093609032</v>
      </c>
    </row>
    <row r="65" spans="1:33" ht="15">
      <c r="A65" s="32">
        <v>31471</v>
      </c>
      <c r="B65" s="19">
        <v>180782</v>
      </c>
      <c r="C65" s="19">
        <v>0.9</v>
      </c>
      <c r="D65" s="19">
        <v>1567</v>
      </c>
      <c r="E65" s="19">
        <v>179762</v>
      </c>
      <c r="F65" s="19">
        <v>0.7</v>
      </c>
      <c r="G65" s="19">
        <v>1330</v>
      </c>
      <c r="I65" s="29">
        <f t="shared" si="0"/>
        <v>182027.25026698833</v>
      </c>
      <c r="J65" s="29">
        <f t="shared" si="5"/>
        <v>180261.9791031743</v>
      </c>
      <c r="K65" s="30">
        <f t="shared" si="6"/>
        <v>30.16820760090808</v>
      </c>
      <c r="L65" s="29"/>
      <c r="M65" s="29">
        <f t="shared" si="16"/>
        <v>183076.21979122993</v>
      </c>
      <c r="N65" s="29">
        <f t="shared" si="17"/>
        <v>181295.52884994252</v>
      </c>
      <c r="O65" s="30">
        <f t="shared" si="18"/>
        <v>30.34117997967315</v>
      </c>
      <c r="P65" s="29"/>
      <c r="Q65" s="44"/>
      <c r="R65" s="54">
        <f t="shared" si="1"/>
        <v>183806.35415003332</v>
      </c>
      <c r="S65" s="54">
        <f t="shared" si="2"/>
        <v>181452.89458241733</v>
      </c>
      <c r="T65" s="55">
        <f t="shared" si="3"/>
        <v>30.367516326972744</v>
      </c>
      <c r="U65" s="47"/>
      <c r="V65" s="54">
        <f t="shared" si="7"/>
        <v>182747.5325370486</v>
      </c>
      <c r="W65" s="54">
        <f t="shared" si="8"/>
        <v>181393.7287492438</v>
      </c>
      <c r="X65" s="55">
        <f t="shared" si="9"/>
        <v>30.357614476638354</v>
      </c>
      <c r="Y65" s="55"/>
      <c r="AA65" s="72">
        <f t="shared" si="10"/>
        <v>-1779.103883044998</v>
      </c>
      <c r="AB65" s="72">
        <f t="shared" si="11"/>
        <v>-1190.9154792430345</v>
      </c>
      <c r="AC65" s="70">
        <f t="shared" si="12"/>
        <v>-0.19930872606466465</v>
      </c>
      <c r="AD65" s="65"/>
      <c r="AE65" s="72">
        <f t="shared" si="13"/>
        <v>328.68725418133545</v>
      </c>
      <c r="AF65" s="72">
        <f t="shared" si="14"/>
        <v>-98.19989930128213</v>
      </c>
      <c r="AG65" s="70">
        <f t="shared" si="15"/>
        <v>-0.016434496965203493</v>
      </c>
    </row>
    <row r="66" spans="1:33" ht="15">
      <c r="A66" s="32">
        <v>31502</v>
      </c>
      <c r="B66" s="19">
        <v>182539</v>
      </c>
      <c r="C66" s="19">
        <v>0.8</v>
      </c>
      <c r="D66" s="19">
        <v>1467</v>
      </c>
      <c r="E66" s="19">
        <v>182382</v>
      </c>
      <c r="F66" s="19">
        <v>1.3</v>
      </c>
      <c r="G66" s="19">
        <v>2330</v>
      </c>
      <c r="I66" s="29">
        <f t="shared" si="0"/>
        <v>184386.61149529062</v>
      </c>
      <c r="J66" s="29">
        <f t="shared" si="5"/>
        <v>182598.4596235868</v>
      </c>
      <c r="K66" s="30">
        <f t="shared" si="6"/>
        <v>30.55923531371788</v>
      </c>
      <c r="L66" s="29"/>
      <c r="M66" s="29">
        <f t="shared" si="16"/>
        <v>184561.83680195964</v>
      </c>
      <c r="N66" s="29">
        <f t="shared" si="17"/>
        <v>182766.6960060912</v>
      </c>
      <c r="O66" s="30">
        <f t="shared" si="18"/>
        <v>30.58739094663989</v>
      </c>
      <c r="P66" s="29"/>
      <c r="Q66" s="44"/>
      <c r="R66" s="54">
        <f t="shared" si="1"/>
        <v>186195.83675398375</v>
      </c>
      <c r="S66" s="54">
        <f t="shared" si="2"/>
        <v>183811.78221198873</v>
      </c>
      <c r="T66" s="55">
        <f t="shared" si="3"/>
        <v>30.762294039223388</v>
      </c>
      <c r="U66" s="47"/>
      <c r="V66" s="54">
        <f t="shared" si="7"/>
        <v>184209.51279734497</v>
      </c>
      <c r="W66" s="54">
        <f t="shared" si="8"/>
        <v>182844.87857923776</v>
      </c>
      <c r="X66" s="55">
        <f t="shared" si="9"/>
        <v>30.60047539245146</v>
      </c>
      <c r="Y66" s="55"/>
      <c r="AA66" s="72">
        <f t="shared" si="10"/>
        <v>-1809.2252586931281</v>
      </c>
      <c r="AB66" s="72">
        <f t="shared" si="11"/>
        <v>-1213.322588401934</v>
      </c>
      <c r="AC66" s="70">
        <f t="shared" si="12"/>
        <v>-0.20305872550550674</v>
      </c>
      <c r="AD66" s="65"/>
      <c r="AE66" s="72">
        <f t="shared" si="13"/>
        <v>352.3240046146675</v>
      </c>
      <c r="AF66" s="72">
        <f t="shared" si="14"/>
        <v>-78.18257314656512</v>
      </c>
      <c r="AG66" s="70">
        <f t="shared" si="15"/>
        <v>-0.013084445811571754</v>
      </c>
    </row>
    <row r="67" spans="1:33" ht="15">
      <c r="A67" s="32">
        <v>31532</v>
      </c>
      <c r="B67" s="19">
        <v>184831</v>
      </c>
      <c r="C67" s="19">
        <v>1.2</v>
      </c>
      <c r="D67" s="19">
        <v>2162</v>
      </c>
      <c r="E67" s="19">
        <v>184243</v>
      </c>
      <c r="F67" s="19">
        <v>0.9</v>
      </c>
      <c r="G67" s="19">
        <v>1732</v>
      </c>
      <c r="I67" s="29">
        <f t="shared" si="0"/>
        <v>186137.64839098122</v>
      </c>
      <c r="J67" s="29">
        <f t="shared" si="5"/>
        <v>184332.5152434838</v>
      </c>
      <c r="K67" s="30">
        <f t="shared" si="6"/>
        <v>30.849442656346866</v>
      </c>
      <c r="L67" s="29"/>
      <c r="M67" s="29">
        <f t="shared" si="16"/>
        <v>186747.79537062626</v>
      </c>
      <c r="N67" s="29">
        <f t="shared" si="17"/>
        <v>184931.39284767117</v>
      </c>
      <c r="O67" s="30">
        <f t="shared" si="18"/>
        <v>30.949669359618134</v>
      </c>
      <c r="P67" s="29"/>
      <c r="Q67" s="44"/>
      <c r="R67" s="54">
        <f t="shared" si="1"/>
        <v>187871.5992847696</v>
      </c>
      <c r="S67" s="54">
        <f t="shared" si="2"/>
        <v>185466.0882518966</v>
      </c>
      <c r="T67" s="55">
        <f t="shared" si="3"/>
        <v>31.039154685576396</v>
      </c>
      <c r="U67" s="47"/>
      <c r="V67" s="54">
        <f t="shared" si="7"/>
        <v>186420.0269509131</v>
      </c>
      <c r="W67" s="54">
        <f t="shared" si="8"/>
        <v>185039.0171221886</v>
      </c>
      <c r="X67" s="55">
        <f t="shared" si="9"/>
        <v>30.967681097160877</v>
      </c>
      <c r="Y67" s="55"/>
      <c r="AA67" s="72">
        <f t="shared" si="10"/>
        <v>-1733.9508937883656</v>
      </c>
      <c r="AB67" s="72">
        <f t="shared" si="11"/>
        <v>-1133.5730084128154</v>
      </c>
      <c r="AC67" s="70">
        <f t="shared" si="12"/>
        <v>-0.18971202922952912</v>
      </c>
      <c r="AD67" s="65"/>
      <c r="AE67" s="72">
        <f t="shared" si="13"/>
        <v>327.76841971316026</v>
      </c>
      <c r="AF67" s="72">
        <f t="shared" si="14"/>
        <v>-107.62427451743861</v>
      </c>
      <c r="AG67" s="70">
        <f t="shared" si="15"/>
        <v>-0.01801173754274288</v>
      </c>
    </row>
    <row r="68" spans="1:33" ht="15">
      <c r="A68" s="32">
        <v>31563</v>
      </c>
      <c r="B68" s="19">
        <v>186045</v>
      </c>
      <c r="C68" s="19">
        <v>0.5</v>
      </c>
      <c r="D68" s="19">
        <v>1001</v>
      </c>
      <c r="E68" s="19">
        <v>185995</v>
      </c>
      <c r="F68" s="19">
        <v>0.8</v>
      </c>
      <c r="G68" s="19">
        <v>1539</v>
      </c>
      <c r="I68" s="29">
        <f t="shared" si="0"/>
        <v>187692.4745763653</v>
      </c>
      <c r="J68" s="29">
        <f t="shared" si="5"/>
        <v>185872.26297316534</v>
      </c>
      <c r="K68" s="30">
        <f t="shared" si="6"/>
        <v>31.10713110175927</v>
      </c>
      <c r="L68" s="29"/>
      <c r="M68" s="29">
        <f t="shared" si="16"/>
        <v>187759.17627083237</v>
      </c>
      <c r="N68" s="29">
        <f t="shared" si="17"/>
        <v>185932.93655105706</v>
      </c>
      <c r="O68" s="30">
        <f t="shared" si="18"/>
        <v>31.117285284592718</v>
      </c>
      <c r="P68" s="29"/>
      <c r="Q68" s="44"/>
      <c r="R68" s="54">
        <f t="shared" si="1"/>
        <v>189374.57207904774</v>
      </c>
      <c r="S68" s="54">
        <f t="shared" si="2"/>
        <v>186949.8169579118</v>
      </c>
      <c r="T68" s="55">
        <f t="shared" si="3"/>
        <v>31.28746792306101</v>
      </c>
      <c r="U68" s="47"/>
      <c r="V68" s="54">
        <f t="shared" si="7"/>
        <v>187352.12708566766</v>
      </c>
      <c r="W68" s="54">
        <f t="shared" si="8"/>
        <v>185964.21220779954</v>
      </c>
      <c r="X68" s="55">
        <f t="shared" si="9"/>
        <v>31.12251950264668</v>
      </c>
      <c r="Y68" s="55"/>
      <c r="AA68" s="72">
        <f t="shared" si="10"/>
        <v>-1682.0975026824453</v>
      </c>
      <c r="AB68" s="72">
        <f t="shared" si="11"/>
        <v>-1077.5539847464534</v>
      </c>
      <c r="AC68" s="70">
        <f t="shared" si="12"/>
        <v>-0.18033682130174</v>
      </c>
      <c r="AD68" s="65"/>
      <c r="AE68" s="72">
        <f t="shared" si="13"/>
        <v>407.04918516470934</v>
      </c>
      <c r="AF68" s="72">
        <f t="shared" si="14"/>
        <v>-31.27565674248035</v>
      </c>
      <c r="AG68" s="70">
        <f t="shared" si="15"/>
        <v>-0.005234218053960404</v>
      </c>
    </row>
    <row r="69" spans="1:33" ht="15">
      <c r="A69" s="32">
        <v>31593</v>
      </c>
      <c r="B69" s="19">
        <v>189011</v>
      </c>
      <c r="C69" s="19">
        <v>1.6</v>
      </c>
      <c r="D69" s="19">
        <v>2962</v>
      </c>
      <c r="E69" s="19">
        <v>189848</v>
      </c>
      <c r="F69" s="19">
        <v>2.1</v>
      </c>
      <c r="G69" s="19">
        <v>3849</v>
      </c>
      <c r="I69" s="29">
        <f t="shared" si="0"/>
        <v>191576.60229294063</v>
      </c>
      <c r="J69" s="29">
        <f t="shared" si="5"/>
        <v>189718.7230402839</v>
      </c>
      <c r="K69" s="30">
        <f t="shared" si="6"/>
        <v>31.750865329080817</v>
      </c>
      <c r="L69" s="29"/>
      <c r="M69" s="29">
        <f t="shared" si="16"/>
        <v>190748.46746443718</v>
      </c>
      <c r="N69" s="29">
        <f t="shared" si="17"/>
        <v>188893.1524024061</v>
      </c>
      <c r="O69" s="30">
        <f t="shared" si="18"/>
        <v>31.612699829530577</v>
      </c>
      <c r="P69" s="29"/>
      <c r="Q69" s="44"/>
      <c r="R69" s="54">
        <f t="shared" si="1"/>
        <v>193351.4380927077</v>
      </c>
      <c r="S69" s="54">
        <f t="shared" si="2"/>
        <v>190875.76311402794</v>
      </c>
      <c r="T69" s="55">
        <f t="shared" si="3"/>
        <v>31.944504749445287</v>
      </c>
      <c r="U69" s="47"/>
      <c r="V69" s="54">
        <f t="shared" si="7"/>
        <v>190349.76111903833</v>
      </c>
      <c r="W69" s="54">
        <f t="shared" si="8"/>
        <v>188939.63960312435</v>
      </c>
      <c r="X69" s="55">
        <f t="shared" si="9"/>
        <v>31.620479814689027</v>
      </c>
      <c r="Y69" s="55"/>
      <c r="AA69" s="72">
        <f t="shared" si="10"/>
        <v>-1774.8357997670828</v>
      </c>
      <c r="AB69" s="72">
        <f t="shared" si="11"/>
        <v>-1157.0400737440505</v>
      </c>
      <c r="AC69" s="70">
        <f t="shared" si="12"/>
        <v>-0.19363942036446957</v>
      </c>
      <c r="AD69" s="65"/>
      <c r="AE69" s="72">
        <f t="shared" si="13"/>
        <v>398.70634539885214</v>
      </c>
      <c r="AF69" s="72">
        <f t="shared" si="14"/>
        <v>-46.487200718256645</v>
      </c>
      <c r="AG69" s="70">
        <f t="shared" si="15"/>
        <v>-0.007779985158450131</v>
      </c>
    </row>
    <row r="70" spans="1:33" ht="15">
      <c r="A70" s="32">
        <v>31624</v>
      </c>
      <c r="B70" s="19">
        <v>192147</v>
      </c>
      <c r="C70" s="19">
        <v>1.7</v>
      </c>
      <c r="D70" s="19">
        <v>3154</v>
      </c>
      <c r="E70" s="19">
        <v>193022</v>
      </c>
      <c r="F70" s="19">
        <v>1.7</v>
      </c>
      <c r="G70" s="19">
        <v>3193</v>
      </c>
      <c r="I70" s="29">
        <f t="shared" si="0"/>
        <v>194798.6751676686</v>
      </c>
      <c r="J70" s="29">
        <f t="shared" si="5"/>
        <v>192909.5487675374</v>
      </c>
      <c r="K70" s="30">
        <f t="shared" si="6"/>
        <v>32.28487418351044</v>
      </c>
      <c r="L70" s="29"/>
      <c r="M70" s="29">
        <f t="shared" si="16"/>
        <v>193931.4603398933</v>
      </c>
      <c r="N70" s="29">
        <f t="shared" si="17"/>
        <v>192045.18589610324</v>
      </c>
      <c r="O70" s="30">
        <f t="shared" si="18"/>
        <v>32.140216509841984</v>
      </c>
      <c r="P70" s="29"/>
      <c r="Q70" s="44"/>
      <c r="R70" s="54">
        <f t="shared" si="1"/>
        <v>196638.41254028372</v>
      </c>
      <c r="S70" s="54">
        <f t="shared" si="2"/>
        <v>194120.6510869664</v>
      </c>
      <c r="T70" s="55">
        <f t="shared" si="3"/>
        <v>32.487561330185855</v>
      </c>
      <c r="U70" s="47"/>
      <c r="V70" s="54">
        <f t="shared" si="7"/>
        <v>193585.70705806196</v>
      </c>
      <c r="W70" s="54">
        <f t="shared" si="8"/>
        <v>192151.61347637745</v>
      </c>
      <c r="X70" s="55">
        <f t="shared" si="9"/>
        <v>32.158027971538736</v>
      </c>
      <c r="Y70" s="55"/>
      <c r="AA70" s="72">
        <f t="shared" si="10"/>
        <v>-1839.7373726151127</v>
      </c>
      <c r="AB70" s="72">
        <f t="shared" si="11"/>
        <v>-1211.1023194289883</v>
      </c>
      <c r="AC70" s="70">
        <f t="shared" si="12"/>
        <v>-0.20268714667541587</v>
      </c>
      <c r="AD70" s="65"/>
      <c r="AE70" s="72">
        <f t="shared" si="13"/>
        <v>345.7532818313339</v>
      </c>
      <c r="AF70" s="72">
        <f t="shared" si="14"/>
        <v>-106.42758027420496</v>
      </c>
      <c r="AG70" s="70">
        <f t="shared" si="15"/>
        <v>-0.017811461696751962</v>
      </c>
    </row>
    <row r="71" spans="1:33" ht="15">
      <c r="A71" s="32">
        <v>31655</v>
      </c>
      <c r="B71" s="19">
        <v>191794</v>
      </c>
      <c r="C71" s="19">
        <v>-0.1</v>
      </c>
      <c r="D71" s="19">
        <v>-207</v>
      </c>
      <c r="E71" s="19">
        <v>192316</v>
      </c>
      <c r="F71" s="19">
        <v>-0.3</v>
      </c>
      <c r="G71" s="19">
        <v>-561</v>
      </c>
      <c r="I71" s="29">
        <f t="shared" si="0"/>
        <v>194232.5114310528</v>
      </c>
      <c r="J71" s="29">
        <f t="shared" si="5"/>
        <v>192348.87559629997</v>
      </c>
      <c r="K71" s="30">
        <f t="shared" si="6"/>
        <v>32.19104128147363</v>
      </c>
      <c r="L71" s="29"/>
      <c r="M71" s="29">
        <f t="shared" si="16"/>
        <v>193722.53794042644</v>
      </c>
      <c r="N71" s="29">
        <f t="shared" si="17"/>
        <v>191838.29558045694</v>
      </c>
      <c r="O71" s="30">
        <f t="shared" si="18"/>
        <v>32.10559184842371</v>
      </c>
      <c r="P71" s="29"/>
      <c r="Q71" s="44"/>
      <c r="R71" s="54">
        <f t="shared" si="1"/>
        <v>196048.49730266287</v>
      </c>
      <c r="S71" s="54">
        <f t="shared" si="2"/>
        <v>193538.2891337055</v>
      </c>
      <c r="T71" s="55">
        <f t="shared" si="3"/>
        <v>32.3900986461953</v>
      </c>
      <c r="U71" s="47"/>
      <c r="V71" s="54">
        <f t="shared" si="7"/>
        <v>193392.1213510039</v>
      </c>
      <c r="W71" s="54">
        <f t="shared" si="8"/>
        <v>191959.46186290108</v>
      </c>
      <c r="X71" s="55">
        <f t="shared" si="9"/>
        <v>32.125869943567196</v>
      </c>
      <c r="Y71" s="55"/>
      <c r="AA71" s="72">
        <f t="shared" si="10"/>
        <v>-1815.9858716100862</v>
      </c>
      <c r="AB71" s="72">
        <f t="shared" si="11"/>
        <v>-1189.4135374055186</v>
      </c>
      <c r="AC71" s="70">
        <f t="shared" si="12"/>
        <v>-0.1990573647216678</v>
      </c>
      <c r="AD71" s="65"/>
      <c r="AE71" s="72">
        <f t="shared" si="13"/>
        <v>330.4165894225298</v>
      </c>
      <c r="AF71" s="72">
        <f t="shared" si="14"/>
        <v>-121.1662824441446</v>
      </c>
      <c r="AG71" s="70">
        <f t="shared" si="15"/>
        <v>-0.020278095143488883</v>
      </c>
    </row>
    <row r="72" spans="1:33" ht="15">
      <c r="A72" s="32">
        <v>31685</v>
      </c>
      <c r="B72" s="19">
        <v>194925</v>
      </c>
      <c r="C72" s="19">
        <v>1.6</v>
      </c>
      <c r="D72" s="19">
        <v>3160</v>
      </c>
      <c r="E72" s="19">
        <v>195176</v>
      </c>
      <c r="F72" s="19">
        <v>1.5</v>
      </c>
      <c r="G72" s="19">
        <v>2889</v>
      </c>
      <c r="I72" s="29">
        <f t="shared" si="0"/>
        <v>197150.30155524585</v>
      </c>
      <c r="J72" s="29">
        <f t="shared" si="5"/>
        <v>195238.36945847323</v>
      </c>
      <c r="K72" s="30">
        <f t="shared" si="6"/>
        <v>32.67461996583779</v>
      </c>
      <c r="L72" s="29"/>
      <c r="M72" s="29">
        <f t="shared" si="16"/>
        <v>196914.3125522065</v>
      </c>
      <c r="N72" s="29">
        <f t="shared" si="17"/>
        <v>194999.02539491537</v>
      </c>
      <c r="O72" s="30">
        <f t="shared" si="18"/>
        <v>32.634563923884976</v>
      </c>
      <c r="P72" s="29"/>
      <c r="Q72" s="44"/>
      <c r="R72" s="54">
        <f t="shared" si="1"/>
        <v>198989.2247622028</v>
      </c>
      <c r="S72" s="54">
        <f t="shared" si="2"/>
        <v>196441.36347071105</v>
      </c>
      <c r="T72" s="55">
        <f t="shared" si="3"/>
        <v>32.875950125888224</v>
      </c>
      <c r="U72" s="47"/>
      <c r="V72" s="54">
        <f t="shared" si="7"/>
        <v>196486.39529261997</v>
      </c>
      <c r="W72" s="54">
        <f t="shared" si="8"/>
        <v>195030.8132527075</v>
      </c>
      <c r="X72" s="55">
        <f t="shared" si="9"/>
        <v>32.63988386266427</v>
      </c>
      <c r="Y72" s="55"/>
      <c r="AA72" s="72">
        <f t="shared" si="10"/>
        <v>-1838.9232069569407</v>
      </c>
      <c r="AB72" s="72">
        <f t="shared" si="11"/>
        <v>-1202.9940122378175</v>
      </c>
      <c r="AC72" s="70">
        <f t="shared" si="12"/>
        <v>-0.20133016005043203</v>
      </c>
      <c r="AD72" s="65"/>
      <c r="AE72" s="72">
        <f t="shared" si="13"/>
        <v>427.9172595865384</v>
      </c>
      <c r="AF72" s="72">
        <f t="shared" si="14"/>
        <v>-31.787857792136492</v>
      </c>
      <c r="AG72" s="70">
        <f t="shared" si="15"/>
        <v>-0.005319938779294375</v>
      </c>
    </row>
    <row r="73" spans="1:33" ht="15">
      <c r="A73" s="32">
        <v>31716</v>
      </c>
      <c r="B73" s="19">
        <v>195876</v>
      </c>
      <c r="C73" s="19">
        <v>0.9</v>
      </c>
      <c r="D73" s="19">
        <v>1718</v>
      </c>
      <c r="E73" s="19">
        <v>195652</v>
      </c>
      <c r="F73" s="19">
        <v>0.6</v>
      </c>
      <c r="G73" s="19">
        <v>1242</v>
      </c>
      <c r="I73" s="29">
        <f t="shared" si="0"/>
        <v>198404.8649981467</v>
      </c>
      <c r="J73" s="29">
        <f t="shared" si="5"/>
        <v>196480.76634573098</v>
      </c>
      <c r="K73" s="30">
        <f t="shared" si="6"/>
        <v>32.88254449548063</v>
      </c>
      <c r="L73" s="29"/>
      <c r="M73" s="29">
        <f t="shared" si="16"/>
        <v>198649.84564937052</v>
      </c>
      <c r="N73" s="29">
        <f t="shared" si="17"/>
        <v>196717.6778285615</v>
      </c>
      <c r="O73" s="30">
        <f t="shared" si="18"/>
        <v>32.92219342662313</v>
      </c>
      <c r="P73" s="29"/>
      <c r="Q73" s="44"/>
      <c r="R73" s="54">
        <f t="shared" si="1"/>
        <v>200183.16011077602</v>
      </c>
      <c r="S73" s="54">
        <f t="shared" si="2"/>
        <v>197620.01165153531</v>
      </c>
      <c r="T73" s="55">
        <f t="shared" si="3"/>
        <v>33.07320582664355</v>
      </c>
      <c r="U73" s="47"/>
      <c r="V73" s="54">
        <f t="shared" si="7"/>
        <v>198254.77285025353</v>
      </c>
      <c r="W73" s="54">
        <f t="shared" si="8"/>
        <v>196786.09057198185</v>
      </c>
      <c r="X73" s="55">
        <f t="shared" si="9"/>
        <v>32.93364281742824</v>
      </c>
      <c r="Y73" s="55"/>
      <c r="AA73" s="72">
        <f t="shared" si="10"/>
        <v>-1778.2951126293337</v>
      </c>
      <c r="AB73" s="72">
        <f t="shared" si="11"/>
        <v>-1139.245305804332</v>
      </c>
      <c r="AC73" s="70">
        <f t="shared" si="12"/>
        <v>-0.1906613311629215</v>
      </c>
      <c r="AD73" s="65"/>
      <c r="AE73" s="72">
        <f t="shared" si="13"/>
        <v>395.07279911698424</v>
      </c>
      <c r="AF73" s="72">
        <f t="shared" si="14"/>
        <v>-68.41274342036922</v>
      </c>
      <c r="AG73" s="70">
        <f t="shared" si="15"/>
        <v>-0.011449390805111648</v>
      </c>
    </row>
    <row r="74" spans="1:33" ht="15">
      <c r="A74" s="32">
        <v>31746</v>
      </c>
      <c r="B74" s="19">
        <v>196899</v>
      </c>
      <c r="C74" s="19">
        <v>0.5</v>
      </c>
      <c r="D74" s="19">
        <v>1023</v>
      </c>
      <c r="E74" s="19">
        <v>197197</v>
      </c>
      <c r="F74" s="19">
        <v>0.8</v>
      </c>
      <c r="G74" s="19">
        <v>1546</v>
      </c>
      <c r="I74" s="29">
        <f t="shared" si="0"/>
        <v>199972.61754494987</v>
      </c>
      <c r="J74" s="29">
        <f t="shared" si="5"/>
        <v>198033.31507904574</v>
      </c>
      <c r="K74" s="30">
        <f t="shared" si="6"/>
        <v>33.14237528581251</v>
      </c>
      <c r="L74" s="29"/>
      <c r="M74" s="29">
        <f t="shared" si="16"/>
        <v>199687.33259059512</v>
      </c>
      <c r="N74" s="29">
        <f t="shared" si="17"/>
        <v>197745.07365254514</v>
      </c>
      <c r="O74" s="30">
        <f t="shared" si="18"/>
        <v>33.09413589979716</v>
      </c>
      <c r="P74" s="29"/>
      <c r="Q74" s="44"/>
      <c r="R74" s="54">
        <f t="shared" si="1"/>
        <v>201784.62539166224</v>
      </c>
      <c r="S74" s="54">
        <f t="shared" si="2"/>
        <v>199200.9717447476</v>
      </c>
      <c r="T74" s="55">
        <f t="shared" si="3"/>
        <v>33.3377914732567</v>
      </c>
      <c r="U74" s="47"/>
      <c r="V74" s="54">
        <f t="shared" si="7"/>
        <v>199246.04671450477</v>
      </c>
      <c r="W74" s="54">
        <f t="shared" si="8"/>
        <v>197770.02102484176</v>
      </c>
      <c r="X74" s="55">
        <f t="shared" si="9"/>
        <v>33.09831103151538</v>
      </c>
      <c r="Y74" s="55"/>
      <c r="AA74" s="72">
        <f t="shared" si="10"/>
        <v>-1812.0078467123676</v>
      </c>
      <c r="AB74" s="72">
        <f t="shared" si="11"/>
        <v>-1167.6566657018557</v>
      </c>
      <c r="AC74" s="70">
        <f t="shared" si="12"/>
        <v>-0.19541618744418798</v>
      </c>
      <c r="AD74" s="65"/>
      <c r="AE74" s="72">
        <f t="shared" si="13"/>
        <v>441.2858760903473</v>
      </c>
      <c r="AF74" s="72">
        <f t="shared" si="14"/>
        <v>-24.947372296621324</v>
      </c>
      <c r="AG74" s="70">
        <f t="shared" si="15"/>
        <v>-0.004175131718220371</v>
      </c>
    </row>
    <row r="75" spans="1:33" ht="15">
      <c r="A75" s="32">
        <v>31777</v>
      </c>
      <c r="B75" s="19">
        <v>199353</v>
      </c>
      <c r="C75" s="19">
        <v>1.2</v>
      </c>
      <c r="D75" s="19">
        <v>2453</v>
      </c>
      <c r="E75" s="19">
        <v>199956</v>
      </c>
      <c r="F75" s="19">
        <v>1.4</v>
      </c>
      <c r="G75" s="19">
        <v>2759</v>
      </c>
      <c r="I75" s="29">
        <f t="shared" si="0"/>
        <v>202770.45144610715</v>
      </c>
      <c r="J75" s="29">
        <f t="shared" si="5"/>
        <v>200804.01603445117</v>
      </c>
      <c r="K75" s="30">
        <f t="shared" si="6"/>
        <v>33.60607307742981</v>
      </c>
      <c r="L75" s="29"/>
      <c r="M75" s="29">
        <f t="shared" si="16"/>
        <v>202175.0700948218</v>
      </c>
      <c r="N75" s="29">
        <f t="shared" si="17"/>
        <v>200208.61417672096</v>
      </c>
      <c r="O75" s="30">
        <f t="shared" si="18"/>
        <v>33.50642806665531</v>
      </c>
      <c r="P75" s="29"/>
      <c r="Q75" s="44"/>
      <c r="R75" s="54">
        <f t="shared" si="1"/>
        <v>204609.61014714552</v>
      </c>
      <c r="S75" s="54">
        <f t="shared" si="2"/>
        <v>201989.78534917408</v>
      </c>
      <c r="T75" s="55">
        <f t="shared" si="3"/>
        <v>33.8045205538823</v>
      </c>
      <c r="U75" s="47"/>
      <c r="V75" s="54">
        <f t="shared" si="7"/>
        <v>201636.99927507882</v>
      </c>
      <c r="W75" s="54">
        <f t="shared" si="8"/>
        <v>200143.26127713986</v>
      </c>
      <c r="X75" s="55">
        <f t="shared" si="9"/>
        <v>33.495490763893564</v>
      </c>
      <c r="Y75" s="55"/>
      <c r="AA75" s="72">
        <f t="shared" si="10"/>
        <v>-1839.1587010383664</v>
      </c>
      <c r="AB75" s="72">
        <f t="shared" si="11"/>
        <v>-1185.7693147229147</v>
      </c>
      <c r="AC75" s="70">
        <f t="shared" si="12"/>
        <v>-0.19844747645248617</v>
      </c>
      <c r="AD75" s="65"/>
      <c r="AE75" s="72">
        <f t="shared" si="13"/>
        <v>538.0708197429776</v>
      </c>
      <c r="AF75" s="72">
        <f t="shared" si="14"/>
        <v>65.35289958110661</v>
      </c>
      <c r="AG75" s="70">
        <f t="shared" si="15"/>
        <v>0.010937302761746537</v>
      </c>
    </row>
    <row r="76" spans="1:33" ht="15">
      <c r="A76" s="32">
        <v>31808</v>
      </c>
      <c r="B76" s="19">
        <v>200482</v>
      </c>
      <c r="C76" s="19">
        <v>0.6</v>
      </c>
      <c r="D76" s="19">
        <v>1129</v>
      </c>
      <c r="E76" s="19">
        <v>199577</v>
      </c>
      <c r="F76" s="19">
        <v>-0.2</v>
      </c>
      <c r="G76" s="19">
        <v>-380</v>
      </c>
      <c r="I76" s="29">
        <f t="shared" si="0"/>
        <v>202385.10281165998</v>
      </c>
      <c r="J76" s="29">
        <f t="shared" si="5"/>
        <v>200422.404449437</v>
      </c>
      <c r="K76" s="30">
        <f t="shared" si="6"/>
        <v>33.54220748815305</v>
      </c>
      <c r="L76" s="29"/>
      <c r="M76" s="29">
        <f t="shared" si="16"/>
        <v>203320.05238321002</v>
      </c>
      <c r="N76" s="29">
        <f t="shared" si="17"/>
        <v>201342.45979432148</v>
      </c>
      <c r="O76" s="30">
        <f t="shared" si="18"/>
        <v>33.69618571909723</v>
      </c>
      <c r="P76" s="29"/>
      <c r="Q76" s="44"/>
      <c r="R76" s="54">
        <f t="shared" si="1"/>
        <v>204200.39092685122</v>
      </c>
      <c r="S76" s="54">
        <f t="shared" si="2"/>
        <v>201585.80577847574</v>
      </c>
      <c r="T76" s="55">
        <f t="shared" si="3"/>
        <v>33.73691151277453</v>
      </c>
      <c r="U76" s="47"/>
      <c r="V76" s="54">
        <f t="shared" si="7"/>
        <v>202846.8212707293</v>
      </c>
      <c r="W76" s="54">
        <f t="shared" si="8"/>
        <v>201344.1208448027</v>
      </c>
      <c r="X76" s="55">
        <f t="shared" si="9"/>
        <v>33.69646370847693</v>
      </c>
      <c r="Y76" s="55"/>
      <c r="AA76" s="72">
        <f t="shared" si="10"/>
        <v>-1815.2881151912443</v>
      </c>
      <c r="AB76" s="72">
        <f t="shared" si="11"/>
        <v>-1163.401329038752</v>
      </c>
      <c r="AC76" s="70">
        <f t="shared" si="12"/>
        <v>-0.19470402462147973</v>
      </c>
      <c r="AD76" s="65"/>
      <c r="AE76" s="72">
        <f t="shared" si="13"/>
        <v>473.23111248071655</v>
      </c>
      <c r="AF76" s="72">
        <f t="shared" si="14"/>
        <v>-1.6610504812269937</v>
      </c>
      <c r="AG76" s="70">
        <f t="shared" si="15"/>
        <v>-0.00027798937969691906</v>
      </c>
    </row>
    <row r="77" spans="1:33" ht="15">
      <c r="A77" s="32">
        <v>31836</v>
      </c>
      <c r="B77" s="19">
        <v>200802</v>
      </c>
      <c r="C77" s="19">
        <v>0.8</v>
      </c>
      <c r="D77" s="19">
        <v>1552</v>
      </c>
      <c r="E77" s="19">
        <v>199589</v>
      </c>
      <c r="F77" s="19">
        <v>0.6</v>
      </c>
      <c r="G77" s="19">
        <v>1237</v>
      </c>
      <c r="I77" s="29">
        <f t="shared" si="0"/>
        <v>203639.50773897136</v>
      </c>
      <c r="J77" s="29">
        <f t="shared" si="5"/>
        <v>201664.64435836414</v>
      </c>
      <c r="K77" s="30">
        <f t="shared" si="6"/>
        <v>33.750105746283225</v>
      </c>
      <c r="L77" s="29"/>
      <c r="M77" s="29">
        <f t="shared" si="16"/>
        <v>204894.02272118922</v>
      </c>
      <c r="N77" s="29">
        <f t="shared" si="17"/>
        <v>202901.12090903896</v>
      </c>
      <c r="O77" s="30">
        <f t="shared" si="18"/>
        <v>33.95703946275521</v>
      </c>
      <c r="P77" s="29"/>
      <c r="Q77" s="44"/>
      <c r="R77" s="54">
        <f t="shared" si="1"/>
        <v>205425.59327241234</v>
      </c>
      <c r="S77" s="54">
        <f t="shared" si="2"/>
        <v>202795.32061314658</v>
      </c>
      <c r="T77" s="55">
        <f t="shared" si="3"/>
        <v>33.93933298185118</v>
      </c>
      <c r="U77" s="47"/>
      <c r="V77" s="54">
        <f t="shared" si="7"/>
        <v>204469.59584089514</v>
      </c>
      <c r="W77" s="54">
        <f t="shared" si="8"/>
        <v>202954.87381156112</v>
      </c>
      <c r="X77" s="55">
        <f t="shared" si="9"/>
        <v>33.96603541814474</v>
      </c>
      <c r="Y77" s="55"/>
      <c r="AA77" s="72">
        <f t="shared" si="10"/>
        <v>-1786.0855334409862</v>
      </c>
      <c r="AB77" s="72">
        <f t="shared" si="11"/>
        <v>-1130.6762547824474</v>
      </c>
      <c r="AC77" s="70">
        <f t="shared" si="12"/>
        <v>-0.18922723556795518</v>
      </c>
      <c r="AD77" s="65"/>
      <c r="AE77" s="72">
        <f t="shared" si="13"/>
        <v>424.4268802940787</v>
      </c>
      <c r="AF77" s="72">
        <f t="shared" si="14"/>
        <v>-53.752902522159275</v>
      </c>
      <c r="AG77" s="70">
        <f t="shared" si="15"/>
        <v>-0.008995955389529797</v>
      </c>
    </row>
    <row r="78" spans="1:33" ht="15">
      <c r="A78" s="32">
        <v>31867</v>
      </c>
      <c r="B78" s="19">
        <v>202497</v>
      </c>
      <c r="C78" s="19">
        <v>0.8</v>
      </c>
      <c r="D78" s="19">
        <v>1685</v>
      </c>
      <c r="E78" s="19">
        <v>202067</v>
      </c>
      <c r="F78" s="19">
        <v>1.2</v>
      </c>
      <c r="G78" s="19">
        <v>2469</v>
      </c>
      <c r="I78" s="29">
        <f t="shared" si="0"/>
        <v>206158.61422583944</v>
      </c>
      <c r="J78" s="29">
        <f t="shared" si="5"/>
        <v>204159.32095337086</v>
      </c>
      <c r="K78" s="30">
        <f t="shared" si="6"/>
        <v>34.16760877043572</v>
      </c>
      <c r="L78" s="29"/>
      <c r="M78" s="29">
        <f t="shared" si="16"/>
        <v>206613.3603188486</v>
      </c>
      <c r="N78" s="29">
        <f t="shared" si="17"/>
        <v>204603.7353687143</v>
      </c>
      <c r="O78" s="30">
        <f t="shared" si="18"/>
        <v>34.2419848890694</v>
      </c>
      <c r="P78" s="29"/>
      <c r="Q78" s="44"/>
      <c r="R78" s="54">
        <f t="shared" si="1"/>
        <v>207890.70039168128</v>
      </c>
      <c r="S78" s="54">
        <f t="shared" si="2"/>
        <v>205228.86446050435</v>
      </c>
      <c r="T78" s="55">
        <f t="shared" si="3"/>
        <v>34.3466049776334</v>
      </c>
      <c r="U78" s="47"/>
      <c r="V78" s="54">
        <f t="shared" si="7"/>
        <v>206105.3526076223</v>
      </c>
      <c r="W78" s="54">
        <f t="shared" si="8"/>
        <v>204578.51280205362</v>
      </c>
      <c r="X78" s="55">
        <f t="shared" si="9"/>
        <v>34.2377637014899</v>
      </c>
      <c r="Y78" s="55"/>
      <c r="AA78" s="72">
        <f t="shared" si="10"/>
        <v>-1732.0861658418435</v>
      </c>
      <c r="AB78" s="72">
        <f t="shared" si="11"/>
        <v>-1069.5435071334941</v>
      </c>
      <c r="AC78" s="70">
        <f t="shared" si="12"/>
        <v>-0.1789962071976774</v>
      </c>
      <c r="AD78" s="65"/>
      <c r="AE78" s="72">
        <f t="shared" si="13"/>
        <v>508.0077112262952</v>
      </c>
      <c r="AF78" s="72">
        <f t="shared" si="14"/>
        <v>25.222566660668235</v>
      </c>
      <c r="AG78" s="70">
        <f t="shared" si="15"/>
        <v>0.004221187579503294</v>
      </c>
    </row>
    <row r="79" spans="1:33" ht="15">
      <c r="A79" s="32">
        <v>31897</v>
      </c>
      <c r="B79" s="19">
        <v>204861</v>
      </c>
      <c r="C79" s="19">
        <v>1.2</v>
      </c>
      <c r="D79" s="19">
        <v>2367</v>
      </c>
      <c r="E79" s="19">
        <v>204295</v>
      </c>
      <c r="F79" s="19">
        <v>1.1</v>
      </c>
      <c r="G79" s="19">
        <v>2230</v>
      </c>
      <c r="I79" s="29">
        <f t="shared" si="0"/>
        <v>208433.7690493565</v>
      </c>
      <c r="J79" s="29">
        <f t="shared" si="5"/>
        <v>206412.41168924567</v>
      </c>
      <c r="K79" s="30">
        <f t="shared" si="6"/>
        <v>34.544680571165536</v>
      </c>
      <c r="L79" s="29"/>
      <c r="M79" s="29">
        <f t="shared" si="16"/>
        <v>209028.47671007767</v>
      </c>
      <c r="N79" s="29">
        <f t="shared" si="17"/>
        <v>206995.36112918356</v>
      </c>
      <c r="O79" s="30">
        <f t="shared" si="18"/>
        <v>34.64224157550143</v>
      </c>
      <c r="P79" s="29"/>
      <c r="Q79" s="44"/>
      <c r="R79" s="54">
        <f t="shared" si="1"/>
        <v>210177.49809598975</v>
      </c>
      <c r="S79" s="54">
        <f t="shared" si="2"/>
        <v>207486.3819695699</v>
      </c>
      <c r="T79" s="55">
        <f t="shared" si="3"/>
        <v>34.724417632387365</v>
      </c>
      <c r="U79" s="47"/>
      <c r="V79" s="54">
        <f t="shared" si="7"/>
        <v>208578.6168389138</v>
      </c>
      <c r="W79" s="54">
        <f t="shared" si="8"/>
        <v>207033.45495567826</v>
      </c>
      <c r="X79" s="55">
        <f t="shared" si="9"/>
        <v>34.648616865907776</v>
      </c>
      <c r="Y79" s="55"/>
      <c r="AA79" s="72">
        <f t="shared" si="10"/>
        <v>-1743.7290466332634</v>
      </c>
      <c r="AB79" s="72">
        <f t="shared" si="11"/>
        <v>-1073.9702803242253</v>
      </c>
      <c r="AC79" s="70">
        <f t="shared" si="12"/>
        <v>-0.17973706122182875</v>
      </c>
      <c r="AD79" s="65"/>
      <c r="AE79" s="72">
        <f t="shared" si="13"/>
        <v>449.85987116387696</v>
      </c>
      <c r="AF79" s="72">
        <f t="shared" si="14"/>
        <v>-38.093826494703535</v>
      </c>
      <c r="AG79" s="70">
        <f t="shared" si="15"/>
        <v>-0.006375290406346323</v>
      </c>
    </row>
    <row r="80" spans="1:33" ht="15">
      <c r="A80" s="32">
        <v>31928</v>
      </c>
      <c r="B80" s="19">
        <v>206577</v>
      </c>
      <c r="C80" s="19">
        <v>0.8</v>
      </c>
      <c r="D80" s="19">
        <v>1716</v>
      </c>
      <c r="E80" s="19">
        <v>206629</v>
      </c>
      <c r="F80" s="19">
        <v>1.1</v>
      </c>
      <c r="G80" s="19">
        <v>2335</v>
      </c>
      <c r="I80" s="29">
        <f t="shared" si="0"/>
        <v>210816.07331882097</v>
      </c>
      <c r="J80" s="29">
        <f t="shared" si="5"/>
        <v>208771.61275287613</v>
      </c>
      <c r="K80" s="30">
        <f t="shared" si="6"/>
        <v>34.939510738980076</v>
      </c>
      <c r="L80" s="29"/>
      <c r="M80" s="29">
        <f t="shared" si="16"/>
        <v>210779.38520917945</v>
      </c>
      <c r="N80" s="29">
        <f t="shared" si="17"/>
        <v>208729.23941591298</v>
      </c>
      <c r="O80" s="30">
        <f t="shared" si="18"/>
        <v>34.93241924008161</v>
      </c>
      <c r="P80" s="29"/>
      <c r="Q80" s="44"/>
      <c r="R80" s="54">
        <f t="shared" si="1"/>
        <v>212489.45057504563</v>
      </c>
      <c r="S80" s="54">
        <f t="shared" si="2"/>
        <v>209768.73217123514</v>
      </c>
      <c r="T80" s="55">
        <f t="shared" si="3"/>
        <v>35.10638622634362</v>
      </c>
      <c r="U80" s="47"/>
      <c r="V80" s="54">
        <f t="shared" si="7"/>
        <v>210247.2457736251</v>
      </c>
      <c r="W80" s="54">
        <f t="shared" si="8"/>
        <v>208689.7225953237</v>
      </c>
      <c r="X80" s="55">
        <f t="shared" si="9"/>
        <v>34.925805800835036</v>
      </c>
      <c r="Y80" s="55"/>
      <c r="AA80" s="72">
        <f t="shared" si="10"/>
        <v>-1673.3772562246595</v>
      </c>
      <c r="AB80" s="72">
        <f t="shared" si="11"/>
        <v>-997.1194183590123</v>
      </c>
      <c r="AC80" s="70">
        <f t="shared" si="12"/>
        <v>-0.16687548736354785</v>
      </c>
      <c r="AD80" s="65"/>
      <c r="AE80" s="72">
        <f t="shared" si="13"/>
        <v>532.1394355543598</v>
      </c>
      <c r="AF80" s="72">
        <f t="shared" si="14"/>
        <v>39.51682058928418</v>
      </c>
      <c r="AG80" s="70">
        <f t="shared" si="15"/>
        <v>0.006613439246571318</v>
      </c>
    </row>
    <row r="81" spans="1:33" ht="15">
      <c r="A81" s="32">
        <v>31958</v>
      </c>
      <c r="B81" s="19">
        <v>209574</v>
      </c>
      <c r="C81" s="19">
        <v>1.5</v>
      </c>
      <c r="D81" s="19">
        <v>2996</v>
      </c>
      <c r="E81" s="19">
        <v>210444</v>
      </c>
      <c r="F81" s="19">
        <v>1.8</v>
      </c>
      <c r="G81" s="19">
        <v>3813</v>
      </c>
      <c r="I81" s="29">
        <f t="shared" si="0"/>
        <v>214706.33890382922</v>
      </c>
      <c r="J81" s="29">
        <f t="shared" si="5"/>
        <v>212624.15116436107</v>
      </c>
      <c r="K81" s="30">
        <f t="shared" si="6"/>
        <v>35.584262223271885</v>
      </c>
      <c r="L81" s="29"/>
      <c r="M81" s="29">
        <f t="shared" si="16"/>
        <v>213836.3326819702</v>
      </c>
      <c r="N81" s="29">
        <f t="shared" si="17"/>
        <v>211756.4534876154</v>
      </c>
      <c r="O81" s="30">
        <f t="shared" si="18"/>
        <v>35.43904644467497</v>
      </c>
      <c r="P81" s="29"/>
      <c r="Q81" s="44"/>
      <c r="R81" s="54">
        <f t="shared" si="1"/>
        <v>216314.26068539647</v>
      </c>
      <c r="S81" s="54">
        <f t="shared" si="2"/>
        <v>213544.56935031738</v>
      </c>
      <c r="T81" s="55">
        <f t="shared" si="3"/>
        <v>35.73830117841781</v>
      </c>
      <c r="U81" s="47"/>
      <c r="V81" s="54">
        <f t="shared" si="7"/>
        <v>213400.95446022946</v>
      </c>
      <c r="W81" s="54">
        <f t="shared" si="8"/>
        <v>211820.06843425354</v>
      </c>
      <c r="X81" s="55">
        <f t="shared" si="9"/>
        <v>35.44969288784756</v>
      </c>
      <c r="Y81" s="55"/>
      <c r="AA81" s="72">
        <f t="shared" si="10"/>
        <v>-1607.9217815672455</v>
      </c>
      <c r="AB81" s="72">
        <f t="shared" si="11"/>
        <v>-920.4181859563105</v>
      </c>
      <c r="AC81" s="70">
        <f t="shared" si="12"/>
        <v>-0.15403895514592136</v>
      </c>
      <c r="AD81" s="65"/>
      <c r="AE81" s="72">
        <f t="shared" si="13"/>
        <v>435.37822174074245</v>
      </c>
      <c r="AF81" s="72">
        <f t="shared" si="14"/>
        <v>-63.61494663814665</v>
      </c>
      <c r="AG81" s="70">
        <f t="shared" si="15"/>
        <v>-0.01064644317258967</v>
      </c>
    </row>
    <row r="82" spans="1:33" ht="15">
      <c r="A82" s="32">
        <v>31989</v>
      </c>
      <c r="B82" s="19">
        <v>210777</v>
      </c>
      <c r="C82" s="19">
        <v>0.6</v>
      </c>
      <c r="D82" s="19">
        <v>1207</v>
      </c>
      <c r="E82" s="19">
        <v>211915</v>
      </c>
      <c r="F82" s="19">
        <v>0.7</v>
      </c>
      <c r="G82" s="19">
        <v>1476</v>
      </c>
      <c r="I82" s="29">
        <f t="shared" si="0"/>
        <v>216212.23385080823</v>
      </c>
      <c r="J82" s="29">
        <f t="shared" si="5"/>
        <v>214115.44218296267</v>
      </c>
      <c r="K82" s="30">
        <f t="shared" si="6"/>
        <v>35.833841071048724</v>
      </c>
      <c r="L82" s="29"/>
      <c r="M82" s="29">
        <f t="shared" si="16"/>
        <v>215067.8807439776</v>
      </c>
      <c r="N82" s="29">
        <f t="shared" si="17"/>
        <v>212976.02289679568</v>
      </c>
      <c r="O82" s="30">
        <f t="shared" si="18"/>
        <v>35.64315062295435</v>
      </c>
      <c r="P82" s="29"/>
      <c r="Q82" s="44"/>
      <c r="R82" s="54">
        <f t="shared" si="1"/>
        <v>217828.4605101942</v>
      </c>
      <c r="S82" s="54">
        <f t="shared" si="2"/>
        <v>215039.38133576958</v>
      </c>
      <c r="T82" s="55">
        <f t="shared" si="3"/>
        <v>35.98846928666673</v>
      </c>
      <c r="U82" s="47"/>
      <c r="V82" s="54">
        <f t="shared" si="7"/>
        <v>214681.36018699085</v>
      </c>
      <c r="W82" s="54">
        <f t="shared" si="8"/>
        <v>213090.98884485906</v>
      </c>
      <c r="X82" s="55">
        <f t="shared" si="9"/>
        <v>35.662391045174644</v>
      </c>
      <c r="Y82" s="55"/>
      <c r="AA82" s="72">
        <f t="shared" si="10"/>
        <v>-1616.2266593859822</v>
      </c>
      <c r="AB82" s="72">
        <f t="shared" si="11"/>
        <v>-923.93915280691</v>
      </c>
      <c r="AC82" s="70">
        <f t="shared" si="12"/>
        <v>-0.1546282156180041</v>
      </c>
      <c r="AD82" s="65"/>
      <c r="AE82" s="72">
        <f t="shared" si="13"/>
        <v>386.5205569867685</v>
      </c>
      <c r="AF82" s="72">
        <f t="shared" si="14"/>
        <v>-114.96594806338544</v>
      </c>
      <c r="AG82" s="70">
        <f t="shared" si="15"/>
        <v>-0.01924042222029243</v>
      </c>
    </row>
    <row r="83" spans="1:33" ht="15">
      <c r="A83" s="32">
        <v>32020</v>
      </c>
      <c r="B83" s="19">
        <v>212236</v>
      </c>
      <c r="C83" s="19">
        <v>0.7</v>
      </c>
      <c r="D83" s="19">
        <v>1461</v>
      </c>
      <c r="E83" s="19">
        <v>212720</v>
      </c>
      <c r="F83" s="19">
        <v>0.4</v>
      </c>
      <c r="G83" s="19">
        <v>806</v>
      </c>
      <c r="I83" s="29">
        <f t="shared" si="0"/>
        <v>217034.5780005086</v>
      </c>
      <c r="J83" s="29">
        <f t="shared" si="5"/>
        <v>214929.81137060616</v>
      </c>
      <c r="K83" s="30">
        <f t="shared" si="6"/>
        <v>35.97013192305668</v>
      </c>
      <c r="L83" s="29"/>
      <c r="M83" s="29">
        <f t="shared" si="16"/>
        <v>216558.6229680673</v>
      </c>
      <c r="N83" s="29">
        <f t="shared" si="17"/>
        <v>214452.26541591407</v>
      </c>
      <c r="O83" s="30">
        <f t="shared" si="18"/>
        <v>35.89021099035752</v>
      </c>
      <c r="P83" s="29"/>
      <c r="Q83" s="44"/>
      <c r="R83" s="54">
        <f t="shared" si="1"/>
        <v>218699.774352235</v>
      </c>
      <c r="S83" s="54">
        <f t="shared" si="2"/>
        <v>215899.53886111267</v>
      </c>
      <c r="T83" s="55">
        <f t="shared" si="3"/>
        <v>36.13242316381339</v>
      </c>
      <c r="U83" s="47"/>
      <c r="V83" s="54">
        <f t="shared" si="7"/>
        <v>216184.12970829976</v>
      </c>
      <c r="W83" s="54">
        <f t="shared" si="8"/>
        <v>214582.62576677307</v>
      </c>
      <c r="X83" s="55">
        <f t="shared" si="9"/>
        <v>35.91202778249086</v>
      </c>
      <c r="Y83" s="55"/>
      <c r="AA83" s="72">
        <f t="shared" si="10"/>
        <v>-1665.196351726394</v>
      </c>
      <c r="AB83" s="72">
        <f t="shared" si="11"/>
        <v>-969.7274905065133</v>
      </c>
      <c r="AC83" s="70">
        <f t="shared" si="12"/>
        <v>-0.16229124075671564</v>
      </c>
      <c r="AD83" s="65"/>
      <c r="AE83" s="72">
        <f t="shared" si="13"/>
        <v>374.4932597675361</v>
      </c>
      <c r="AF83" s="72">
        <f t="shared" si="14"/>
        <v>-130.3603508590022</v>
      </c>
      <c r="AG83" s="70">
        <f t="shared" si="15"/>
        <v>-0.0218167921333432</v>
      </c>
    </row>
    <row r="84" spans="1:33" ht="15">
      <c r="A84" s="32">
        <v>32050</v>
      </c>
      <c r="B84" s="19">
        <v>213677</v>
      </c>
      <c r="C84" s="19">
        <v>0.7</v>
      </c>
      <c r="D84" s="19">
        <v>1439</v>
      </c>
      <c r="E84" s="19">
        <v>213988</v>
      </c>
      <c r="F84" s="19">
        <v>0.6</v>
      </c>
      <c r="G84" s="19">
        <v>1266</v>
      </c>
      <c r="I84" s="29">
        <f t="shared" si="0"/>
        <v>218326.2561490073</v>
      </c>
      <c r="J84" s="29">
        <f t="shared" si="5"/>
        <v>216208.96303098215</v>
      </c>
      <c r="K84" s="30">
        <f t="shared" si="6"/>
        <v>36.18420764238062</v>
      </c>
      <c r="L84" s="29"/>
      <c r="M84" s="29">
        <f t="shared" si="16"/>
        <v>218026.93116484373</v>
      </c>
      <c r="N84" s="29">
        <f t="shared" si="17"/>
        <v>215906.29211229685</v>
      </c>
      <c r="O84" s="30">
        <f t="shared" si="18"/>
        <v>36.13355337155168</v>
      </c>
      <c r="P84" s="29"/>
      <c r="Q84" s="44"/>
      <c r="R84" s="54">
        <f t="shared" si="1"/>
        <v>220011.9729983484</v>
      </c>
      <c r="S84" s="54">
        <f t="shared" si="2"/>
        <v>217194.93609427934</v>
      </c>
      <c r="T84" s="55">
        <f t="shared" si="3"/>
        <v>36.349217702796274</v>
      </c>
      <c r="U84" s="47"/>
      <c r="V84" s="54">
        <f t="shared" si="7"/>
        <v>217697.41861625784</v>
      </c>
      <c r="W84" s="54">
        <f t="shared" si="8"/>
        <v>216084.70414714047</v>
      </c>
      <c r="X84" s="55">
        <f t="shared" si="9"/>
        <v>36.16341197696829</v>
      </c>
      <c r="Y84" s="55"/>
      <c r="AA84" s="72">
        <f t="shared" si="10"/>
        <v>-1685.7168493411154</v>
      </c>
      <c r="AB84" s="72">
        <f t="shared" si="11"/>
        <v>-985.9730632971914</v>
      </c>
      <c r="AC84" s="70">
        <f t="shared" si="12"/>
        <v>-0.16501006041565347</v>
      </c>
      <c r="AD84" s="65"/>
      <c r="AE84" s="72">
        <f t="shared" si="13"/>
        <v>329.512548585888</v>
      </c>
      <c r="AF84" s="72">
        <f t="shared" si="14"/>
        <v>-178.41203484361176</v>
      </c>
      <c r="AG84" s="70">
        <f t="shared" si="15"/>
        <v>-0.02985860541661367</v>
      </c>
    </row>
    <row r="85" spans="1:33" ht="15">
      <c r="A85" s="32">
        <v>32081</v>
      </c>
      <c r="B85" s="19">
        <v>215824</v>
      </c>
      <c r="C85" s="19">
        <v>1</v>
      </c>
      <c r="D85" s="19">
        <v>2147</v>
      </c>
      <c r="E85" s="19">
        <v>215802</v>
      </c>
      <c r="F85" s="19">
        <v>0.8</v>
      </c>
      <c r="G85" s="19">
        <v>1814</v>
      </c>
      <c r="I85" s="29">
        <f aca="true" t="shared" si="19" ref="I85:I148">I86/(1+G86/E85)</f>
        <v>220177.03202734768</v>
      </c>
      <c r="J85" s="29">
        <f t="shared" si="5"/>
        <v>218041.79038082517</v>
      </c>
      <c r="K85" s="30">
        <f t="shared" si="6"/>
        <v>36.49094518216453</v>
      </c>
      <c r="L85" s="29"/>
      <c r="M85" s="29">
        <f t="shared" si="16"/>
        <v>220217.63873379555</v>
      </c>
      <c r="N85" s="29">
        <f t="shared" si="17"/>
        <v>218075.69176300845</v>
      </c>
      <c r="O85" s="30">
        <f t="shared" si="18"/>
        <v>36.49661883525962</v>
      </c>
      <c r="P85" s="29"/>
      <c r="Q85" s="44"/>
      <c r="R85" s="54">
        <f aca="true" t="shared" si="20" ref="R85:R148">R86/(1+0.01*F86)</f>
        <v>221772.0687823352</v>
      </c>
      <c r="S85" s="54">
        <f aca="true" t="shared" si="21" ref="S85:S148">S86/(1+0.01*F86)</f>
        <v>218932.49558303357</v>
      </c>
      <c r="T85" s="55">
        <f aca="true" t="shared" si="22" ref="T85:T148">T86/(1+0.01*F86)</f>
        <v>36.64001144441865</v>
      </c>
      <c r="U85" s="47"/>
      <c r="V85" s="54">
        <f aca="true" t="shared" si="23" ref="V85:V148">V86/(1+0.01*C86)</f>
        <v>219874.39280242042</v>
      </c>
      <c r="W85" s="54">
        <f t="shared" si="8"/>
        <v>218245.55118861186</v>
      </c>
      <c r="X85" s="55">
        <f t="shared" si="9"/>
        <v>36.525046096737974</v>
      </c>
      <c r="Y85" s="55"/>
      <c r="AA85" s="72">
        <f t="shared" si="10"/>
        <v>-1595.0367549875227</v>
      </c>
      <c r="AB85" s="72">
        <f t="shared" si="11"/>
        <v>-890.7052022083953</v>
      </c>
      <c r="AC85" s="70">
        <f t="shared" si="12"/>
        <v>-0.14906626225411657</v>
      </c>
      <c r="AD85" s="65"/>
      <c r="AE85" s="72">
        <f t="shared" si="13"/>
        <v>343.2459313751315</v>
      </c>
      <c r="AF85" s="72">
        <f t="shared" si="14"/>
        <v>-169.8594256034121</v>
      </c>
      <c r="AG85" s="70">
        <f t="shared" si="15"/>
        <v>-0.02842726147835606</v>
      </c>
    </row>
    <row r="86" spans="1:33" ht="15">
      <c r="A86" s="32">
        <v>32111</v>
      </c>
      <c r="B86" s="19">
        <v>218125</v>
      </c>
      <c r="C86" s="19">
        <v>1.1</v>
      </c>
      <c r="D86" s="19">
        <v>2299</v>
      </c>
      <c r="E86" s="19">
        <v>218147</v>
      </c>
      <c r="F86" s="19">
        <v>1.1</v>
      </c>
      <c r="G86" s="19">
        <v>2343</v>
      </c>
      <c r="I86" s="29">
        <f t="shared" si="19"/>
        <v>222567.5325140905</v>
      </c>
      <c r="J86" s="29">
        <f aca="true" t="shared" si="24" ref="J86:J149">J87/(1+G87/E86)</f>
        <v>220409.10817612955</v>
      </c>
      <c r="K86" s="30">
        <f aca="true" t="shared" si="25" ref="K86:K149">K87/(1+G87/E86)</f>
        <v>36.88713374650504</v>
      </c>
      <c r="L86" s="29"/>
      <c r="M86" s="29">
        <f t="shared" si="16"/>
        <v>222563.44064391212</v>
      </c>
      <c r="N86" s="29">
        <f t="shared" si="17"/>
        <v>220398.67722969962</v>
      </c>
      <c r="O86" s="30">
        <f t="shared" si="18"/>
        <v>36.8853880486106</v>
      </c>
      <c r="P86" s="29"/>
      <c r="Q86" s="44"/>
      <c r="R86" s="54">
        <f t="shared" si="20"/>
        <v>224211.56153894088</v>
      </c>
      <c r="S86" s="54">
        <f t="shared" si="21"/>
        <v>221340.7530344469</v>
      </c>
      <c r="T86" s="55">
        <f t="shared" si="22"/>
        <v>37.04305157030725</v>
      </c>
      <c r="U86" s="47"/>
      <c r="V86" s="54">
        <f t="shared" si="23"/>
        <v>222293.01112324704</v>
      </c>
      <c r="W86" s="54">
        <f aca="true" t="shared" si="26" ref="W86:W149">W87/(1+0.01*C87)</f>
        <v>220646.25225168656</v>
      </c>
      <c r="X86" s="55">
        <f aca="true" t="shared" si="27" ref="X86:X149">X87/(1+0.01*C87)</f>
        <v>36.92682160380209</v>
      </c>
      <c r="Y86" s="55"/>
      <c r="AA86" s="72">
        <f aca="true" t="shared" si="28" ref="AA86:AA149">I86-R86</f>
        <v>-1644.0290248503734</v>
      </c>
      <c r="AB86" s="72">
        <f aca="true" t="shared" si="29" ref="AB86:AB149">J86-S86</f>
        <v>-931.6448583173624</v>
      </c>
      <c r="AC86" s="70">
        <f aca="true" t="shared" si="30" ref="AC86:AC149">K86-T86</f>
        <v>-0.15591782380220565</v>
      </c>
      <c r="AD86" s="65"/>
      <c r="AE86" s="72">
        <f aca="true" t="shared" si="31" ref="AE86:AE149">M86-V86</f>
        <v>270.4295206650859</v>
      </c>
      <c r="AF86" s="72">
        <f aca="true" t="shared" si="32" ref="AF86:AF149">N86-W86</f>
        <v>-247.57502198693692</v>
      </c>
      <c r="AG86" s="70">
        <f aca="true" t="shared" si="33" ref="AG86:AG149">O86-X86</f>
        <v>-0.041433555191488836</v>
      </c>
    </row>
    <row r="87" spans="1:33" ht="15">
      <c r="A87" s="32">
        <v>32142</v>
      </c>
      <c r="B87" s="19">
        <v>219802</v>
      </c>
      <c r="C87" s="19">
        <v>0.8</v>
      </c>
      <c r="D87" s="19">
        <v>1675</v>
      </c>
      <c r="E87" s="19">
        <v>220542</v>
      </c>
      <c r="F87" s="19">
        <v>1.1</v>
      </c>
      <c r="G87" s="19">
        <v>2394</v>
      </c>
      <c r="I87" s="29">
        <f t="shared" si="19"/>
        <v>225010.04454881357</v>
      </c>
      <c r="J87" s="29">
        <f t="shared" si="24"/>
        <v>222827.93311973938</v>
      </c>
      <c r="K87" s="30">
        <f t="shared" si="25"/>
        <v>37.29194242225641</v>
      </c>
      <c r="L87" s="29"/>
      <c r="M87" s="29">
        <f aca="true" t="shared" si="34" ref="M87:M150">M88/(1+D88/B87)</f>
        <v>224272.523798427</v>
      </c>
      <c r="N87" s="29">
        <f aca="true" t="shared" si="35" ref="N87:N150">N88/(1+D88/B87)</f>
        <v>222091.1369860767</v>
      </c>
      <c r="O87" s="30">
        <f aca="true" t="shared" si="36" ref="O87:O150">O88/(1+D88/B87)</f>
        <v>37.16863400841082</v>
      </c>
      <c r="P87" s="29"/>
      <c r="Q87" s="44"/>
      <c r="R87" s="54">
        <f t="shared" si="20"/>
        <v>226677.8887158692</v>
      </c>
      <c r="S87" s="54">
        <f t="shared" si="21"/>
        <v>223775.5013178258</v>
      </c>
      <c r="T87" s="55">
        <f t="shared" si="22"/>
        <v>37.45052513758063</v>
      </c>
      <c r="U87" s="47"/>
      <c r="V87" s="54">
        <f t="shared" si="23"/>
        <v>224071.35521223303</v>
      </c>
      <c r="W87" s="54">
        <f t="shared" si="26"/>
        <v>222411.42226970004</v>
      </c>
      <c r="X87" s="55">
        <f t="shared" si="27"/>
        <v>37.22223617663251</v>
      </c>
      <c r="Y87" s="55"/>
      <c r="AA87" s="72">
        <f t="shared" si="28"/>
        <v>-1667.8441670556203</v>
      </c>
      <c r="AB87" s="72">
        <f t="shared" si="29"/>
        <v>-947.568198086432</v>
      </c>
      <c r="AC87" s="70">
        <f t="shared" si="30"/>
        <v>-0.15858271532421497</v>
      </c>
      <c r="AD87" s="65"/>
      <c r="AE87" s="72">
        <f t="shared" si="31"/>
        <v>201.16858619396226</v>
      </c>
      <c r="AF87" s="72">
        <f t="shared" si="32"/>
        <v>-320.28528362335055</v>
      </c>
      <c r="AG87" s="70">
        <f t="shared" si="33"/>
        <v>-0.05360216822168695</v>
      </c>
    </row>
    <row r="88" spans="1:33" ht="15">
      <c r="A88" s="32">
        <v>32173</v>
      </c>
      <c r="B88" s="19">
        <v>222552</v>
      </c>
      <c r="C88" s="19">
        <v>1.2</v>
      </c>
      <c r="D88" s="19">
        <v>2744</v>
      </c>
      <c r="E88" s="19">
        <v>221528</v>
      </c>
      <c r="F88" s="19">
        <v>0.4</v>
      </c>
      <c r="G88" s="19">
        <v>979</v>
      </c>
      <c r="I88" s="29">
        <f t="shared" si="19"/>
        <v>226008.87848345315</v>
      </c>
      <c r="J88" s="29">
        <f t="shared" si="24"/>
        <v>223817.0805226115</v>
      </c>
      <c r="K88" s="30">
        <f t="shared" si="25"/>
        <v>37.45748373244399</v>
      </c>
      <c r="L88" s="29"/>
      <c r="M88" s="29">
        <f t="shared" si="34"/>
        <v>227072.33365139866</v>
      </c>
      <c r="N88" s="29">
        <f t="shared" si="35"/>
        <v>224863.71448714487</v>
      </c>
      <c r="O88" s="30">
        <f t="shared" si="36"/>
        <v>37.63264585415872</v>
      </c>
      <c r="P88" s="29"/>
      <c r="Q88" s="44"/>
      <c r="R88" s="54">
        <f t="shared" si="20"/>
        <v>227584.60027073268</v>
      </c>
      <c r="S88" s="54">
        <f t="shared" si="21"/>
        <v>224670.6033230971</v>
      </c>
      <c r="T88" s="55">
        <f t="shared" si="22"/>
        <v>37.60032723813095</v>
      </c>
      <c r="U88" s="47"/>
      <c r="V88" s="54">
        <f t="shared" si="23"/>
        <v>226760.21147477982</v>
      </c>
      <c r="W88" s="54">
        <f t="shared" si="26"/>
        <v>225080.35933693644</v>
      </c>
      <c r="X88" s="55">
        <f t="shared" si="27"/>
        <v>37.668903010752096</v>
      </c>
      <c r="Y88" s="55"/>
      <c r="AA88" s="72">
        <f t="shared" si="28"/>
        <v>-1575.72178727953</v>
      </c>
      <c r="AB88" s="72">
        <f t="shared" si="29"/>
        <v>-853.5228004856035</v>
      </c>
      <c r="AC88" s="70">
        <f t="shared" si="30"/>
        <v>-0.1428435056869617</v>
      </c>
      <c r="AD88" s="65"/>
      <c r="AE88" s="72">
        <f t="shared" si="31"/>
        <v>312.12217661883915</v>
      </c>
      <c r="AF88" s="72">
        <f t="shared" si="32"/>
        <v>-216.64484979156987</v>
      </c>
      <c r="AG88" s="70">
        <f t="shared" si="33"/>
        <v>-0.036257156593379136</v>
      </c>
    </row>
    <row r="89" spans="1:33" ht="15">
      <c r="A89" s="32">
        <v>32202</v>
      </c>
      <c r="B89" s="19">
        <v>224985</v>
      </c>
      <c r="C89" s="19">
        <v>1.1</v>
      </c>
      <c r="D89" s="19">
        <v>2437</v>
      </c>
      <c r="E89" s="19">
        <v>223470</v>
      </c>
      <c r="F89" s="19">
        <v>0.9</v>
      </c>
      <c r="G89" s="19">
        <v>1947</v>
      </c>
      <c r="I89" s="29">
        <f t="shared" si="19"/>
        <v>227995.26073042548</v>
      </c>
      <c r="J89" s="29">
        <f t="shared" si="24"/>
        <v>225784.19915220924</v>
      </c>
      <c r="K89" s="30">
        <f t="shared" si="25"/>
        <v>37.786695935086854</v>
      </c>
      <c r="L89" s="29"/>
      <c r="M89" s="29">
        <f t="shared" si="34"/>
        <v>229558.83243419303</v>
      </c>
      <c r="N89" s="29">
        <f t="shared" si="35"/>
        <v>227326.028338313</v>
      </c>
      <c r="O89" s="30">
        <f t="shared" si="36"/>
        <v>38.04473272799757</v>
      </c>
      <c r="P89" s="29"/>
      <c r="Q89" s="44"/>
      <c r="R89" s="54">
        <f t="shared" si="20"/>
        <v>229632.86167316925</v>
      </c>
      <c r="S89" s="54">
        <f t="shared" si="21"/>
        <v>226692.63875300495</v>
      </c>
      <c r="T89" s="55">
        <f t="shared" si="22"/>
        <v>37.938730183274124</v>
      </c>
      <c r="U89" s="47"/>
      <c r="V89" s="54">
        <f t="shared" si="23"/>
        <v>229254.57380100238</v>
      </c>
      <c r="W89" s="54">
        <f t="shared" si="26"/>
        <v>227556.2432896427</v>
      </c>
      <c r="X89" s="55">
        <f t="shared" si="27"/>
        <v>38.083260943870364</v>
      </c>
      <c r="Y89" s="55"/>
      <c r="AA89" s="72">
        <f t="shared" si="28"/>
        <v>-1637.6009427437675</v>
      </c>
      <c r="AB89" s="72">
        <f t="shared" si="29"/>
        <v>-908.4396007957112</v>
      </c>
      <c r="AC89" s="70">
        <f t="shared" si="30"/>
        <v>-0.1520342481872703</v>
      </c>
      <c r="AD89" s="65"/>
      <c r="AE89" s="72">
        <f t="shared" si="31"/>
        <v>304.25863319064956</v>
      </c>
      <c r="AF89" s="72">
        <f t="shared" si="32"/>
        <v>-230.21495132971904</v>
      </c>
      <c r="AG89" s="70">
        <f t="shared" si="33"/>
        <v>-0.03852821587279465</v>
      </c>
    </row>
    <row r="90" spans="1:33" ht="15">
      <c r="A90" s="32">
        <v>32233</v>
      </c>
      <c r="B90" s="19">
        <v>228936</v>
      </c>
      <c r="C90" s="19">
        <v>1.8</v>
      </c>
      <c r="D90" s="19">
        <v>3941</v>
      </c>
      <c r="E90" s="19">
        <v>228474</v>
      </c>
      <c r="F90" s="19">
        <v>2.2</v>
      </c>
      <c r="G90" s="19">
        <v>4994</v>
      </c>
      <c r="I90" s="29">
        <f t="shared" si="19"/>
        <v>233090.38907914227</v>
      </c>
      <c r="J90" s="29">
        <f t="shared" si="24"/>
        <v>230829.9157609985</v>
      </c>
      <c r="K90" s="30">
        <f t="shared" si="25"/>
        <v>38.63113482844983</v>
      </c>
      <c r="L90" s="29"/>
      <c r="M90" s="29">
        <f t="shared" si="34"/>
        <v>233579.95099153311</v>
      </c>
      <c r="N90" s="29">
        <f t="shared" si="35"/>
        <v>231308.03548403957</v>
      </c>
      <c r="O90" s="30">
        <f t="shared" si="36"/>
        <v>38.71115178562825</v>
      </c>
      <c r="P90" s="29"/>
      <c r="Q90" s="44"/>
      <c r="R90" s="54">
        <f t="shared" si="20"/>
        <v>234684.78462997897</v>
      </c>
      <c r="S90" s="54">
        <f t="shared" si="21"/>
        <v>231679.87680557105</v>
      </c>
      <c r="T90" s="55">
        <f t="shared" si="22"/>
        <v>38.77338224730616</v>
      </c>
      <c r="U90" s="47"/>
      <c r="V90" s="54">
        <f t="shared" si="23"/>
        <v>233381.15612942041</v>
      </c>
      <c r="W90" s="54">
        <f t="shared" si="26"/>
        <v>231652.2556688563</v>
      </c>
      <c r="X90" s="55">
        <f t="shared" si="27"/>
        <v>38.76875964086003</v>
      </c>
      <c r="Y90" s="55"/>
      <c r="AA90" s="72">
        <f t="shared" si="28"/>
        <v>-1594.3955508366926</v>
      </c>
      <c r="AB90" s="72">
        <f t="shared" si="29"/>
        <v>-849.9610445725557</v>
      </c>
      <c r="AC90" s="70">
        <f t="shared" si="30"/>
        <v>-0.14224741885632852</v>
      </c>
      <c r="AD90" s="65"/>
      <c r="AE90" s="72">
        <f t="shared" si="31"/>
        <v>198.79486211269978</v>
      </c>
      <c r="AF90" s="72">
        <f t="shared" si="32"/>
        <v>-344.22018481671694</v>
      </c>
      <c r="AG90" s="70">
        <f t="shared" si="33"/>
        <v>-0.05760785523177958</v>
      </c>
    </row>
    <row r="91" spans="1:33" ht="15">
      <c r="A91" s="32">
        <v>32263</v>
      </c>
      <c r="B91" s="19">
        <v>231029</v>
      </c>
      <c r="C91" s="19">
        <v>0.9</v>
      </c>
      <c r="D91" s="19">
        <v>2093</v>
      </c>
      <c r="E91" s="19">
        <v>230751</v>
      </c>
      <c r="F91" s="19">
        <v>1</v>
      </c>
      <c r="G91" s="19">
        <v>2277</v>
      </c>
      <c r="I91" s="29">
        <f t="shared" si="19"/>
        <v>235413.39658079765</v>
      </c>
      <c r="J91" s="29">
        <f t="shared" si="24"/>
        <v>233130.39510739152</v>
      </c>
      <c r="K91" s="30">
        <f t="shared" si="25"/>
        <v>39.01613747209585</v>
      </c>
      <c r="L91" s="29"/>
      <c r="M91" s="29">
        <f t="shared" si="34"/>
        <v>235715.40735237318</v>
      </c>
      <c r="N91" s="29">
        <f t="shared" si="35"/>
        <v>233422.7213275421</v>
      </c>
      <c r="O91" s="30">
        <f t="shared" si="36"/>
        <v>39.06506047926892</v>
      </c>
      <c r="P91" s="29"/>
      <c r="Q91" s="44"/>
      <c r="R91" s="54">
        <f t="shared" si="20"/>
        <v>237031.63247627876</v>
      </c>
      <c r="S91" s="54">
        <f t="shared" si="21"/>
        <v>233996.67557362677</v>
      </c>
      <c r="T91" s="55">
        <f t="shared" si="22"/>
        <v>39.16111606977922</v>
      </c>
      <c r="U91" s="47"/>
      <c r="V91" s="54">
        <f t="shared" si="23"/>
        <v>235481.58653458516</v>
      </c>
      <c r="W91" s="54">
        <f t="shared" si="26"/>
        <v>233737.12596987598</v>
      </c>
      <c r="X91" s="55">
        <f t="shared" si="27"/>
        <v>39.11767847762777</v>
      </c>
      <c r="Y91" s="55"/>
      <c r="AA91" s="72">
        <f t="shared" si="28"/>
        <v>-1618.2358954811061</v>
      </c>
      <c r="AB91" s="72">
        <f t="shared" si="29"/>
        <v>-866.2804662352428</v>
      </c>
      <c r="AC91" s="70">
        <f t="shared" si="30"/>
        <v>-0.14497859768336951</v>
      </c>
      <c r="AD91" s="65"/>
      <c r="AE91" s="72">
        <f t="shared" si="31"/>
        <v>233.82081778801512</v>
      </c>
      <c r="AF91" s="72">
        <f t="shared" si="32"/>
        <v>-314.40464233388775</v>
      </c>
      <c r="AG91" s="70">
        <f t="shared" si="33"/>
        <v>-0.05261799835884773</v>
      </c>
    </row>
    <row r="92" spans="1:33" ht="15">
      <c r="A92" s="32">
        <v>32294</v>
      </c>
      <c r="B92" s="19">
        <v>234031</v>
      </c>
      <c r="C92" s="19">
        <v>1.3</v>
      </c>
      <c r="D92" s="19">
        <v>3000</v>
      </c>
      <c r="E92" s="19">
        <v>233814</v>
      </c>
      <c r="F92" s="19">
        <v>1.3</v>
      </c>
      <c r="G92" s="19">
        <v>3062</v>
      </c>
      <c r="I92" s="29">
        <f t="shared" si="19"/>
        <v>238537.26525452128</v>
      </c>
      <c r="J92" s="29">
        <f t="shared" si="24"/>
        <v>236223.9690022775</v>
      </c>
      <c r="K92" s="30">
        <f t="shared" si="25"/>
        <v>39.5338704957428</v>
      </c>
      <c r="L92" s="29"/>
      <c r="M92" s="29">
        <f t="shared" si="34"/>
        <v>238776.2621457416</v>
      </c>
      <c r="N92" s="29">
        <f t="shared" si="35"/>
        <v>236453.80471526668</v>
      </c>
      <c r="O92" s="30">
        <f t="shared" si="36"/>
        <v>39.57233524320681</v>
      </c>
      <c r="P92" s="29"/>
      <c r="Q92" s="44"/>
      <c r="R92" s="54">
        <f t="shared" si="20"/>
        <v>240113.04369847034</v>
      </c>
      <c r="S92" s="54">
        <f t="shared" si="21"/>
        <v>237038.6323560839</v>
      </c>
      <c r="T92" s="55">
        <f t="shared" si="22"/>
        <v>39.670210578686344</v>
      </c>
      <c r="U92" s="47"/>
      <c r="V92" s="54">
        <f t="shared" si="23"/>
        <v>238542.84715953475</v>
      </c>
      <c r="W92" s="54">
        <f t="shared" si="26"/>
        <v>236775.70860748435</v>
      </c>
      <c r="X92" s="55">
        <f t="shared" si="27"/>
        <v>39.626208297836925</v>
      </c>
      <c r="Y92" s="55"/>
      <c r="AA92" s="72">
        <f t="shared" si="28"/>
        <v>-1575.7784439490642</v>
      </c>
      <c r="AB92" s="72">
        <f t="shared" si="29"/>
        <v>-814.6633538063907</v>
      </c>
      <c r="AC92" s="70">
        <f t="shared" si="30"/>
        <v>-0.1363400829435406</v>
      </c>
      <c r="AD92" s="65"/>
      <c r="AE92" s="72">
        <f t="shared" si="31"/>
        <v>233.41498620685888</v>
      </c>
      <c r="AF92" s="72">
        <f t="shared" si="32"/>
        <v>-321.90389221766964</v>
      </c>
      <c r="AG92" s="70">
        <f t="shared" si="33"/>
        <v>-0.05387305463011671</v>
      </c>
    </row>
    <row r="93" spans="1:33" ht="15">
      <c r="A93" s="32">
        <v>32324</v>
      </c>
      <c r="B93" s="19">
        <v>238105</v>
      </c>
      <c r="C93" s="19">
        <v>1.7</v>
      </c>
      <c r="D93" s="19">
        <v>4072</v>
      </c>
      <c r="E93" s="19">
        <v>239068</v>
      </c>
      <c r="F93" s="19">
        <v>2.2</v>
      </c>
      <c r="G93" s="19">
        <v>5253</v>
      </c>
      <c r="I93" s="29">
        <f t="shared" si="19"/>
        <v>243896.3808523127</v>
      </c>
      <c r="J93" s="29">
        <f t="shared" si="24"/>
        <v>241531.11275401592</v>
      </c>
      <c r="K93" s="30">
        <f t="shared" si="25"/>
        <v>40.42206120166348</v>
      </c>
      <c r="L93" s="29"/>
      <c r="M93" s="29">
        <f t="shared" si="34"/>
        <v>242930.82688057356</v>
      </c>
      <c r="N93" s="29">
        <f t="shared" si="35"/>
        <v>240567.96007417454</v>
      </c>
      <c r="O93" s="30">
        <f t="shared" si="36"/>
        <v>40.26087030527268</v>
      </c>
      <c r="P93" s="29"/>
      <c r="Q93" s="44"/>
      <c r="R93" s="54">
        <f t="shared" si="20"/>
        <v>245395.5306598367</v>
      </c>
      <c r="S93" s="54">
        <f t="shared" si="21"/>
        <v>242253.48226791775</v>
      </c>
      <c r="T93" s="55">
        <f t="shared" si="22"/>
        <v>40.54295521141744</v>
      </c>
      <c r="U93" s="47"/>
      <c r="V93" s="54">
        <f t="shared" si="23"/>
        <v>242598.0755612468</v>
      </c>
      <c r="W93" s="54">
        <f t="shared" si="26"/>
        <v>240800.89565381157</v>
      </c>
      <c r="X93" s="55">
        <f t="shared" si="27"/>
        <v>40.29985383890015</v>
      </c>
      <c r="Y93" s="55"/>
      <c r="AA93" s="72">
        <f t="shared" si="28"/>
        <v>-1499.1498075239942</v>
      </c>
      <c r="AB93" s="72">
        <f t="shared" si="29"/>
        <v>-722.3695139018237</v>
      </c>
      <c r="AC93" s="70">
        <f t="shared" si="30"/>
        <v>-0.12089400975396103</v>
      </c>
      <c r="AD93" s="65"/>
      <c r="AE93" s="72">
        <f t="shared" si="31"/>
        <v>332.7513193267514</v>
      </c>
      <c r="AF93" s="72">
        <f t="shared" si="32"/>
        <v>-232.93557963703643</v>
      </c>
      <c r="AG93" s="70">
        <f t="shared" si="33"/>
        <v>-0.03898353362746576</v>
      </c>
    </row>
    <row r="94" spans="1:33" ht="15">
      <c r="A94" s="32">
        <v>32355</v>
      </c>
      <c r="B94" s="19">
        <v>240822</v>
      </c>
      <c r="C94" s="19">
        <v>1.1</v>
      </c>
      <c r="D94" s="19">
        <v>2719</v>
      </c>
      <c r="E94" s="19">
        <v>242301</v>
      </c>
      <c r="F94" s="19">
        <v>1.4</v>
      </c>
      <c r="G94" s="19">
        <v>3235</v>
      </c>
      <c r="I94" s="29">
        <f t="shared" si="19"/>
        <v>247196.71712507706</v>
      </c>
      <c r="J94" s="29">
        <f t="shared" si="24"/>
        <v>244799.44289338734</v>
      </c>
      <c r="K94" s="30">
        <f t="shared" si="25"/>
        <v>40.96904100651977</v>
      </c>
      <c r="L94" s="29"/>
      <c r="M94" s="29">
        <f t="shared" si="34"/>
        <v>245704.93459896787</v>
      </c>
      <c r="N94" s="29">
        <f t="shared" si="35"/>
        <v>243315.0854324899</v>
      </c>
      <c r="O94" s="30">
        <f t="shared" si="36"/>
        <v>40.72062254214312</v>
      </c>
      <c r="P94" s="29"/>
      <c r="Q94" s="44"/>
      <c r="R94" s="54">
        <f t="shared" si="20"/>
        <v>248831.0680890744</v>
      </c>
      <c r="S94" s="54">
        <f t="shared" si="21"/>
        <v>245645.0310196686</v>
      </c>
      <c r="T94" s="55">
        <f t="shared" si="22"/>
        <v>41.110556584377285</v>
      </c>
      <c r="U94" s="47"/>
      <c r="V94" s="54">
        <f t="shared" si="23"/>
        <v>245266.6543924205</v>
      </c>
      <c r="W94" s="54">
        <f t="shared" si="26"/>
        <v>243449.7055060035</v>
      </c>
      <c r="X94" s="55">
        <f t="shared" si="27"/>
        <v>40.74315223112804</v>
      </c>
      <c r="Y94" s="55"/>
      <c r="AA94" s="72">
        <f t="shared" si="28"/>
        <v>-1634.3509639973345</v>
      </c>
      <c r="AB94" s="72">
        <f t="shared" si="29"/>
        <v>-845.5881262812472</v>
      </c>
      <c r="AC94" s="70">
        <f t="shared" si="30"/>
        <v>-0.14151557785751834</v>
      </c>
      <c r="AD94" s="65"/>
      <c r="AE94" s="72">
        <f t="shared" si="31"/>
        <v>438.28020654738066</v>
      </c>
      <c r="AF94" s="72">
        <f t="shared" si="32"/>
        <v>-134.62007351359352</v>
      </c>
      <c r="AG94" s="70">
        <f t="shared" si="33"/>
        <v>-0.02252968898492469</v>
      </c>
    </row>
    <row r="95" spans="1:33" ht="15">
      <c r="A95" s="32">
        <v>32386</v>
      </c>
      <c r="B95" s="19">
        <v>244385</v>
      </c>
      <c r="C95" s="19">
        <v>1.5</v>
      </c>
      <c r="D95" s="19">
        <v>3562</v>
      </c>
      <c r="E95" s="19">
        <v>244149</v>
      </c>
      <c r="F95" s="19">
        <v>0.8</v>
      </c>
      <c r="G95" s="19">
        <v>1847</v>
      </c>
      <c r="I95" s="29">
        <f t="shared" si="19"/>
        <v>249081.03595384798</v>
      </c>
      <c r="J95" s="29">
        <f t="shared" si="24"/>
        <v>246665.4878994917</v>
      </c>
      <c r="K95" s="30">
        <f t="shared" si="25"/>
        <v>41.28133777268682</v>
      </c>
      <c r="L95" s="29"/>
      <c r="M95" s="29">
        <f t="shared" si="34"/>
        <v>249339.15812107766</v>
      </c>
      <c r="N95" s="29">
        <f t="shared" si="35"/>
        <v>246913.96067773548</v>
      </c>
      <c r="O95" s="30">
        <f t="shared" si="36"/>
        <v>41.32292157418801</v>
      </c>
      <c r="P95" s="29"/>
      <c r="Q95" s="44"/>
      <c r="R95" s="54">
        <f t="shared" si="20"/>
        <v>250821.716633787</v>
      </c>
      <c r="S95" s="54">
        <f t="shared" si="21"/>
        <v>247610.19126782595</v>
      </c>
      <c r="T95" s="55">
        <f t="shared" si="22"/>
        <v>41.439441037052305</v>
      </c>
      <c r="U95" s="47"/>
      <c r="V95" s="54">
        <f t="shared" si="23"/>
        <v>248945.65420830678</v>
      </c>
      <c r="W95" s="54">
        <f t="shared" si="26"/>
        <v>247101.45108859352</v>
      </c>
      <c r="X95" s="55">
        <f t="shared" si="27"/>
        <v>41.35429951459496</v>
      </c>
      <c r="Y95" s="55"/>
      <c r="AA95" s="72">
        <f t="shared" si="28"/>
        <v>-1740.6806799390179</v>
      </c>
      <c r="AB95" s="72">
        <f t="shared" si="29"/>
        <v>-944.7033683342452</v>
      </c>
      <c r="AC95" s="70">
        <f t="shared" si="30"/>
        <v>-0.1581032643654865</v>
      </c>
      <c r="AD95" s="65"/>
      <c r="AE95" s="72">
        <f t="shared" si="31"/>
        <v>393.50391277088784</v>
      </c>
      <c r="AF95" s="72">
        <f t="shared" si="32"/>
        <v>-187.49041085803765</v>
      </c>
      <c r="AG95" s="70">
        <f t="shared" si="33"/>
        <v>-0.03137794040695496</v>
      </c>
    </row>
    <row r="96" spans="1:33" ht="15">
      <c r="A96" s="32">
        <v>32416</v>
      </c>
      <c r="B96" s="19">
        <v>247820</v>
      </c>
      <c r="C96" s="19">
        <v>1.4</v>
      </c>
      <c r="D96" s="19">
        <v>3434</v>
      </c>
      <c r="E96" s="19">
        <v>248740</v>
      </c>
      <c r="F96" s="19">
        <v>1.9</v>
      </c>
      <c r="G96" s="19">
        <v>4590</v>
      </c>
      <c r="I96" s="29">
        <f t="shared" si="19"/>
        <v>253763.75820553923</v>
      </c>
      <c r="J96" s="29">
        <f t="shared" si="24"/>
        <v>251302.79785963355</v>
      </c>
      <c r="K96" s="30">
        <f t="shared" si="25"/>
        <v>42.05742671991426</v>
      </c>
      <c r="L96" s="29"/>
      <c r="M96" s="29">
        <f t="shared" si="34"/>
        <v>252842.77196393948</v>
      </c>
      <c r="N96" s="29">
        <f t="shared" si="35"/>
        <v>250383.49661884212</v>
      </c>
      <c r="O96" s="30">
        <f t="shared" si="36"/>
        <v>41.90357469400208</v>
      </c>
      <c r="P96" s="29"/>
      <c r="Q96" s="44"/>
      <c r="R96" s="54">
        <f t="shared" si="20"/>
        <v>255587.32924982894</v>
      </c>
      <c r="S96" s="54">
        <f t="shared" si="21"/>
        <v>252314.78490191462</v>
      </c>
      <c r="T96" s="55">
        <f t="shared" si="22"/>
        <v>42.226790416756295</v>
      </c>
      <c r="U96" s="47"/>
      <c r="V96" s="54">
        <f t="shared" si="23"/>
        <v>252430.89336722306</v>
      </c>
      <c r="W96" s="54">
        <f t="shared" si="26"/>
        <v>250560.87140383382</v>
      </c>
      <c r="X96" s="55">
        <f t="shared" si="27"/>
        <v>41.933259707799294</v>
      </c>
      <c r="Y96" s="55"/>
      <c r="AA96" s="72">
        <f t="shared" si="28"/>
        <v>-1823.5710442897107</v>
      </c>
      <c r="AB96" s="72">
        <f t="shared" si="29"/>
        <v>-1011.9870422810782</v>
      </c>
      <c r="AC96" s="70">
        <f t="shared" si="30"/>
        <v>-0.16936369684203356</v>
      </c>
      <c r="AD96" s="65"/>
      <c r="AE96" s="72">
        <f t="shared" si="31"/>
        <v>411.8785967164149</v>
      </c>
      <c r="AF96" s="72">
        <f t="shared" si="32"/>
        <v>-177.3747849916981</v>
      </c>
      <c r="AG96" s="70">
        <f t="shared" si="33"/>
        <v>-0.02968501379721289</v>
      </c>
    </row>
    <row r="97" spans="1:33" ht="15">
      <c r="A97" s="32">
        <v>32447</v>
      </c>
      <c r="B97" s="19">
        <v>250687</v>
      </c>
      <c r="C97" s="19">
        <v>1.2</v>
      </c>
      <c r="D97" s="19">
        <v>2867</v>
      </c>
      <c r="E97" s="19">
        <v>250718</v>
      </c>
      <c r="F97" s="19">
        <v>0.8</v>
      </c>
      <c r="G97" s="19">
        <v>1977</v>
      </c>
      <c r="I97" s="29">
        <f t="shared" si="19"/>
        <v>255780.68732820687</v>
      </c>
      <c r="J97" s="29">
        <f t="shared" si="24"/>
        <v>253300.16712621108</v>
      </c>
      <c r="K97" s="30">
        <f t="shared" si="25"/>
        <v>42.391701595789755</v>
      </c>
      <c r="L97" s="29"/>
      <c r="M97" s="29">
        <f t="shared" si="34"/>
        <v>255767.87981326808</v>
      </c>
      <c r="N97" s="29">
        <f t="shared" si="35"/>
        <v>253280.15340524443</v>
      </c>
      <c r="O97" s="30">
        <f t="shared" si="36"/>
        <v>42.38835214799169</v>
      </c>
      <c r="P97" s="29"/>
      <c r="Q97" s="44"/>
      <c r="R97" s="54">
        <f t="shared" si="20"/>
        <v>257632.02788382757</v>
      </c>
      <c r="S97" s="54">
        <f t="shared" si="21"/>
        <v>254333.30318112994</v>
      </c>
      <c r="T97" s="55">
        <f t="shared" si="22"/>
        <v>42.564604740090346</v>
      </c>
      <c r="U97" s="47"/>
      <c r="V97" s="54">
        <f t="shared" si="23"/>
        <v>255460.06408762975</v>
      </c>
      <c r="W97" s="54">
        <f t="shared" si="26"/>
        <v>253567.60186067983</v>
      </c>
      <c r="X97" s="55">
        <f t="shared" si="27"/>
        <v>42.436458824292885</v>
      </c>
      <c r="Y97" s="55"/>
      <c r="AA97" s="72">
        <f t="shared" si="28"/>
        <v>-1851.3405556207</v>
      </c>
      <c r="AB97" s="72">
        <f t="shared" si="29"/>
        <v>-1033.1360549188685</v>
      </c>
      <c r="AC97" s="70">
        <f t="shared" si="30"/>
        <v>-0.17290314430059084</v>
      </c>
      <c r="AD97" s="65"/>
      <c r="AE97" s="72">
        <f t="shared" si="31"/>
        <v>307.8157256383274</v>
      </c>
      <c r="AF97" s="72">
        <f t="shared" si="32"/>
        <v>-287.4484554353985</v>
      </c>
      <c r="AG97" s="70">
        <f t="shared" si="33"/>
        <v>-0.04810667630119525</v>
      </c>
    </row>
    <row r="98" spans="1:33" ht="15">
      <c r="A98" s="32">
        <v>32477</v>
      </c>
      <c r="B98" s="19">
        <v>252569</v>
      </c>
      <c r="C98" s="19">
        <v>0.8</v>
      </c>
      <c r="D98" s="19">
        <v>1882</v>
      </c>
      <c r="E98" s="19">
        <v>251993</v>
      </c>
      <c r="F98" s="19">
        <v>0.5</v>
      </c>
      <c r="G98" s="19">
        <v>1275</v>
      </c>
      <c r="I98" s="29">
        <f t="shared" si="19"/>
        <v>257081.4330917478</v>
      </c>
      <c r="J98" s="29">
        <f t="shared" si="24"/>
        <v>254588.29846534872</v>
      </c>
      <c r="K98" s="30">
        <f t="shared" si="25"/>
        <v>42.607280132371216</v>
      </c>
      <c r="L98" s="29"/>
      <c r="M98" s="29">
        <f t="shared" si="34"/>
        <v>257688.0238566711</v>
      </c>
      <c r="N98" s="29">
        <f t="shared" si="35"/>
        <v>255181.6211666707</v>
      </c>
      <c r="O98" s="30">
        <f t="shared" si="36"/>
        <v>42.70657718057224</v>
      </c>
      <c r="P98" s="29"/>
      <c r="Q98" s="44"/>
      <c r="R98" s="54">
        <f t="shared" si="20"/>
        <v>258920.18802324668</v>
      </c>
      <c r="S98" s="54">
        <f t="shared" si="21"/>
        <v>255604.96969703556</v>
      </c>
      <c r="T98" s="55">
        <f t="shared" si="22"/>
        <v>42.77742776379079</v>
      </c>
      <c r="U98" s="47"/>
      <c r="V98" s="54">
        <f t="shared" si="23"/>
        <v>257503.7446003308</v>
      </c>
      <c r="W98" s="54">
        <f t="shared" si="26"/>
        <v>255596.14267556526</v>
      </c>
      <c r="X98" s="55">
        <f t="shared" si="27"/>
        <v>42.775950494887226</v>
      </c>
      <c r="Y98" s="55"/>
      <c r="AA98" s="72">
        <f t="shared" si="28"/>
        <v>-1838.7549314988719</v>
      </c>
      <c r="AB98" s="72">
        <f t="shared" si="29"/>
        <v>-1016.6712316868361</v>
      </c>
      <c r="AC98" s="70">
        <f t="shared" si="30"/>
        <v>-0.17014763141957445</v>
      </c>
      <c r="AD98" s="65"/>
      <c r="AE98" s="72">
        <f t="shared" si="31"/>
        <v>184.27925634029089</v>
      </c>
      <c r="AF98" s="72">
        <f t="shared" si="32"/>
        <v>-414.5215088945697</v>
      </c>
      <c r="AG98" s="70">
        <f t="shared" si="33"/>
        <v>-0.06937331431498706</v>
      </c>
    </row>
    <row r="99" spans="1:33" ht="15">
      <c r="A99" s="32">
        <v>32508</v>
      </c>
      <c r="B99" s="19">
        <v>255226</v>
      </c>
      <c r="C99" s="19">
        <v>1.1</v>
      </c>
      <c r="D99" s="19">
        <v>2657</v>
      </c>
      <c r="E99" s="19">
        <v>256317</v>
      </c>
      <c r="F99" s="19">
        <v>1.7</v>
      </c>
      <c r="G99" s="19">
        <v>4324</v>
      </c>
      <c r="I99" s="29">
        <f t="shared" si="19"/>
        <v>261492.7465674742</v>
      </c>
      <c r="J99" s="29">
        <f t="shared" si="24"/>
        <v>258956.83172843212</v>
      </c>
      <c r="K99" s="30">
        <f t="shared" si="25"/>
        <v>43.33838726349142</v>
      </c>
      <c r="L99" s="29"/>
      <c r="M99" s="29">
        <f t="shared" si="34"/>
        <v>260398.87546311202</v>
      </c>
      <c r="N99" s="29">
        <f t="shared" si="35"/>
        <v>257866.1056736365</v>
      </c>
      <c r="O99" s="30">
        <f t="shared" si="36"/>
        <v>43.15584599649494</v>
      </c>
      <c r="P99" s="29"/>
      <c r="Q99" s="44"/>
      <c r="R99" s="54">
        <f t="shared" si="20"/>
        <v>263321.83121964184</v>
      </c>
      <c r="S99" s="54">
        <f t="shared" si="21"/>
        <v>259950.25418188513</v>
      </c>
      <c r="T99" s="55">
        <f t="shared" si="22"/>
        <v>43.50464403577523</v>
      </c>
      <c r="U99" s="47"/>
      <c r="V99" s="54">
        <f t="shared" si="23"/>
        <v>260336.2857909344</v>
      </c>
      <c r="W99" s="54">
        <f t="shared" si="26"/>
        <v>258407.70024499646</v>
      </c>
      <c r="X99" s="55">
        <f t="shared" si="27"/>
        <v>43.24648595033098</v>
      </c>
      <c r="Y99" s="55"/>
      <c r="AA99" s="72">
        <f t="shared" si="28"/>
        <v>-1829.0846521676285</v>
      </c>
      <c r="AB99" s="72">
        <f t="shared" si="29"/>
        <v>-993.4224534530076</v>
      </c>
      <c r="AC99" s="70">
        <f t="shared" si="30"/>
        <v>-0.16625677228380908</v>
      </c>
      <c r="AD99" s="65"/>
      <c r="AE99" s="72">
        <f t="shared" si="31"/>
        <v>62.58967217762256</v>
      </c>
      <c r="AF99" s="72">
        <f t="shared" si="32"/>
        <v>-541.5945713599504</v>
      </c>
      <c r="AG99" s="70">
        <f t="shared" si="33"/>
        <v>-0.09063995383603896</v>
      </c>
    </row>
    <row r="100" spans="1:33" ht="15">
      <c r="A100" s="32">
        <v>32539</v>
      </c>
      <c r="B100" s="19">
        <v>257430</v>
      </c>
      <c r="C100" s="19">
        <v>0.9</v>
      </c>
      <c r="D100" s="19">
        <v>2204</v>
      </c>
      <c r="E100" s="19">
        <v>255810</v>
      </c>
      <c r="F100" s="19">
        <v>-0.2</v>
      </c>
      <c r="G100" s="19">
        <v>-508</v>
      </c>
      <c r="I100" s="29">
        <f t="shared" si="19"/>
        <v>260974.48864756926</v>
      </c>
      <c r="J100" s="29">
        <f t="shared" si="24"/>
        <v>258443.5997909561</v>
      </c>
      <c r="K100" s="30">
        <f t="shared" si="25"/>
        <v>43.25249401126916</v>
      </c>
      <c r="L100" s="29"/>
      <c r="M100" s="29">
        <f t="shared" si="34"/>
        <v>262647.5457456095</v>
      </c>
      <c r="N100" s="29">
        <f t="shared" si="35"/>
        <v>260092.9042635321</v>
      </c>
      <c r="O100" s="30">
        <f t="shared" si="36"/>
        <v>43.52851760744474</v>
      </c>
      <c r="P100" s="29"/>
      <c r="Q100" s="44"/>
      <c r="R100" s="54">
        <f t="shared" si="20"/>
        <v>262795.18755720253</v>
      </c>
      <c r="S100" s="54">
        <f t="shared" si="21"/>
        <v>259430.35367352137</v>
      </c>
      <c r="T100" s="55">
        <f t="shared" si="22"/>
        <v>43.41763474770368</v>
      </c>
      <c r="U100" s="47"/>
      <c r="V100" s="54">
        <f t="shared" si="23"/>
        <v>262679.3123630528</v>
      </c>
      <c r="W100" s="54">
        <f t="shared" si="26"/>
        <v>260733.3695472014</v>
      </c>
      <c r="X100" s="55">
        <f t="shared" si="27"/>
        <v>43.63570432388395</v>
      </c>
      <c r="Y100" s="55"/>
      <c r="AA100" s="72">
        <f t="shared" si="28"/>
        <v>-1820.698909633269</v>
      </c>
      <c r="AB100" s="72">
        <f t="shared" si="29"/>
        <v>-986.7538825652737</v>
      </c>
      <c r="AC100" s="70">
        <f t="shared" si="30"/>
        <v>-0.1651407364345232</v>
      </c>
      <c r="AD100" s="65"/>
      <c r="AE100" s="72">
        <f t="shared" si="31"/>
        <v>-31.766617443296127</v>
      </c>
      <c r="AF100" s="72">
        <f t="shared" si="32"/>
        <v>-640.4652836692985</v>
      </c>
      <c r="AG100" s="70">
        <f t="shared" si="33"/>
        <v>-0.10718671643920885</v>
      </c>
    </row>
    <row r="101" spans="1:33" ht="15">
      <c r="A101" s="32">
        <v>32567</v>
      </c>
      <c r="B101" s="19">
        <v>260603</v>
      </c>
      <c r="C101" s="19">
        <v>1.2</v>
      </c>
      <c r="D101" s="19">
        <v>3161</v>
      </c>
      <c r="E101" s="19">
        <v>258558</v>
      </c>
      <c r="F101" s="19">
        <v>1.1</v>
      </c>
      <c r="G101" s="19">
        <v>2737</v>
      </c>
      <c r="I101" s="29">
        <f t="shared" si="19"/>
        <v>263766.745304574</v>
      </c>
      <c r="J101" s="29">
        <f t="shared" si="24"/>
        <v>261208.77758943092</v>
      </c>
      <c r="K101" s="30">
        <f t="shared" si="25"/>
        <v>43.71526746073885</v>
      </c>
      <c r="L101" s="29"/>
      <c r="M101" s="29">
        <f t="shared" si="34"/>
        <v>265872.61233498086</v>
      </c>
      <c r="N101" s="29">
        <f t="shared" si="35"/>
        <v>263286.6022411455</v>
      </c>
      <c r="O101" s="30">
        <f t="shared" si="36"/>
        <v>44.06300715472801</v>
      </c>
      <c r="P101" s="29"/>
      <c r="Q101" s="44"/>
      <c r="R101" s="54">
        <f t="shared" si="20"/>
        <v>265685.93462033174</v>
      </c>
      <c r="S101" s="54">
        <f t="shared" si="21"/>
        <v>262284.0875639301</v>
      </c>
      <c r="T101" s="55">
        <f t="shared" si="22"/>
        <v>43.89522872992842</v>
      </c>
      <c r="U101" s="47"/>
      <c r="V101" s="54">
        <f t="shared" si="23"/>
        <v>265831.46411140944</v>
      </c>
      <c r="W101" s="54">
        <f t="shared" si="26"/>
        <v>263862.16998176783</v>
      </c>
      <c r="X101" s="55">
        <f t="shared" si="27"/>
        <v>44.15933277577056</v>
      </c>
      <c r="Y101" s="55"/>
      <c r="AA101" s="72">
        <f t="shared" si="28"/>
        <v>-1919.1893157577142</v>
      </c>
      <c r="AB101" s="72">
        <f t="shared" si="29"/>
        <v>-1075.3099744991632</v>
      </c>
      <c r="AC101" s="70">
        <f t="shared" si="30"/>
        <v>-0.1799612691895689</v>
      </c>
      <c r="AD101" s="65"/>
      <c r="AE101" s="72">
        <f t="shared" si="31"/>
        <v>41.14822357142111</v>
      </c>
      <c r="AF101" s="72">
        <f t="shared" si="32"/>
        <v>-575.5677406223258</v>
      </c>
      <c r="AG101" s="70">
        <f t="shared" si="33"/>
        <v>-0.0963256210425456</v>
      </c>
    </row>
    <row r="102" spans="1:33" ht="15">
      <c r="A102" s="32">
        <v>32598</v>
      </c>
      <c r="B102" s="19">
        <v>262601</v>
      </c>
      <c r="C102" s="19">
        <v>0.8</v>
      </c>
      <c r="D102" s="19">
        <v>1996</v>
      </c>
      <c r="E102" s="19">
        <v>262733</v>
      </c>
      <c r="F102" s="19">
        <v>1.6</v>
      </c>
      <c r="G102" s="19">
        <v>4173</v>
      </c>
      <c r="I102" s="29">
        <f t="shared" si="19"/>
        <v>268023.8119130564</v>
      </c>
      <c r="J102" s="29">
        <f t="shared" si="24"/>
        <v>265424.5598467221</v>
      </c>
      <c r="K102" s="30">
        <f t="shared" si="25"/>
        <v>44.420810554024165</v>
      </c>
      <c r="L102" s="29"/>
      <c r="M102" s="29">
        <f t="shared" si="34"/>
        <v>267908.97313750663</v>
      </c>
      <c r="N102" s="29">
        <f t="shared" si="35"/>
        <v>265303.15637933015</v>
      </c>
      <c r="O102" s="30">
        <f t="shared" si="36"/>
        <v>44.400492764183156</v>
      </c>
      <c r="P102" s="29"/>
      <c r="Q102" s="44"/>
      <c r="R102" s="54">
        <f t="shared" si="20"/>
        <v>269936.90957425704</v>
      </c>
      <c r="S102" s="54">
        <f t="shared" si="21"/>
        <v>266480.63296495297</v>
      </c>
      <c r="T102" s="55">
        <f t="shared" si="22"/>
        <v>44.59755238960727</v>
      </c>
      <c r="U102" s="47"/>
      <c r="V102" s="54">
        <f t="shared" si="23"/>
        <v>267958.11582430074</v>
      </c>
      <c r="W102" s="54">
        <f t="shared" si="26"/>
        <v>265973.06734162197</v>
      </c>
      <c r="X102" s="55">
        <f t="shared" si="27"/>
        <v>44.512607437976726</v>
      </c>
      <c r="Y102" s="55"/>
      <c r="AA102" s="72">
        <f t="shared" si="28"/>
        <v>-1913.0976612006198</v>
      </c>
      <c r="AB102" s="72">
        <f t="shared" si="29"/>
        <v>-1056.0731182308518</v>
      </c>
      <c r="AC102" s="70">
        <f t="shared" si="30"/>
        <v>-0.1767418355831083</v>
      </c>
      <c r="AD102" s="65"/>
      <c r="AE102" s="72">
        <f t="shared" si="31"/>
        <v>-49.14268679410452</v>
      </c>
      <c r="AF102" s="72">
        <f t="shared" si="32"/>
        <v>-669.9109622918186</v>
      </c>
      <c r="AG102" s="70">
        <f t="shared" si="33"/>
        <v>-0.11211467379357032</v>
      </c>
    </row>
    <row r="103" spans="1:33" ht="15">
      <c r="A103" s="32">
        <v>32628</v>
      </c>
      <c r="B103" s="19">
        <v>264847</v>
      </c>
      <c r="C103" s="19">
        <v>0.9</v>
      </c>
      <c r="D103" s="19">
        <v>2246</v>
      </c>
      <c r="E103" s="19">
        <v>264805</v>
      </c>
      <c r="F103" s="19">
        <v>0.8</v>
      </c>
      <c r="G103" s="19">
        <v>2071</v>
      </c>
      <c r="I103" s="29">
        <f t="shared" si="19"/>
        <v>270136.5168814918</v>
      </c>
      <c r="J103" s="29">
        <f t="shared" si="24"/>
        <v>267516.77614023135</v>
      </c>
      <c r="K103" s="30">
        <f t="shared" si="25"/>
        <v>44.7709587982774</v>
      </c>
      <c r="L103" s="29"/>
      <c r="M103" s="29">
        <f t="shared" si="34"/>
        <v>270200.3716990766</v>
      </c>
      <c r="N103" s="29">
        <f t="shared" si="35"/>
        <v>267572.267651671</v>
      </c>
      <c r="O103" s="30">
        <f t="shared" si="36"/>
        <v>44.78024572303844</v>
      </c>
      <c r="P103" s="29"/>
      <c r="Q103" s="44"/>
      <c r="R103" s="54">
        <f t="shared" si="20"/>
        <v>272096.4048508511</v>
      </c>
      <c r="S103" s="54">
        <f t="shared" si="21"/>
        <v>268612.4780286726</v>
      </c>
      <c r="T103" s="55">
        <f t="shared" si="22"/>
        <v>44.95433280872413</v>
      </c>
      <c r="U103" s="47"/>
      <c r="V103" s="54">
        <f t="shared" si="23"/>
        <v>270369.7388667194</v>
      </c>
      <c r="W103" s="54">
        <f t="shared" si="26"/>
        <v>268366.8249476965</v>
      </c>
      <c r="X103" s="55">
        <f t="shared" si="27"/>
        <v>44.91322090491851</v>
      </c>
      <c r="Y103" s="55"/>
      <c r="AA103" s="72">
        <f t="shared" si="28"/>
        <v>-1959.8879693592899</v>
      </c>
      <c r="AB103" s="72">
        <f t="shared" si="29"/>
        <v>-1095.7018884412246</v>
      </c>
      <c r="AC103" s="70">
        <f t="shared" si="30"/>
        <v>-0.18337401044673385</v>
      </c>
      <c r="AD103" s="65"/>
      <c r="AE103" s="72">
        <f t="shared" si="31"/>
        <v>-169.36716764280573</v>
      </c>
      <c r="AF103" s="72">
        <f t="shared" si="32"/>
        <v>-794.5572960255085</v>
      </c>
      <c r="AG103" s="70">
        <f t="shared" si="33"/>
        <v>-0.13297518188007018</v>
      </c>
    </row>
    <row r="104" spans="1:33" ht="15">
      <c r="A104" s="32">
        <v>32659</v>
      </c>
      <c r="B104" s="19">
        <v>267841</v>
      </c>
      <c r="C104" s="19">
        <v>1.1</v>
      </c>
      <c r="D104" s="19">
        <v>2994</v>
      </c>
      <c r="E104" s="19">
        <v>267455</v>
      </c>
      <c r="F104" s="19">
        <v>1</v>
      </c>
      <c r="G104" s="19">
        <v>2651</v>
      </c>
      <c r="I104" s="29">
        <f t="shared" si="19"/>
        <v>272840.8914448605</v>
      </c>
      <c r="J104" s="29">
        <f t="shared" si="24"/>
        <v>270194.9241115603</v>
      </c>
      <c r="K104" s="30">
        <f t="shared" si="25"/>
        <v>45.219167146965056</v>
      </c>
      <c r="L104" s="29"/>
      <c r="M104" s="29">
        <f t="shared" si="34"/>
        <v>273254.8896391214</v>
      </c>
      <c r="N104" s="29">
        <f t="shared" si="35"/>
        <v>270597.0758214789</v>
      </c>
      <c r="O104" s="30">
        <f t="shared" si="36"/>
        <v>45.2864702817262</v>
      </c>
      <c r="P104" s="29"/>
      <c r="Q104" s="44"/>
      <c r="R104" s="54">
        <f t="shared" si="20"/>
        <v>274817.3688993596</v>
      </c>
      <c r="S104" s="54">
        <f t="shared" si="21"/>
        <v>271298.6028089593</v>
      </c>
      <c r="T104" s="55">
        <f t="shared" si="22"/>
        <v>45.40387613681138</v>
      </c>
      <c r="U104" s="47"/>
      <c r="V104" s="54">
        <f t="shared" si="23"/>
        <v>273343.8059942533</v>
      </c>
      <c r="W104" s="54">
        <f t="shared" si="26"/>
        <v>271318.86002212117</v>
      </c>
      <c r="X104" s="55">
        <f t="shared" si="27"/>
        <v>45.40726633487261</v>
      </c>
      <c r="Y104" s="55"/>
      <c r="AA104" s="72">
        <f t="shared" si="28"/>
        <v>-1976.4774544991087</v>
      </c>
      <c r="AB104" s="72">
        <f t="shared" si="29"/>
        <v>-1103.6786973990384</v>
      </c>
      <c r="AC104" s="70">
        <f t="shared" si="30"/>
        <v>-0.184708989846321</v>
      </c>
      <c r="AD104" s="65"/>
      <c r="AE104" s="72">
        <f t="shared" si="31"/>
        <v>-88.91635513189249</v>
      </c>
      <c r="AF104" s="72">
        <f t="shared" si="32"/>
        <v>-721.7842006422579</v>
      </c>
      <c r="AG104" s="70">
        <f t="shared" si="33"/>
        <v>-0.12079605314640673</v>
      </c>
    </row>
    <row r="105" spans="1:33" ht="15">
      <c r="A105" s="32">
        <v>32689</v>
      </c>
      <c r="B105" s="19">
        <v>262275</v>
      </c>
      <c r="C105" s="19">
        <v>0.6</v>
      </c>
      <c r="D105" s="19">
        <v>1695</v>
      </c>
      <c r="E105" s="19">
        <v>263645</v>
      </c>
      <c r="F105" s="19">
        <v>1.3</v>
      </c>
      <c r="G105" s="19">
        <v>3488</v>
      </c>
      <c r="I105" s="29">
        <f t="shared" si="19"/>
        <v>276399.13125851017</v>
      </c>
      <c r="J105" s="29">
        <f t="shared" si="24"/>
        <v>273718.65668452065</v>
      </c>
      <c r="K105" s="30">
        <f t="shared" si="25"/>
        <v>45.80889048363333</v>
      </c>
      <c r="L105" s="29"/>
      <c r="M105" s="29">
        <f t="shared" si="34"/>
        <v>274984.1507975636</v>
      </c>
      <c r="N105" s="29">
        <f t="shared" si="35"/>
        <v>272309.5173204182</v>
      </c>
      <c r="O105" s="30">
        <f t="shared" si="36"/>
        <v>45.57306033749633</v>
      </c>
      <c r="P105" s="29"/>
      <c r="Q105" s="44"/>
      <c r="R105" s="54">
        <f t="shared" si="20"/>
        <v>278389.9946950512</v>
      </c>
      <c r="S105" s="54">
        <f t="shared" si="21"/>
        <v>274825.48464547575</v>
      </c>
      <c r="T105" s="55">
        <f t="shared" si="22"/>
        <v>45.99412652658992</v>
      </c>
      <c r="U105" s="47"/>
      <c r="V105" s="54">
        <f t="shared" si="23"/>
        <v>274983.86883021885</v>
      </c>
      <c r="W105" s="54">
        <f t="shared" si="26"/>
        <v>272946.7731822539</v>
      </c>
      <c r="X105" s="55">
        <f t="shared" si="27"/>
        <v>45.67970993288184</v>
      </c>
      <c r="Y105" s="55"/>
      <c r="AA105" s="72">
        <f t="shared" si="28"/>
        <v>-1990.8634365410544</v>
      </c>
      <c r="AB105" s="72">
        <f t="shared" si="29"/>
        <v>-1106.8279609550955</v>
      </c>
      <c r="AC105" s="70">
        <f t="shared" si="30"/>
        <v>-0.18523604295659624</v>
      </c>
      <c r="AD105" s="65"/>
      <c r="AE105" s="72">
        <f t="shared" si="31"/>
        <v>0.2819673447520472</v>
      </c>
      <c r="AF105" s="72">
        <f t="shared" si="32"/>
        <v>-637.2558618356707</v>
      </c>
      <c r="AG105" s="70">
        <f t="shared" si="33"/>
        <v>-0.10664959538551244</v>
      </c>
    </row>
    <row r="106" spans="1:33" ht="15">
      <c r="A106" s="32">
        <v>32720</v>
      </c>
      <c r="B106" s="19">
        <v>264802</v>
      </c>
      <c r="C106" s="19">
        <v>1</v>
      </c>
      <c r="D106" s="19">
        <v>2659</v>
      </c>
      <c r="E106" s="19">
        <v>266103</v>
      </c>
      <c r="F106" s="19">
        <v>1</v>
      </c>
      <c r="G106" s="19">
        <v>2590</v>
      </c>
      <c r="I106" s="29">
        <f t="shared" si="19"/>
        <v>279114.4254987178</v>
      </c>
      <c r="J106" s="29">
        <f t="shared" si="24"/>
        <v>276407.6184354088</v>
      </c>
      <c r="K106" s="30">
        <f t="shared" si="25"/>
        <v>46.25890860023941</v>
      </c>
      <c r="L106" s="29"/>
      <c r="M106" s="29">
        <f t="shared" si="34"/>
        <v>277771.99888438365</v>
      </c>
      <c r="N106" s="29">
        <f t="shared" si="35"/>
        <v>275070.24940145906</v>
      </c>
      <c r="O106" s="30">
        <f t="shared" si="36"/>
        <v>46.03508976247928</v>
      </c>
      <c r="P106" s="29"/>
      <c r="Q106" s="44"/>
      <c r="R106" s="54">
        <f t="shared" si="20"/>
        <v>281173.8946420017</v>
      </c>
      <c r="S106" s="54">
        <f t="shared" si="21"/>
        <v>277573.7394919305</v>
      </c>
      <c r="T106" s="55">
        <f t="shared" si="22"/>
        <v>46.45406779185582</v>
      </c>
      <c r="U106" s="47"/>
      <c r="V106" s="54">
        <f t="shared" si="23"/>
        <v>277733.70751852106</v>
      </c>
      <c r="W106" s="54">
        <f t="shared" si="26"/>
        <v>275676.2409140764</v>
      </c>
      <c r="X106" s="55">
        <f t="shared" si="27"/>
        <v>46.13650703221066</v>
      </c>
      <c r="Y106" s="55"/>
      <c r="AA106" s="72">
        <f t="shared" si="28"/>
        <v>-2059.4691432839027</v>
      </c>
      <c r="AB106" s="72">
        <f t="shared" si="29"/>
        <v>-1166.1210565217189</v>
      </c>
      <c r="AC106" s="70">
        <f t="shared" si="30"/>
        <v>-0.19515919161641193</v>
      </c>
      <c r="AD106" s="65"/>
      <c r="AE106" s="72">
        <f t="shared" si="31"/>
        <v>38.29136586259119</v>
      </c>
      <c r="AF106" s="72">
        <f t="shared" si="32"/>
        <v>-605.9915126173291</v>
      </c>
      <c r="AG106" s="70">
        <f t="shared" si="33"/>
        <v>-0.10141726973137821</v>
      </c>
    </row>
    <row r="107" spans="1:33" ht="15">
      <c r="A107" s="32">
        <v>32751</v>
      </c>
      <c r="B107" s="19">
        <v>267731</v>
      </c>
      <c r="C107" s="19">
        <v>1.1</v>
      </c>
      <c r="D107" s="19">
        <v>2928</v>
      </c>
      <c r="E107" s="19">
        <v>267427</v>
      </c>
      <c r="F107" s="19">
        <v>0.5</v>
      </c>
      <c r="G107" s="19">
        <v>1324</v>
      </c>
      <c r="I107" s="29">
        <f t="shared" si="19"/>
        <v>280503.16406746866</v>
      </c>
      <c r="J107" s="29">
        <f t="shared" si="24"/>
        <v>277782.889239603</v>
      </c>
      <c r="K107" s="30">
        <f t="shared" si="25"/>
        <v>46.48907058633772</v>
      </c>
      <c r="L107" s="29"/>
      <c r="M107" s="29">
        <f t="shared" si="34"/>
        <v>280843.41229037556</v>
      </c>
      <c r="N107" s="29">
        <f t="shared" si="35"/>
        <v>278111.7887034563</v>
      </c>
      <c r="O107" s="30">
        <f t="shared" si="36"/>
        <v>46.544114402869226</v>
      </c>
      <c r="P107" s="29"/>
      <c r="Q107" s="44"/>
      <c r="R107" s="54">
        <f t="shared" si="20"/>
        <v>282579.76411521167</v>
      </c>
      <c r="S107" s="54">
        <f t="shared" si="21"/>
        <v>278961.60818939016</v>
      </c>
      <c r="T107" s="55">
        <f t="shared" si="22"/>
        <v>46.686338130815095</v>
      </c>
      <c r="U107" s="47"/>
      <c r="V107" s="54">
        <f t="shared" si="23"/>
        <v>280788.77830122475</v>
      </c>
      <c r="W107" s="54">
        <f t="shared" si="26"/>
        <v>278708.6795641312</v>
      </c>
      <c r="X107" s="55">
        <f t="shared" si="27"/>
        <v>46.64400860956497</v>
      </c>
      <c r="Y107" s="55"/>
      <c r="AA107" s="72">
        <f t="shared" si="28"/>
        <v>-2076.600047743006</v>
      </c>
      <c r="AB107" s="72">
        <f t="shared" si="29"/>
        <v>-1178.718949787144</v>
      </c>
      <c r="AC107" s="70">
        <f t="shared" si="30"/>
        <v>-0.19726754447737704</v>
      </c>
      <c r="AD107" s="65"/>
      <c r="AE107" s="72">
        <f t="shared" si="31"/>
        <v>54.63398915081052</v>
      </c>
      <c r="AF107" s="72">
        <f t="shared" si="32"/>
        <v>-596.8908606749028</v>
      </c>
      <c r="AG107" s="70">
        <f t="shared" si="33"/>
        <v>-0.099894206695744</v>
      </c>
    </row>
    <row r="108" spans="1:33" ht="15">
      <c r="A108" s="32">
        <v>32781</v>
      </c>
      <c r="B108" s="19">
        <v>270906</v>
      </c>
      <c r="C108" s="19">
        <v>1.2</v>
      </c>
      <c r="D108" s="19">
        <v>3175</v>
      </c>
      <c r="E108" s="19">
        <v>272077</v>
      </c>
      <c r="F108" s="19">
        <v>1.7</v>
      </c>
      <c r="G108" s="19">
        <v>4649</v>
      </c>
      <c r="I108" s="29">
        <f t="shared" si="19"/>
        <v>285379.48250109603</v>
      </c>
      <c r="J108" s="29">
        <f t="shared" si="24"/>
        <v>282611.9179168679</v>
      </c>
      <c r="K108" s="30">
        <f t="shared" si="25"/>
        <v>47.29724511305299</v>
      </c>
      <c r="L108" s="29"/>
      <c r="M108" s="29">
        <f t="shared" si="34"/>
        <v>284173.91131373093</v>
      </c>
      <c r="N108" s="29">
        <f t="shared" si="35"/>
        <v>281409.893626433</v>
      </c>
      <c r="O108" s="30">
        <f t="shared" si="36"/>
        <v>47.09607724329155</v>
      </c>
      <c r="P108" s="29"/>
      <c r="Q108" s="44"/>
      <c r="R108" s="54">
        <f t="shared" si="20"/>
        <v>287383.62010517024</v>
      </c>
      <c r="S108" s="54">
        <f t="shared" si="21"/>
        <v>283703.95552860975</v>
      </c>
      <c r="T108" s="55">
        <f t="shared" si="22"/>
        <v>47.48000587903895</v>
      </c>
      <c r="U108" s="47"/>
      <c r="V108" s="54">
        <f t="shared" si="23"/>
        <v>284158.2436408395</v>
      </c>
      <c r="W108" s="54">
        <f t="shared" si="26"/>
        <v>282053.1837189008</v>
      </c>
      <c r="X108" s="55">
        <f t="shared" si="27"/>
        <v>47.20373671287975</v>
      </c>
      <c r="Y108" s="55"/>
      <c r="AA108" s="72">
        <f t="shared" si="28"/>
        <v>-2004.1376040742034</v>
      </c>
      <c r="AB108" s="72">
        <f t="shared" si="29"/>
        <v>-1092.0376117418637</v>
      </c>
      <c r="AC108" s="70">
        <f t="shared" si="30"/>
        <v>-0.18276076598596092</v>
      </c>
      <c r="AD108" s="65"/>
      <c r="AE108" s="72">
        <f t="shared" si="31"/>
        <v>15.667672891460825</v>
      </c>
      <c r="AF108" s="72">
        <f t="shared" si="32"/>
        <v>-643.2900924677961</v>
      </c>
      <c r="AG108" s="70">
        <f t="shared" si="33"/>
        <v>-0.10765946958819939</v>
      </c>
    </row>
    <row r="109" spans="1:33" ht="15">
      <c r="A109" s="32">
        <v>32812</v>
      </c>
      <c r="B109" s="19">
        <v>273320</v>
      </c>
      <c r="C109" s="19">
        <v>0.9</v>
      </c>
      <c r="D109" s="19">
        <v>2410</v>
      </c>
      <c r="E109" s="19">
        <v>273131</v>
      </c>
      <c r="F109" s="19">
        <v>0.4</v>
      </c>
      <c r="G109" s="19">
        <v>1050</v>
      </c>
      <c r="I109" s="29">
        <f t="shared" si="19"/>
        <v>286480.8194631551</v>
      </c>
      <c r="J109" s="29">
        <f t="shared" si="24"/>
        <v>283702.5742891915</v>
      </c>
      <c r="K109" s="30">
        <f t="shared" si="25"/>
        <v>47.479774718160016</v>
      </c>
      <c r="L109" s="29"/>
      <c r="M109" s="29">
        <f t="shared" si="34"/>
        <v>286701.94364326994</v>
      </c>
      <c r="N109" s="29">
        <f t="shared" si="35"/>
        <v>283913.337048283</v>
      </c>
      <c r="O109" s="30">
        <f t="shared" si="36"/>
        <v>47.51504746232079</v>
      </c>
      <c r="P109" s="29"/>
      <c r="Q109" s="44"/>
      <c r="R109" s="54">
        <f t="shared" si="20"/>
        <v>288533.15458559094</v>
      </c>
      <c r="S109" s="54">
        <f t="shared" si="21"/>
        <v>284838.77135072416</v>
      </c>
      <c r="T109" s="55">
        <f t="shared" si="22"/>
        <v>47.66992590255511</v>
      </c>
      <c r="U109" s="47"/>
      <c r="V109" s="54">
        <f t="shared" si="23"/>
        <v>286715.667833607</v>
      </c>
      <c r="W109" s="54">
        <f t="shared" si="26"/>
        <v>284591.66237237083</v>
      </c>
      <c r="X109" s="55">
        <f t="shared" si="27"/>
        <v>47.628570343295664</v>
      </c>
      <c r="Y109" s="55"/>
      <c r="AA109" s="72">
        <f t="shared" si="28"/>
        <v>-2052.3351224358194</v>
      </c>
      <c r="AB109" s="72">
        <f t="shared" si="29"/>
        <v>-1136.1970615326427</v>
      </c>
      <c r="AC109" s="70">
        <f t="shared" si="30"/>
        <v>-0.19015118439509138</v>
      </c>
      <c r="AD109" s="65"/>
      <c r="AE109" s="72">
        <f t="shared" si="31"/>
        <v>-13.724190337059554</v>
      </c>
      <c r="AF109" s="72">
        <f t="shared" si="32"/>
        <v>-678.3253240878112</v>
      </c>
      <c r="AG109" s="70">
        <f t="shared" si="33"/>
        <v>-0.11352288097487673</v>
      </c>
    </row>
    <row r="110" spans="1:33" ht="15">
      <c r="A110" s="32">
        <v>32842</v>
      </c>
      <c r="B110" s="19">
        <v>276480</v>
      </c>
      <c r="C110" s="19">
        <v>1.2</v>
      </c>
      <c r="D110" s="19">
        <v>3161</v>
      </c>
      <c r="E110" s="19">
        <v>275845</v>
      </c>
      <c r="F110" s="19">
        <v>1</v>
      </c>
      <c r="G110" s="19">
        <v>2715</v>
      </c>
      <c r="I110" s="29">
        <f t="shared" si="19"/>
        <v>289328.5204741808</v>
      </c>
      <c r="J110" s="29">
        <f t="shared" si="24"/>
        <v>286522.65875120845</v>
      </c>
      <c r="K110" s="30">
        <f t="shared" si="25"/>
        <v>47.95173721366512</v>
      </c>
      <c r="L110" s="29"/>
      <c r="M110" s="29">
        <f t="shared" si="34"/>
        <v>290017.7084751753</v>
      </c>
      <c r="N110" s="29">
        <f t="shared" si="35"/>
        <v>287196.8510919301</v>
      </c>
      <c r="O110" s="30">
        <f t="shared" si="36"/>
        <v>48.06456840856839</v>
      </c>
      <c r="P110" s="29"/>
      <c r="Q110" s="44"/>
      <c r="R110" s="54">
        <f t="shared" si="20"/>
        <v>291418.48613144684</v>
      </c>
      <c r="S110" s="54">
        <f t="shared" si="21"/>
        <v>287687.1590642314</v>
      </c>
      <c r="T110" s="55">
        <f t="shared" si="22"/>
        <v>48.14662516158066</v>
      </c>
      <c r="U110" s="47"/>
      <c r="V110" s="54">
        <f t="shared" si="23"/>
        <v>290156.2558476103</v>
      </c>
      <c r="W110" s="54">
        <f t="shared" si="26"/>
        <v>288006.7623208393</v>
      </c>
      <c r="X110" s="55">
        <f t="shared" si="27"/>
        <v>48.20011318741521</v>
      </c>
      <c r="Y110" s="55"/>
      <c r="AA110" s="72">
        <f t="shared" si="28"/>
        <v>-2089.9656572660315</v>
      </c>
      <c r="AB110" s="72">
        <f t="shared" si="29"/>
        <v>-1164.5003130229306</v>
      </c>
      <c r="AC110" s="70">
        <f t="shared" si="30"/>
        <v>-0.19488794791553943</v>
      </c>
      <c r="AD110" s="65"/>
      <c r="AE110" s="72">
        <f t="shared" si="31"/>
        <v>-138.54737243498676</v>
      </c>
      <c r="AF110" s="72">
        <f t="shared" si="32"/>
        <v>-809.9112289091572</v>
      </c>
      <c r="AG110" s="70">
        <f t="shared" si="33"/>
        <v>-0.13554477884682115</v>
      </c>
    </row>
    <row r="111" spans="1:33" ht="15">
      <c r="A111" s="32">
        <v>32873</v>
      </c>
      <c r="B111" s="19">
        <v>278631</v>
      </c>
      <c r="C111" s="19">
        <v>0.8</v>
      </c>
      <c r="D111" s="19">
        <v>2103</v>
      </c>
      <c r="E111" s="19">
        <v>279953</v>
      </c>
      <c r="F111" s="19">
        <v>1.5</v>
      </c>
      <c r="G111" s="19">
        <v>4060</v>
      </c>
      <c r="I111" s="29">
        <f t="shared" si="19"/>
        <v>293586.9764662241</v>
      </c>
      <c r="J111" s="29">
        <f t="shared" si="24"/>
        <v>290739.816918041</v>
      </c>
      <c r="K111" s="30">
        <f t="shared" si="25"/>
        <v>48.657510575834024</v>
      </c>
      <c r="L111" s="29"/>
      <c r="M111" s="29">
        <f t="shared" si="34"/>
        <v>292223.6808454129</v>
      </c>
      <c r="N111" s="29">
        <f t="shared" si="35"/>
        <v>289381.3670708303</v>
      </c>
      <c r="O111" s="30">
        <f t="shared" si="36"/>
        <v>48.43016370429762</v>
      </c>
      <c r="P111" s="29"/>
      <c r="Q111" s="44"/>
      <c r="R111" s="54">
        <f t="shared" si="20"/>
        <v>295789.7634234185</v>
      </c>
      <c r="S111" s="54">
        <f t="shared" si="21"/>
        <v>292002.4664501948</v>
      </c>
      <c r="T111" s="55">
        <f t="shared" si="22"/>
        <v>48.868824539004365</v>
      </c>
      <c r="U111" s="47"/>
      <c r="V111" s="54">
        <f t="shared" si="23"/>
        <v>292477.50589439116</v>
      </c>
      <c r="W111" s="54">
        <f t="shared" si="26"/>
        <v>290310.816419406</v>
      </c>
      <c r="X111" s="55">
        <f t="shared" si="27"/>
        <v>48.585714092914536</v>
      </c>
      <c r="Y111" s="55"/>
      <c r="AA111" s="72">
        <f t="shared" si="28"/>
        <v>-2202.7869571943884</v>
      </c>
      <c r="AB111" s="72">
        <f t="shared" si="29"/>
        <v>-1262.6495321538532</v>
      </c>
      <c r="AC111" s="70">
        <f t="shared" si="30"/>
        <v>-0.21131396317034046</v>
      </c>
      <c r="AD111" s="65"/>
      <c r="AE111" s="72">
        <f t="shared" si="31"/>
        <v>-253.82504897826584</v>
      </c>
      <c r="AF111" s="72">
        <f t="shared" si="32"/>
        <v>-929.4493485756684</v>
      </c>
      <c r="AG111" s="70">
        <f t="shared" si="33"/>
        <v>-0.15555038861691628</v>
      </c>
    </row>
    <row r="112" spans="1:33" ht="15">
      <c r="A112" s="32">
        <v>32904</v>
      </c>
      <c r="B112" s="19">
        <v>280540</v>
      </c>
      <c r="C112" s="19">
        <v>0.7</v>
      </c>
      <c r="D112" s="19">
        <v>1908</v>
      </c>
      <c r="E112" s="19">
        <v>278393</v>
      </c>
      <c r="F112" s="19">
        <v>-0.6</v>
      </c>
      <c r="G112" s="19">
        <v>-1561</v>
      </c>
      <c r="I112" s="29">
        <f t="shared" si="19"/>
        <v>291949.9542865591</v>
      </c>
      <c r="J112" s="29">
        <f t="shared" si="24"/>
        <v>289118.6703176864</v>
      </c>
      <c r="K112" s="30">
        <f t="shared" si="25"/>
        <v>48.38619941285711</v>
      </c>
      <c r="L112" s="29"/>
      <c r="M112" s="29">
        <f t="shared" si="34"/>
        <v>294224.7603486019</v>
      </c>
      <c r="N112" s="29">
        <f t="shared" si="35"/>
        <v>291362.9830732534</v>
      </c>
      <c r="O112" s="30">
        <f t="shared" si="36"/>
        <v>48.76180215209345</v>
      </c>
      <c r="P112" s="29"/>
      <c r="Q112" s="44"/>
      <c r="R112" s="54">
        <f t="shared" si="20"/>
        <v>294015.024842878</v>
      </c>
      <c r="S112" s="54">
        <f t="shared" si="21"/>
        <v>290250.45165149367</v>
      </c>
      <c r="T112" s="55">
        <f t="shared" si="22"/>
        <v>48.57561159177034</v>
      </c>
      <c r="U112" s="47"/>
      <c r="V112" s="54">
        <f t="shared" si="23"/>
        <v>294524.84843565186</v>
      </c>
      <c r="W112" s="54">
        <f t="shared" si="26"/>
        <v>292342.9921343418</v>
      </c>
      <c r="X112" s="55">
        <f t="shared" si="27"/>
        <v>48.92581409156493</v>
      </c>
      <c r="Y112" s="55"/>
      <c r="AA112" s="72">
        <f t="shared" si="28"/>
        <v>-2065.0705563189113</v>
      </c>
      <c r="AB112" s="72">
        <f t="shared" si="29"/>
        <v>-1131.7813338072738</v>
      </c>
      <c r="AC112" s="70">
        <f t="shared" si="30"/>
        <v>-0.18941217891322992</v>
      </c>
      <c r="AD112" s="65"/>
      <c r="AE112" s="72">
        <f t="shared" si="31"/>
        <v>-300.0880870499532</v>
      </c>
      <c r="AF112" s="72">
        <f t="shared" si="32"/>
        <v>-980.0090610883781</v>
      </c>
      <c r="AG112" s="70">
        <f t="shared" si="33"/>
        <v>-0.16401193947147874</v>
      </c>
    </row>
    <row r="113" spans="1:33" ht="15">
      <c r="A113" s="32">
        <v>32932</v>
      </c>
      <c r="B113" s="19">
        <v>284136</v>
      </c>
      <c r="C113" s="19">
        <v>0.8</v>
      </c>
      <c r="D113" s="19">
        <v>2291</v>
      </c>
      <c r="E113" s="19">
        <v>281594</v>
      </c>
      <c r="F113" s="19">
        <v>0.7</v>
      </c>
      <c r="G113" s="19">
        <v>1905</v>
      </c>
      <c r="I113" s="29">
        <f t="shared" si="19"/>
        <v>293947.72241620277</v>
      </c>
      <c r="J113" s="29">
        <f t="shared" si="24"/>
        <v>291097.06441148615</v>
      </c>
      <c r="K113" s="30">
        <f t="shared" si="25"/>
        <v>48.717298649840416</v>
      </c>
      <c r="L113" s="29"/>
      <c r="M113" s="29">
        <f t="shared" si="34"/>
        <v>296627.5154849769</v>
      </c>
      <c r="N113" s="29">
        <f t="shared" si="35"/>
        <v>293742.36781062</v>
      </c>
      <c r="O113" s="30">
        <f t="shared" si="36"/>
        <v>49.16001021058937</v>
      </c>
      <c r="P113" s="29"/>
      <c r="Q113" s="44"/>
      <c r="R113" s="54">
        <f t="shared" si="20"/>
        <v>296073.13001677813</v>
      </c>
      <c r="S113" s="54">
        <f t="shared" si="21"/>
        <v>292282.2048130541</v>
      </c>
      <c r="T113" s="55">
        <f t="shared" si="22"/>
        <v>48.915640872912725</v>
      </c>
      <c r="U113" s="47"/>
      <c r="V113" s="54">
        <f t="shared" si="23"/>
        <v>296881.04722313705</v>
      </c>
      <c r="W113" s="54">
        <f t="shared" si="26"/>
        <v>294681.7360714165</v>
      </c>
      <c r="X113" s="55">
        <f t="shared" si="27"/>
        <v>49.317220604297454</v>
      </c>
      <c r="Y113" s="55"/>
      <c r="AA113" s="72">
        <f t="shared" si="28"/>
        <v>-2125.4076005753595</v>
      </c>
      <c r="AB113" s="72">
        <f t="shared" si="29"/>
        <v>-1185.1404015679727</v>
      </c>
      <c r="AC113" s="70">
        <f t="shared" si="30"/>
        <v>-0.1983422230723093</v>
      </c>
      <c r="AD113" s="65"/>
      <c r="AE113" s="72">
        <f t="shared" si="31"/>
        <v>-253.53173816017807</v>
      </c>
      <c r="AF113" s="72">
        <f t="shared" si="32"/>
        <v>-939.3682607965311</v>
      </c>
      <c r="AG113" s="70">
        <f t="shared" si="33"/>
        <v>-0.15721039370808398</v>
      </c>
    </row>
    <row r="114" spans="1:33" ht="15">
      <c r="A114" s="32">
        <v>32963</v>
      </c>
      <c r="B114" s="19">
        <v>286708</v>
      </c>
      <c r="C114" s="19">
        <v>0.9</v>
      </c>
      <c r="D114" s="19">
        <v>2567</v>
      </c>
      <c r="E114" s="19">
        <v>287073</v>
      </c>
      <c r="F114" s="19">
        <v>1.9</v>
      </c>
      <c r="G114" s="19">
        <v>5474</v>
      </c>
      <c r="I114" s="29">
        <f t="shared" si="19"/>
        <v>299661.8705603617</v>
      </c>
      <c r="J114" s="29">
        <f t="shared" si="24"/>
        <v>296755.79766073317</v>
      </c>
      <c r="K114" s="30">
        <f t="shared" si="25"/>
        <v>49.66433052129089</v>
      </c>
      <c r="L114" s="29"/>
      <c r="M114" s="29">
        <f t="shared" si="34"/>
        <v>299307.36890816136</v>
      </c>
      <c r="N114" s="29">
        <f t="shared" si="35"/>
        <v>296396.1556381739</v>
      </c>
      <c r="O114" s="30">
        <f t="shared" si="36"/>
        <v>49.60414170469988</v>
      </c>
      <c r="P114" s="29"/>
      <c r="Q114" s="44"/>
      <c r="R114" s="54">
        <f t="shared" si="20"/>
        <v>301698.51948709687</v>
      </c>
      <c r="S114" s="54">
        <f t="shared" si="21"/>
        <v>297835.5667045021</v>
      </c>
      <c r="T114" s="55">
        <f t="shared" si="22"/>
        <v>49.845038049498065</v>
      </c>
      <c r="U114" s="47"/>
      <c r="V114" s="54">
        <f t="shared" si="23"/>
        <v>299552.97664814524</v>
      </c>
      <c r="W114" s="54">
        <f t="shared" si="26"/>
        <v>297333.87169605924</v>
      </c>
      <c r="X114" s="55">
        <f t="shared" si="27"/>
        <v>49.76107558973612</v>
      </c>
      <c r="Y114" s="55"/>
      <c r="AA114" s="72">
        <f t="shared" si="28"/>
        <v>-2036.6489267351571</v>
      </c>
      <c r="AB114" s="72">
        <f t="shared" si="29"/>
        <v>-1079.7690437689307</v>
      </c>
      <c r="AC114" s="70">
        <f t="shared" si="30"/>
        <v>-0.18070752820717217</v>
      </c>
      <c r="AD114" s="65"/>
      <c r="AE114" s="72">
        <f t="shared" si="31"/>
        <v>-245.60773998388322</v>
      </c>
      <c r="AF114" s="72">
        <f t="shared" si="32"/>
        <v>-937.7160578853218</v>
      </c>
      <c r="AG114" s="70">
        <f t="shared" si="33"/>
        <v>-0.1569338850362456</v>
      </c>
    </row>
    <row r="115" spans="1:33" ht="15">
      <c r="A115" s="32">
        <v>32993</v>
      </c>
      <c r="B115" s="19">
        <v>290347</v>
      </c>
      <c r="C115" s="19">
        <v>0.7</v>
      </c>
      <c r="D115" s="19">
        <v>2136</v>
      </c>
      <c r="E115" s="19">
        <v>290404</v>
      </c>
      <c r="F115" s="19">
        <v>0.6</v>
      </c>
      <c r="G115" s="19">
        <v>1827</v>
      </c>
      <c r="I115" s="29">
        <f t="shared" si="19"/>
        <v>301568.9890894947</v>
      </c>
      <c r="J115" s="29">
        <f t="shared" si="24"/>
        <v>298644.4212593515</v>
      </c>
      <c r="K115" s="30">
        <f t="shared" si="25"/>
        <v>49.98040598593716</v>
      </c>
      <c r="L115" s="29"/>
      <c r="M115" s="29">
        <f t="shared" si="34"/>
        <v>301537.23532272887</v>
      </c>
      <c r="N115" s="29">
        <f t="shared" si="35"/>
        <v>298604.3332559702</v>
      </c>
      <c r="O115" s="30">
        <f t="shared" si="36"/>
        <v>49.97369695492393</v>
      </c>
      <c r="P115" s="29"/>
      <c r="Q115" s="44"/>
      <c r="R115" s="54">
        <f t="shared" si="20"/>
        <v>303508.71060401946</v>
      </c>
      <c r="S115" s="54">
        <f t="shared" si="21"/>
        <v>299622.5801047291</v>
      </c>
      <c r="T115" s="55">
        <f t="shared" si="22"/>
        <v>50.144108277795056</v>
      </c>
      <c r="U115" s="47"/>
      <c r="V115" s="54">
        <f t="shared" si="23"/>
        <v>301649.8474846822</v>
      </c>
      <c r="W115" s="54">
        <f t="shared" si="26"/>
        <v>299415.2087979316</v>
      </c>
      <c r="X115" s="55">
        <f t="shared" si="27"/>
        <v>50.10940311886427</v>
      </c>
      <c r="Y115" s="55"/>
      <c r="AA115" s="72">
        <f t="shared" si="28"/>
        <v>-1939.7215145247756</v>
      </c>
      <c r="AB115" s="72">
        <f t="shared" si="29"/>
        <v>-978.1588453776203</v>
      </c>
      <c r="AC115" s="70">
        <f t="shared" si="30"/>
        <v>-0.16370229185789498</v>
      </c>
      <c r="AD115" s="65"/>
      <c r="AE115" s="72">
        <f t="shared" si="31"/>
        <v>-112.61216195335146</v>
      </c>
      <c r="AF115" s="72">
        <f t="shared" si="32"/>
        <v>-810.8755419614026</v>
      </c>
      <c r="AG115" s="70">
        <f t="shared" si="33"/>
        <v>-0.13570616394034118</v>
      </c>
    </row>
    <row r="116" spans="1:33" ht="15">
      <c r="A116" s="32">
        <v>33024</v>
      </c>
      <c r="B116" s="19">
        <v>291739</v>
      </c>
      <c r="C116" s="19">
        <v>0.5</v>
      </c>
      <c r="D116" s="19">
        <v>1391</v>
      </c>
      <c r="E116" s="19">
        <v>291704</v>
      </c>
      <c r="F116" s="19">
        <v>0.4</v>
      </c>
      <c r="G116" s="19">
        <v>1299</v>
      </c>
      <c r="I116" s="29">
        <f t="shared" si="19"/>
        <v>302917.9309664222</v>
      </c>
      <c r="J116" s="29">
        <f t="shared" si="24"/>
        <v>299980.28131367546</v>
      </c>
      <c r="K116" s="30">
        <f t="shared" si="25"/>
        <v>50.20397228452717</v>
      </c>
      <c r="L116" s="29"/>
      <c r="M116" s="29">
        <f t="shared" si="34"/>
        <v>302981.84571764915</v>
      </c>
      <c r="N116" s="29">
        <f t="shared" si="35"/>
        <v>300034.89264717815</v>
      </c>
      <c r="O116" s="30">
        <f t="shared" si="36"/>
        <v>50.21311190484351</v>
      </c>
      <c r="P116" s="29"/>
      <c r="Q116" s="44"/>
      <c r="R116" s="54">
        <f t="shared" si="20"/>
        <v>304722.7454464355</v>
      </c>
      <c r="S116" s="54">
        <f t="shared" si="21"/>
        <v>300821.070425148</v>
      </c>
      <c r="T116" s="55">
        <f t="shared" si="22"/>
        <v>50.344684710906236</v>
      </c>
      <c r="U116" s="47"/>
      <c r="V116" s="54">
        <f t="shared" si="23"/>
        <v>303158.0967221056</v>
      </c>
      <c r="W116" s="54">
        <f t="shared" si="26"/>
        <v>300912.28484192124</v>
      </c>
      <c r="X116" s="55">
        <f t="shared" si="27"/>
        <v>50.359950134458586</v>
      </c>
      <c r="Y116" s="55"/>
      <c r="AA116" s="72">
        <f t="shared" si="28"/>
        <v>-1804.8144800133305</v>
      </c>
      <c r="AB116" s="72">
        <f t="shared" si="29"/>
        <v>-840.7891114725498</v>
      </c>
      <c r="AC116" s="70">
        <f t="shared" si="30"/>
        <v>-0.14071242637906778</v>
      </c>
      <c r="AD116" s="65"/>
      <c r="AE116" s="72">
        <f t="shared" si="31"/>
        <v>-176.25100445642602</v>
      </c>
      <c r="AF116" s="72">
        <f t="shared" si="32"/>
        <v>-877.3921947430936</v>
      </c>
      <c r="AG116" s="70">
        <f t="shared" si="33"/>
        <v>-0.14683822961507786</v>
      </c>
    </row>
    <row r="117" spans="1:33" ht="15">
      <c r="A117" s="32">
        <v>33054</v>
      </c>
      <c r="B117" s="19">
        <v>296209</v>
      </c>
      <c r="C117" s="19">
        <v>1.5</v>
      </c>
      <c r="D117" s="19">
        <v>4469</v>
      </c>
      <c r="E117" s="19">
        <v>297846</v>
      </c>
      <c r="F117" s="19">
        <v>2.1</v>
      </c>
      <c r="G117" s="19">
        <v>6142</v>
      </c>
      <c r="I117" s="29">
        <f t="shared" si="19"/>
        <v>309296.04690585315</v>
      </c>
      <c r="J117" s="29">
        <f t="shared" si="24"/>
        <v>306296.5433046958</v>
      </c>
      <c r="K117" s="30">
        <f t="shared" si="25"/>
        <v>51.26104657137811</v>
      </c>
      <c r="L117" s="29"/>
      <c r="M117" s="29">
        <f t="shared" si="34"/>
        <v>307623.0691005777</v>
      </c>
      <c r="N117" s="29">
        <f t="shared" si="35"/>
        <v>304630.97316860396</v>
      </c>
      <c r="O117" s="30">
        <f t="shared" si="36"/>
        <v>50.98230079320861</v>
      </c>
      <c r="P117" s="29"/>
      <c r="Q117" s="44"/>
      <c r="R117" s="54">
        <f t="shared" si="20"/>
        <v>311121.9231008107</v>
      </c>
      <c r="S117" s="54">
        <f t="shared" si="21"/>
        <v>307138.31290407607</v>
      </c>
      <c r="T117" s="55">
        <f t="shared" si="22"/>
        <v>51.401923089835265</v>
      </c>
      <c r="U117" s="47"/>
      <c r="V117" s="54">
        <f t="shared" si="23"/>
        <v>307705.4681729371</v>
      </c>
      <c r="W117" s="54">
        <f t="shared" si="26"/>
        <v>305425.96911455004</v>
      </c>
      <c r="X117" s="55">
        <f t="shared" si="27"/>
        <v>51.11534938647546</v>
      </c>
      <c r="Y117" s="55"/>
      <c r="AA117" s="72">
        <f t="shared" si="28"/>
        <v>-1825.8761949575273</v>
      </c>
      <c r="AB117" s="72">
        <f t="shared" si="29"/>
        <v>-841.7695993802627</v>
      </c>
      <c r="AC117" s="70">
        <f t="shared" si="30"/>
        <v>-0.140876518457155</v>
      </c>
      <c r="AD117" s="65"/>
      <c r="AE117" s="72">
        <f t="shared" si="31"/>
        <v>-82.39907235943247</v>
      </c>
      <c r="AF117" s="72">
        <f t="shared" si="32"/>
        <v>-794.9959459460806</v>
      </c>
      <c r="AG117" s="70">
        <f t="shared" si="33"/>
        <v>-0.13304859326684948</v>
      </c>
    </row>
    <row r="118" spans="1:33" ht="15">
      <c r="A118" s="32">
        <v>33085</v>
      </c>
      <c r="B118" s="19">
        <v>298534</v>
      </c>
      <c r="C118" s="19">
        <v>0.8</v>
      </c>
      <c r="D118" s="19">
        <v>2327</v>
      </c>
      <c r="E118" s="19">
        <v>299577</v>
      </c>
      <c r="F118" s="19">
        <v>0.6</v>
      </c>
      <c r="G118" s="19">
        <v>1732</v>
      </c>
      <c r="I118" s="29">
        <f t="shared" si="19"/>
        <v>311094.6299092876</v>
      </c>
      <c r="J118" s="29">
        <f t="shared" si="24"/>
        <v>308077.6839377872</v>
      </c>
      <c r="K118" s="30">
        <f t="shared" si="25"/>
        <v>51.55913394761156</v>
      </c>
      <c r="L118" s="29"/>
      <c r="M118" s="29">
        <f t="shared" si="34"/>
        <v>310039.737337522</v>
      </c>
      <c r="N118" s="29">
        <f t="shared" si="35"/>
        <v>307024.1356807604</v>
      </c>
      <c r="O118" s="30">
        <f t="shared" si="36"/>
        <v>51.382814666675635</v>
      </c>
      <c r="P118" s="29"/>
      <c r="Q118" s="44"/>
      <c r="R118" s="54">
        <f t="shared" si="20"/>
        <v>312988.65463941556</v>
      </c>
      <c r="S118" s="54">
        <f t="shared" si="21"/>
        <v>308981.14278150053</v>
      </c>
      <c r="T118" s="55">
        <f t="shared" si="22"/>
        <v>51.71033462837428</v>
      </c>
      <c r="U118" s="47"/>
      <c r="V118" s="54">
        <f t="shared" si="23"/>
        <v>310167.1119183206</v>
      </c>
      <c r="W118" s="54">
        <f t="shared" si="26"/>
        <v>307869.37686746643</v>
      </c>
      <c r="X118" s="55">
        <f t="shared" si="27"/>
        <v>51.52427218156726</v>
      </c>
      <c r="Y118" s="55"/>
      <c r="AA118" s="72">
        <f t="shared" si="28"/>
        <v>-1894.024730127945</v>
      </c>
      <c r="AB118" s="72">
        <f t="shared" si="29"/>
        <v>-903.4588437133352</v>
      </c>
      <c r="AC118" s="70">
        <f t="shared" si="30"/>
        <v>-0.1512006807627131</v>
      </c>
      <c r="AD118" s="65"/>
      <c r="AE118" s="72">
        <f t="shared" si="31"/>
        <v>-127.37458079861244</v>
      </c>
      <c r="AF118" s="72">
        <f t="shared" si="32"/>
        <v>-845.2411867060582</v>
      </c>
      <c r="AG118" s="70">
        <f t="shared" si="33"/>
        <v>-0.14145751489162706</v>
      </c>
    </row>
    <row r="119" spans="1:33" ht="15">
      <c r="A119" s="32">
        <v>33116</v>
      </c>
      <c r="B119" s="19">
        <v>299208</v>
      </c>
      <c r="C119" s="19">
        <v>0.2</v>
      </c>
      <c r="D119" s="19">
        <v>664</v>
      </c>
      <c r="E119" s="19">
        <v>298902</v>
      </c>
      <c r="F119" s="19">
        <v>-0.2</v>
      </c>
      <c r="G119" s="19">
        <v>-685</v>
      </c>
      <c r="I119" s="29">
        <f t="shared" si="19"/>
        <v>310383.2941876272</v>
      </c>
      <c r="J119" s="29">
        <f t="shared" si="24"/>
        <v>307373.24663620064</v>
      </c>
      <c r="K119" s="30">
        <f t="shared" si="25"/>
        <v>51.441241029416524</v>
      </c>
      <c r="L119" s="29"/>
      <c r="M119" s="29">
        <f t="shared" si="34"/>
        <v>310729.32842460787</v>
      </c>
      <c r="N119" s="29">
        <f t="shared" si="35"/>
        <v>307707.0194598007</v>
      </c>
      <c r="O119" s="30">
        <f t="shared" si="36"/>
        <v>51.49710043961497</v>
      </c>
      <c r="P119" s="29"/>
      <c r="Q119" s="44"/>
      <c r="R119" s="54">
        <f t="shared" si="20"/>
        <v>312362.6773301367</v>
      </c>
      <c r="S119" s="54">
        <f t="shared" si="21"/>
        <v>308363.18049593753</v>
      </c>
      <c r="T119" s="55">
        <f t="shared" si="22"/>
        <v>51.60691395911753</v>
      </c>
      <c r="U119" s="47"/>
      <c r="V119" s="54">
        <f t="shared" si="23"/>
        <v>310787.44614215725</v>
      </c>
      <c r="W119" s="54">
        <f t="shared" si="26"/>
        <v>308485.11562120134</v>
      </c>
      <c r="X119" s="55">
        <f t="shared" si="27"/>
        <v>51.627320725930396</v>
      </c>
      <c r="Y119" s="55"/>
      <c r="AA119" s="72">
        <f t="shared" si="28"/>
        <v>-1979.3831425094977</v>
      </c>
      <c r="AB119" s="72">
        <f t="shared" si="29"/>
        <v>-989.9338597368915</v>
      </c>
      <c r="AC119" s="70">
        <f t="shared" si="30"/>
        <v>-0.1656729297010031</v>
      </c>
      <c r="AD119" s="65"/>
      <c r="AE119" s="72">
        <f t="shared" si="31"/>
        <v>-58.11771754937945</v>
      </c>
      <c r="AF119" s="72">
        <f t="shared" si="32"/>
        <v>-778.0961614006665</v>
      </c>
      <c r="AG119" s="70">
        <f t="shared" si="33"/>
        <v>-0.1302202863154278</v>
      </c>
    </row>
    <row r="120" spans="1:33" ht="15">
      <c r="A120" s="32">
        <v>33146</v>
      </c>
      <c r="B120" s="19">
        <v>303267</v>
      </c>
      <c r="C120" s="19">
        <v>1.4</v>
      </c>
      <c r="D120" s="19">
        <v>4046</v>
      </c>
      <c r="E120" s="19">
        <v>304635</v>
      </c>
      <c r="F120" s="19">
        <v>1.9</v>
      </c>
      <c r="G120" s="19">
        <v>5719</v>
      </c>
      <c r="I120" s="29">
        <f t="shared" si="19"/>
        <v>316321.9699390743</v>
      </c>
      <c r="J120" s="29">
        <f t="shared" si="24"/>
        <v>313254.3300599062</v>
      </c>
      <c r="K120" s="30">
        <f t="shared" si="25"/>
        <v>52.425484886758504</v>
      </c>
      <c r="L120" s="29"/>
      <c r="M120" s="29">
        <f t="shared" si="34"/>
        <v>314931.1240410552</v>
      </c>
      <c r="N120" s="29">
        <f t="shared" si="35"/>
        <v>311867.94630913076</v>
      </c>
      <c r="O120" s="30">
        <f t="shared" si="36"/>
        <v>52.1934630648746</v>
      </c>
      <c r="P120" s="29"/>
      <c r="Q120" s="44"/>
      <c r="R120" s="54">
        <f t="shared" si="20"/>
        <v>318297.5681994093</v>
      </c>
      <c r="S120" s="54">
        <f t="shared" si="21"/>
        <v>314222.0809253603</v>
      </c>
      <c r="T120" s="55">
        <f t="shared" si="22"/>
        <v>52.587445324340756</v>
      </c>
      <c r="U120" s="47"/>
      <c r="V120" s="54">
        <f t="shared" si="23"/>
        <v>315138.47038814746</v>
      </c>
      <c r="W120" s="54">
        <f t="shared" si="26"/>
        <v>312803.90723989817</v>
      </c>
      <c r="X120" s="55">
        <f t="shared" si="27"/>
        <v>52.35010321609342</v>
      </c>
      <c r="Y120" s="55"/>
      <c r="AA120" s="72">
        <f t="shared" si="28"/>
        <v>-1975.598260334984</v>
      </c>
      <c r="AB120" s="72">
        <f t="shared" si="29"/>
        <v>-967.7508654541452</v>
      </c>
      <c r="AC120" s="70">
        <f t="shared" si="30"/>
        <v>-0.16196043758225187</v>
      </c>
      <c r="AD120" s="65"/>
      <c r="AE120" s="72">
        <f t="shared" si="31"/>
        <v>-207.34634709224338</v>
      </c>
      <c r="AF120" s="72">
        <f t="shared" si="32"/>
        <v>-935.9609307674109</v>
      </c>
      <c r="AG120" s="70">
        <f t="shared" si="33"/>
        <v>-0.15664015121882358</v>
      </c>
    </row>
    <row r="121" spans="1:33" ht="15">
      <c r="A121" s="32">
        <v>33177</v>
      </c>
      <c r="B121" s="19">
        <v>305393</v>
      </c>
      <c r="C121" s="19">
        <v>0.7</v>
      </c>
      <c r="D121" s="19">
        <v>2092</v>
      </c>
      <c r="E121" s="19">
        <v>304757</v>
      </c>
      <c r="F121" s="19">
        <v>0</v>
      </c>
      <c r="G121" s="19">
        <v>88</v>
      </c>
      <c r="I121" s="29">
        <f t="shared" si="19"/>
        <v>316413.34595743933</v>
      </c>
      <c r="J121" s="29">
        <f t="shared" si="24"/>
        <v>313344.8199282577</v>
      </c>
      <c r="K121" s="30">
        <f t="shared" si="25"/>
        <v>52.440629051644464</v>
      </c>
      <c r="L121" s="29"/>
      <c r="M121" s="29">
        <f t="shared" si="34"/>
        <v>317103.58563923073</v>
      </c>
      <c r="N121" s="29">
        <f t="shared" si="35"/>
        <v>314019.2774585097</v>
      </c>
      <c r="O121" s="30">
        <f t="shared" si="36"/>
        <v>52.55350462802429</v>
      </c>
      <c r="P121" s="29"/>
      <c r="Q121" s="44"/>
      <c r="R121" s="54">
        <f t="shared" si="20"/>
        <v>318297.5681994093</v>
      </c>
      <c r="S121" s="54">
        <f t="shared" si="21"/>
        <v>314222.0809253603</v>
      </c>
      <c r="T121" s="55">
        <f t="shared" si="22"/>
        <v>52.587445324340756</v>
      </c>
      <c r="U121" s="47"/>
      <c r="V121" s="54">
        <f t="shared" si="23"/>
        <v>317344.43968086445</v>
      </c>
      <c r="W121" s="54">
        <f t="shared" si="26"/>
        <v>314993.5345905774</v>
      </c>
      <c r="X121" s="55">
        <f t="shared" si="27"/>
        <v>52.71655393860607</v>
      </c>
      <c r="Y121" s="55"/>
      <c r="AA121" s="72">
        <f t="shared" si="28"/>
        <v>-1884.2222419699538</v>
      </c>
      <c r="AB121" s="72">
        <f t="shared" si="29"/>
        <v>-877.2609971025959</v>
      </c>
      <c r="AC121" s="70">
        <f t="shared" si="30"/>
        <v>-0.1468162726962916</v>
      </c>
      <c r="AD121" s="65"/>
      <c r="AE121" s="72">
        <f t="shared" si="31"/>
        <v>-240.85404163372004</v>
      </c>
      <c r="AF121" s="72">
        <f t="shared" si="32"/>
        <v>-974.2571320676943</v>
      </c>
      <c r="AG121" s="70">
        <f t="shared" si="33"/>
        <v>-0.1630493105817763</v>
      </c>
    </row>
    <row r="122" spans="1:33" ht="15">
      <c r="A122" s="32">
        <v>33207</v>
      </c>
      <c r="B122" s="19">
        <v>304489</v>
      </c>
      <c r="C122" s="19">
        <v>0.6</v>
      </c>
      <c r="D122" s="19">
        <v>1823</v>
      </c>
      <c r="E122" s="19">
        <v>303968</v>
      </c>
      <c r="F122" s="19">
        <v>0.6</v>
      </c>
      <c r="G122" s="19">
        <v>1930</v>
      </c>
      <c r="I122" s="29">
        <f t="shared" si="19"/>
        <v>318417.1645988417</v>
      </c>
      <c r="J122" s="29">
        <f t="shared" si="24"/>
        <v>315329.2058569207</v>
      </c>
      <c r="K122" s="30">
        <f t="shared" si="25"/>
        <v>52.7727310675774</v>
      </c>
      <c r="L122" s="29"/>
      <c r="M122" s="29">
        <f t="shared" si="34"/>
        <v>318996.4903116375</v>
      </c>
      <c r="N122" s="29">
        <f t="shared" si="35"/>
        <v>315893.7707926951</v>
      </c>
      <c r="O122" s="30">
        <f t="shared" si="36"/>
        <v>52.86721528588773</v>
      </c>
      <c r="P122" s="29"/>
      <c r="Q122" s="44"/>
      <c r="R122" s="54">
        <f t="shared" si="20"/>
        <v>320207.35360860574</v>
      </c>
      <c r="S122" s="54">
        <f t="shared" si="21"/>
        <v>316107.4134109125</v>
      </c>
      <c r="T122" s="55">
        <f t="shared" si="22"/>
        <v>52.9029699962868</v>
      </c>
      <c r="U122" s="47"/>
      <c r="V122" s="54">
        <f t="shared" si="23"/>
        <v>319248.5063189496</v>
      </c>
      <c r="W122" s="54">
        <f t="shared" si="26"/>
        <v>316883.49579812086</v>
      </c>
      <c r="X122" s="55">
        <f t="shared" si="27"/>
        <v>53.03285326223771</v>
      </c>
      <c r="Y122" s="55"/>
      <c r="AA122" s="72">
        <f t="shared" si="28"/>
        <v>-1790.1890097640571</v>
      </c>
      <c r="AB122" s="72">
        <f t="shared" si="29"/>
        <v>-778.2075539918151</v>
      </c>
      <c r="AC122" s="70">
        <f t="shared" si="30"/>
        <v>-0.1302389287093959</v>
      </c>
      <c r="AD122" s="65"/>
      <c r="AE122" s="72">
        <f t="shared" si="31"/>
        <v>-252.01600731210783</v>
      </c>
      <c r="AF122" s="72">
        <f t="shared" si="32"/>
        <v>-989.7250054257456</v>
      </c>
      <c r="AG122" s="70">
        <f t="shared" si="33"/>
        <v>-0.16563797634997712</v>
      </c>
    </row>
    <row r="123" spans="1:33" ht="15">
      <c r="A123" s="32">
        <v>33238</v>
      </c>
      <c r="B123" s="19">
        <v>308621</v>
      </c>
      <c r="C123" s="19">
        <v>1.3</v>
      </c>
      <c r="D123" s="19">
        <v>4075</v>
      </c>
      <c r="E123" s="19">
        <v>309763</v>
      </c>
      <c r="F123" s="19">
        <v>1.9</v>
      </c>
      <c r="G123" s="19">
        <v>5738</v>
      </c>
      <c r="I123" s="29">
        <f t="shared" si="19"/>
        <v>324427.9212918757</v>
      </c>
      <c r="J123" s="29">
        <f t="shared" si="24"/>
        <v>321281.6711927686</v>
      </c>
      <c r="K123" s="30">
        <f t="shared" si="25"/>
        <v>53.76892122860014</v>
      </c>
      <c r="L123" s="29"/>
      <c r="M123" s="29">
        <f t="shared" si="34"/>
        <v>323265.6451842928</v>
      </c>
      <c r="N123" s="29">
        <f t="shared" si="35"/>
        <v>320121.40172839473</v>
      </c>
      <c r="O123" s="30">
        <f t="shared" si="36"/>
        <v>53.57474134525274</v>
      </c>
      <c r="P123" s="29"/>
      <c r="Q123" s="44"/>
      <c r="R123" s="54">
        <f t="shared" si="20"/>
        <v>326291.2933271692</v>
      </c>
      <c r="S123" s="54">
        <f t="shared" si="21"/>
        <v>322113.4542657198</v>
      </c>
      <c r="T123" s="55">
        <f t="shared" si="22"/>
        <v>53.90812642621624</v>
      </c>
      <c r="U123" s="47"/>
      <c r="V123" s="54">
        <f t="shared" si="23"/>
        <v>323398.73690109595</v>
      </c>
      <c r="W123" s="54">
        <f t="shared" si="26"/>
        <v>321002.9812434964</v>
      </c>
      <c r="X123" s="55">
        <f t="shared" si="27"/>
        <v>53.72228035464679</v>
      </c>
      <c r="Y123" s="55"/>
      <c r="AA123" s="72">
        <f t="shared" si="28"/>
        <v>-1863.3720352934906</v>
      </c>
      <c r="AB123" s="72">
        <f t="shared" si="29"/>
        <v>-831.7830729511916</v>
      </c>
      <c r="AC123" s="70">
        <f t="shared" si="30"/>
        <v>-0.13920519761609995</v>
      </c>
      <c r="AD123" s="65"/>
      <c r="AE123" s="72">
        <f t="shared" si="31"/>
        <v>-133.09171680314466</v>
      </c>
      <c r="AF123" s="72">
        <f t="shared" si="32"/>
        <v>-881.5795151016791</v>
      </c>
      <c r="AG123" s="70">
        <f t="shared" si="33"/>
        <v>-0.14753900939405185</v>
      </c>
    </row>
    <row r="124" spans="1:33" ht="15">
      <c r="A124" s="32">
        <v>33269</v>
      </c>
      <c r="B124" s="19">
        <v>312427</v>
      </c>
      <c r="C124" s="19">
        <v>1.1</v>
      </c>
      <c r="D124" s="19">
        <v>3475</v>
      </c>
      <c r="E124" s="19">
        <v>310165</v>
      </c>
      <c r="F124" s="19">
        <v>0</v>
      </c>
      <c r="G124" s="19">
        <v>75</v>
      </c>
      <c r="I124" s="29">
        <f t="shared" si="19"/>
        <v>324506.4719712561</v>
      </c>
      <c r="J124" s="29">
        <f t="shared" si="24"/>
        <v>321359.4601002219</v>
      </c>
      <c r="K124" s="30">
        <f t="shared" si="25"/>
        <v>53.7819397914761</v>
      </c>
      <c r="L124" s="29"/>
      <c r="M124" s="29">
        <f t="shared" si="34"/>
        <v>326905.54045070504</v>
      </c>
      <c r="N124" s="29">
        <f t="shared" si="35"/>
        <v>323725.893551719</v>
      </c>
      <c r="O124" s="30">
        <f t="shared" si="36"/>
        <v>54.17798035418199</v>
      </c>
      <c r="P124" s="29"/>
      <c r="Q124" s="44"/>
      <c r="R124" s="54">
        <f t="shared" si="20"/>
        <v>326291.2933271692</v>
      </c>
      <c r="S124" s="54">
        <f t="shared" si="21"/>
        <v>322113.4542657198</v>
      </c>
      <c r="T124" s="55">
        <f t="shared" si="22"/>
        <v>53.90812642621624</v>
      </c>
      <c r="U124" s="47"/>
      <c r="V124" s="54">
        <f t="shared" si="23"/>
        <v>326956.123007008</v>
      </c>
      <c r="W124" s="54">
        <f t="shared" si="26"/>
        <v>324534.0140371748</v>
      </c>
      <c r="X124" s="55">
        <f t="shared" si="27"/>
        <v>54.3132254385479</v>
      </c>
      <c r="Y124" s="55"/>
      <c r="AA124" s="72">
        <f t="shared" si="28"/>
        <v>-1784.8213559131254</v>
      </c>
      <c r="AB124" s="72">
        <f t="shared" si="29"/>
        <v>-753.9941654978902</v>
      </c>
      <c r="AC124" s="70">
        <f t="shared" si="30"/>
        <v>-0.1261866347401437</v>
      </c>
      <c r="AD124" s="65"/>
      <c r="AE124" s="72">
        <f t="shared" si="31"/>
        <v>-50.58255630295025</v>
      </c>
      <c r="AF124" s="72">
        <f t="shared" si="32"/>
        <v>-808.1204854557873</v>
      </c>
      <c r="AG124" s="70">
        <f t="shared" si="33"/>
        <v>-0.13524508436591276</v>
      </c>
    </row>
    <row r="125" spans="1:33" ht="15">
      <c r="A125" s="32">
        <v>33297</v>
      </c>
      <c r="B125" s="19">
        <v>314328</v>
      </c>
      <c r="C125" s="19">
        <v>0.6</v>
      </c>
      <c r="D125" s="19">
        <v>1896</v>
      </c>
      <c r="E125" s="19">
        <v>311809</v>
      </c>
      <c r="F125" s="19">
        <v>0.5</v>
      </c>
      <c r="G125" s="19">
        <v>1637</v>
      </c>
      <c r="I125" s="29">
        <f t="shared" si="19"/>
        <v>326219.16390818305</v>
      </c>
      <c r="J125" s="29">
        <f t="shared" si="24"/>
        <v>323055.54262463335</v>
      </c>
      <c r="K125" s="30">
        <f t="shared" si="25"/>
        <v>54.0657920489476</v>
      </c>
      <c r="L125" s="29"/>
      <c r="M125" s="29">
        <f t="shared" si="34"/>
        <v>328889.4051765275</v>
      </c>
      <c r="N125" s="29">
        <f t="shared" si="35"/>
        <v>325690.462216316</v>
      </c>
      <c r="O125" s="30">
        <f t="shared" si="36"/>
        <v>54.50676580086722</v>
      </c>
      <c r="P125" s="29"/>
      <c r="Q125" s="44"/>
      <c r="R125" s="54">
        <f t="shared" si="20"/>
        <v>327922.749793805</v>
      </c>
      <c r="S125" s="54">
        <f t="shared" si="21"/>
        <v>323724.0215370484</v>
      </c>
      <c r="T125" s="55">
        <f t="shared" si="22"/>
        <v>54.17766705834732</v>
      </c>
      <c r="U125" s="47"/>
      <c r="V125" s="54">
        <f t="shared" si="23"/>
        <v>328917.85974505</v>
      </c>
      <c r="W125" s="54">
        <f t="shared" si="26"/>
        <v>326481.2181213979</v>
      </c>
      <c r="X125" s="55">
        <f t="shared" si="27"/>
        <v>54.63910479117919</v>
      </c>
      <c r="Y125" s="55"/>
      <c r="AA125" s="72">
        <f t="shared" si="28"/>
        <v>-1703.5858856219565</v>
      </c>
      <c r="AB125" s="72">
        <f t="shared" si="29"/>
        <v>-668.4789124150411</v>
      </c>
      <c r="AC125" s="70">
        <f t="shared" si="30"/>
        <v>-0.11187500939971784</v>
      </c>
      <c r="AD125" s="65"/>
      <c r="AE125" s="72">
        <f t="shared" si="31"/>
        <v>-28.454568522516638</v>
      </c>
      <c r="AF125" s="72">
        <f t="shared" si="32"/>
        <v>-790.7559050818672</v>
      </c>
      <c r="AG125" s="70">
        <f t="shared" si="33"/>
        <v>-0.13233899031197183</v>
      </c>
    </row>
    <row r="126" spans="1:33" ht="15">
      <c r="A126" s="32">
        <v>33328</v>
      </c>
      <c r="B126" s="19">
        <v>317020</v>
      </c>
      <c r="C126" s="19">
        <v>0.9</v>
      </c>
      <c r="D126" s="19">
        <v>2693</v>
      </c>
      <c r="E126" s="19">
        <v>318175</v>
      </c>
      <c r="F126" s="19">
        <v>2</v>
      </c>
      <c r="G126" s="19">
        <v>6367</v>
      </c>
      <c r="I126" s="29">
        <f t="shared" si="19"/>
        <v>332880.41299529537</v>
      </c>
      <c r="J126" s="29">
        <f t="shared" si="24"/>
        <v>329652.19198334665</v>
      </c>
      <c r="K126" s="30">
        <f t="shared" si="25"/>
        <v>55.169791285581724</v>
      </c>
      <c r="L126" s="29"/>
      <c r="M126" s="29">
        <f t="shared" si="34"/>
        <v>331707.1597772642</v>
      </c>
      <c r="N126" s="29">
        <f t="shared" si="35"/>
        <v>328480.80992555135</v>
      </c>
      <c r="O126" s="30">
        <f t="shared" si="36"/>
        <v>54.97375162555269</v>
      </c>
      <c r="P126" s="29"/>
      <c r="Q126" s="44"/>
      <c r="R126" s="54">
        <f t="shared" si="20"/>
        <v>334481.2047896811</v>
      </c>
      <c r="S126" s="54">
        <f t="shared" si="21"/>
        <v>330198.5019677894</v>
      </c>
      <c r="T126" s="55">
        <f t="shared" si="22"/>
        <v>55.261220399514265</v>
      </c>
      <c r="U126" s="47"/>
      <c r="V126" s="54">
        <f t="shared" si="23"/>
        <v>331878.1204827554</v>
      </c>
      <c r="W126" s="54">
        <f t="shared" si="26"/>
        <v>329419.54908449046</v>
      </c>
      <c r="X126" s="55">
        <f t="shared" si="27"/>
        <v>55.1308567342998</v>
      </c>
      <c r="Y126" s="55"/>
      <c r="AA126" s="72">
        <f t="shared" si="28"/>
        <v>-1600.791794385761</v>
      </c>
      <c r="AB126" s="72">
        <f t="shared" si="29"/>
        <v>-546.3099844427197</v>
      </c>
      <c r="AC126" s="70">
        <f t="shared" si="30"/>
        <v>-0.09142911393254138</v>
      </c>
      <c r="AD126" s="65"/>
      <c r="AE126" s="72">
        <f t="shared" si="31"/>
        <v>-170.9607054911903</v>
      </c>
      <c r="AF126" s="72">
        <f t="shared" si="32"/>
        <v>-938.7391589391045</v>
      </c>
      <c r="AG126" s="70">
        <f t="shared" si="33"/>
        <v>-0.15710510874711048</v>
      </c>
    </row>
    <row r="127" spans="1:33" ht="15">
      <c r="A127" s="32">
        <v>33358</v>
      </c>
      <c r="B127" s="19">
        <v>320450</v>
      </c>
      <c r="C127" s="19">
        <v>1.1</v>
      </c>
      <c r="D127" s="19">
        <v>3431</v>
      </c>
      <c r="E127" s="19">
        <v>320648</v>
      </c>
      <c r="F127" s="19">
        <v>0.8</v>
      </c>
      <c r="G127" s="19">
        <v>2475</v>
      </c>
      <c r="I127" s="29">
        <f t="shared" si="19"/>
        <v>335469.8025518707</v>
      </c>
      <c r="J127" s="29">
        <f t="shared" si="24"/>
        <v>332216.4700540901</v>
      </c>
      <c r="K127" s="30">
        <f t="shared" si="25"/>
        <v>55.598942643896535</v>
      </c>
      <c r="L127" s="29"/>
      <c r="M127" s="29">
        <f t="shared" si="34"/>
        <v>335297.11392903945</v>
      </c>
      <c r="N127" s="29">
        <f t="shared" si="35"/>
        <v>332035.84638651455</v>
      </c>
      <c r="O127" s="30">
        <f t="shared" si="36"/>
        <v>55.56871390499017</v>
      </c>
      <c r="P127" s="29"/>
      <c r="Q127" s="44"/>
      <c r="R127" s="54">
        <f t="shared" si="20"/>
        <v>337157.0544279986</v>
      </c>
      <c r="S127" s="54">
        <f t="shared" si="21"/>
        <v>332840.0899835317</v>
      </c>
      <c r="T127" s="55">
        <f t="shared" si="22"/>
        <v>55.70331016271038</v>
      </c>
      <c r="U127" s="47"/>
      <c r="V127" s="54">
        <f t="shared" si="23"/>
        <v>335528.7798080657</v>
      </c>
      <c r="W127" s="54">
        <f t="shared" si="26"/>
        <v>333043.1641244198</v>
      </c>
      <c r="X127" s="55">
        <f t="shared" si="27"/>
        <v>55.73729615837709</v>
      </c>
      <c r="Y127" s="55"/>
      <c r="AA127" s="72">
        <f t="shared" si="28"/>
        <v>-1687.2518761279061</v>
      </c>
      <c r="AB127" s="72">
        <f t="shared" si="29"/>
        <v>-623.6199294416001</v>
      </c>
      <c r="AC127" s="70">
        <f t="shared" si="30"/>
        <v>-0.1043675188138451</v>
      </c>
      <c r="AD127" s="65"/>
      <c r="AE127" s="72">
        <f t="shared" si="31"/>
        <v>-231.66587902622996</v>
      </c>
      <c r="AF127" s="72">
        <f t="shared" si="32"/>
        <v>-1007.3177379052504</v>
      </c>
      <c r="AG127" s="70">
        <f t="shared" si="33"/>
        <v>-0.1685822533869228</v>
      </c>
    </row>
    <row r="128" spans="1:33" ht="15">
      <c r="A128" s="32">
        <v>33389</v>
      </c>
      <c r="B128" s="19">
        <v>322553</v>
      </c>
      <c r="C128" s="19">
        <v>0.7</v>
      </c>
      <c r="D128" s="19">
        <v>2093</v>
      </c>
      <c r="E128" s="19">
        <v>322930</v>
      </c>
      <c r="F128" s="19">
        <v>0.7</v>
      </c>
      <c r="G128" s="19">
        <v>2273</v>
      </c>
      <c r="I128" s="29">
        <f t="shared" si="19"/>
        <v>337847.87090470747</v>
      </c>
      <c r="J128" s="29">
        <f t="shared" si="24"/>
        <v>334571.47628033493</v>
      </c>
      <c r="K128" s="30">
        <f t="shared" si="25"/>
        <v>55.99307077390071</v>
      </c>
      <c r="L128" s="29"/>
      <c r="M128" s="29">
        <f t="shared" si="34"/>
        <v>337487.0869652494</v>
      </c>
      <c r="N128" s="29">
        <f t="shared" si="35"/>
        <v>334204.5186489173</v>
      </c>
      <c r="O128" s="30">
        <f t="shared" si="36"/>
        <v>55.93165763475501</v>
      </c>
      <c r="P128" s="29"/>
      <c r="Q128" s="44"/>
      <c r="R128" s="54">
        <f t="shared" si="20"/>
        <v>339517.15380899457</v>
      </c>
      <c r="S128" s="54">
        <f t="shared" si="21"/>
        <v>335169.97061341634</v>
      </c>
      <c r="T128" s="55">
        <f t="shared" si="22"/>
        <v>56.09323333384935</v>
      </c>
      <c r="U128" s="47"/>
      <c r="V128" s="54">
        <f t="shared" si="23"/>
        <v>337877.4812667221</v>
      </c>
      <c r="W128" s="54">
        <f t="shared" si="26"/>
        <v>335374.4662732907</v>
      </c>
      <c r="X128" s="55">
        <f t="shared" si="27"/>
        <v>56.12745723148573</v>
      </c>
      <c r="Y128" s="55"/>
      <c r="AA128" s="72">
        <f t="shared" si="28"/>
        <v>-1669.2829042871017</v>
      </c>
      <c r="AB128" s="72">
        <f t="shared" si="29"/>
        <v>-598.4943330814131</v>
      </c>
      <c r="AC128" s="70">
        <f t="shared" si="30"/>
        <v>-0.10016255994863599</v>
      </c>
      <c r="AD128" s="65"/>
      <c r="AE128" s="72">
        <f t="shared" si="31"/>
        <v>-390.3943014726974</v>
      </c>
      <c r="AF128" s="72">
        <f t="shared" si="32"/>
        <v>-1169.9476243733661</v>
      </c>
      <c r="AG128" s="70">
        <f t="shared" si="33"/>
        <v>-0.19579959673071556</v>
      </c>
    </row>
    <row r="129" spans="1:33" ht="15">
      <c r="A129" s="32">
        <v>33419</v>
      </c>
      <c r="B129" s="19">
        <v>324116</v>
      </c>
      <c r="C129" s="19">
        <v>0.5</v>
      </c>
      <c r="D129" s="19">
        <v>1511</v>
      </c>
      <c r="E129" s="19">
        <v>326000</v>
      </c>
      <c r="F129" s="19">
        <v>0.9</v>
      </c>
      <c r="G129" s="19">
        <v>3018</v>
      </c>
      <c r="I129" s="29">
        <f t="shared" si="19"/>
        <v>341005.28853202733</v>
      </c>
      <c r="J129" s="29">
        <f t="shared" si="24"/>
        <v>337698.27377643023</v>
      </c>
      <c r="K129" s="30">
        <f t="shared" si="25"/>
        <v>56.51636401886288</v>
      </c>
      <c r="L129" s="29"/>
      <c r="M129" s="29">
        <f t="shared" si="34"/>
        <v>339068.0457174684</v>
      </c>
      <c r="N129" s="29">
        <f t="shared" si="35"/>
        <v>335770.1002050601</v>
      </c>
      <c r="O129" s="30">
        <f t="shared" si="36"/>
        <v>56.19366956670454</v>
      </c>
      <c r="P129" s="29"/>
      <c r="Q129" s="44"/>
      <c r="R129" s="54">
        <f t="shared" si="20"/>
        <v>342572.8081932755</v>
      </c>
      <c r="S129" s="54">
        <f t="shared" si="21"/>
        <v>338186.50034893706</v>
      </c>
      <c r="T129" s="55">
        <f t="shared" si="22"/>
        <v>56.598072433853986</v>
      </c>
      <c r="U129" s="47"/>
      <c r="V129" s="54">
        <f t="shared" si="23"/>
        <v>339566.86867305567</v>
      </c>
      <c r="W129" s="54">
        <f t="shared" si="26"/>
        <v>337051.3386046571</v>
      </c>
      <c r="X129" s="55">
        <f t="shared" si="27"/>
        <v>56.40809451764315</v>
      </c>
      <c r="Y129" s="55"/>
      <c r="AA129" s="72">
        <f t="shared" si="28"/>
        <v>-1567.5196612481377</v>
      </c>
      <c r="AB129" s="72">
        <f t="shared" si="29"/>
        <v>-488.22657250682823</v>
      </c>
      <c r="AC129" s="70">
        <f t="shared" si="30"/>
        <v>-0.08170841499110537</v>
      </c>
      <c r="AD129" s="65"/>
      <c r="AE129" s="72">
        <f t="shared" si="31"/>
        <v>-498.82295558723854</v>
      </c>
      <c r="AF129" s="72">
        <f t="shared" si="32"/>
        <v>-1281.2383995970013</v>
      </c>
      <c r="AG129" s="70">
        <f t="shared" si="33"/>
        <v>-0.21442495093860714</v>
      </c>
    </row>
    <row r="130" spans="1:33" ht="15">
      <c r="A130" s="32">
        <v>33450</v>
      </c>
      <c r="B130" s="19">
        <v>326369</v>
      </c>
      <c r="C130" s="19">
        <v>0.7</v>
      </c>
      <c r="D130" s="19">
        <v>2254</v>
      </c>
      <c r="E130" s="19">
        <v>326920</v>
      </c>
      <c r="F130" s="19">
        <v>0.3</v>
      </c>
      <c r="G130" s="19">
        <v>921</v>
      </c>
      <c r="I130" s="29">
        <f t="shared" si="19"/>
        <v>341968.68077355495</v>
      </c>
      <c r="J130" s="29">
        <f t="shared" si="24"/>
        <v>338652.32319406245</v>
      </c>
      <c r="K130" s="30">
        <f t="shared" si="25"/>
        <v>56.67603141537016</v>
      </c>
      <c r="L130" s="29"/>
      <c r="M130" s="29">
        <f t="shared" si="34"/>
        <v>341426.02673367</v>
      </c>
      <c r="N130" s="29">
        <f t="shared" si="35"/>
        <v>338105.14631775493</v>
      </c>
      <c r="O130" s="30">
        <f t="shared" si="36"/>
        <v>56.58445722051784</v>
      </c>
      <c r="P130" s="29"/>
      <c r="Q130" s="44"/>
      <c r="R130" s="54">
        <f t="shared" si="20"/>
        <v>343600.52661785524</v>
      </c>
      <c r="S130" s="54">
        <f t="shared" si="21"/>
        <v>339201.05984998384</v>
      </c>
      <c r="T130" s="55">
        <f t="shared" si="22"/>
        <v>56.76786665115554</v>
      </c>
      <c r="U130" s="47"/>
      <c r="V130" s="54">
        <f t="shared" si="23"/>
        <v>341943.83675376704</v>
      </c>
      <c r="W130" s="54">
        <f t="shared" si="26"/>
        <v>339410.69797488966</v>
      </c>
      <c r="X130" s="55">
        <f t="shared" si="27"/>
        <v>56.80295117926664</v>
      </c>
      <c r="Y130" s="55"/>
      <c r="AA130" s="72">
        <f t="shared" si="28"/>
        <v>-1631.8458443002892</v>
      </c>
      <c r="AB130" s="72">
        <f t="shared" si="29"/>
        <v>-548.7366559213842</v>
      </c>
      <c r="AC130" s="70">
        <f t="shared" si="30"/>
        <v>-0.091835235785382</v>
      </c>
      <c r="AD130" s="65"/>
      <c r="AE130" s="72">
        <f t="shared" si="31"/>
        <v>-517.8100200970657</v>
      </c>
      <c r="AF130" s="72">
        <f t="shared" si="32"/>
        <v>-1305.5516571347252</v>
      </c>
      <c r="AG130" s="70">
        <f t="shared" si="33"/>
        <v>-0.21849395874880173</v>
      </c>
    </row>
    <row r="131" spans="1:33" ht="15">
      <c r="A131" s="32">
        <v>33481</v>
      </c>
      <c r="B131" s="19">
        <v>327140</v>
      </c>
      <c r="C131" s="19">
        <v>0.2</v>
      </c>
      <c r="D131" s="19">
        <v>767</v>
      </c>
      <c r="E131" s="19">
        <v>326787</v>
      </c>
      <c r="F131" s="19">
        <v>0</v>
      </c>
      <c r="G131" s="19">
        <v>-137</v>
      </c>
      <c r="I131" s="29">
        <f t="shared" si="19"/>
        <v>341825.3744317405</v>
      </c>
      <c r="J131" s="29">
        <f t="shared" si="24"/>
        <v>338510.4066142338</v>
      </c>
      <c r="K131" s="30">
        <f t="shared" si="25"/>
        <v>56.65228060078584</v>
      </c>
      <c r="L131" s="29"/>
      <c r="M131" s="29">
        <f t="shared" si="34"/>
        <v>342228.4122620281</v>
      </c>
      <c r="N131" s="29">
        <f t="shared" si="35"/>
        <v>338899.7274428793</v>
      </c>
      <c r="O131" s="30">
        <f t="shared" si="36"/>
        <v>56.71743639037814</v>
      </c>
      <c r="P131" s="29"/>
      <c r="Q131" s="44"/>
      <c r="R131" s="54">
        <f t="shared" si="20"/>
        <v>343600.52661785524</v>
      </c>
      <c r="S131" s="54">
        <f t="shared" si="21"/>
        <v>339201.05984998384</v>
      </c>
      <c r="T131" s="55">
        <f t="shared" si="22"/>
        <v>56.76786665115554</v>
      </c>
      <c r="U131" s="47"/>
      <c r="V131" s="54">
        <f t="shared" si="23"/>
        <v>342627.7244272746</v>
      </c>
      <c r="W131" s="54">
        <f t="shared" si="26"/>
        <v>340089.5193708394</v>
      </c>
      <c r="X131" s="55">
        <f t="shared" si="27"/>
        <v>56.91655708162518</v>
      </c>
      <c r="Y131" s="55"/>
      <c r="AA131" s="72">
        <f t="shared" si="28"/>
        <v>-1775.1521861147485</v>
      </c>
      <c r="AB131" s="72">
        <f t="shared" si="29"/>
        <v>-690.65323575004</v>
      </c>
      <c r="AC131" s="70">
        <f t="shared" si="30"/>
        <v>-0.11558605036969993</v>
      </c>
      <c r="AD131" s="65"/>
      <c r="AE131" s="72">
        <f t="shared" si="31"/>
        <v>-399.3121652465197</v>
      </c>
      <c r="AF131" s="72">
        <f t="shared" si="32"/>
        <v>-1189.7919279601192</v>
      </c>
      <c r="AG131" s="70">
        <f t="shared" si="33"/>
        <v>-0.1991206912470389</v>
      </c>
    </row>
    <row r="132" spans="1:33" ht="15">
      <c r="A132" s="32">
        <v>33511</v>
      </c>
      <c r="B132" s="19">
        <v>330391</v>
      </c>
      <c r="C132" s="19">
        <v>1</v>
      </c>
      <c r="D132" s="19">
        <v>3255</v>
      </c>
      <c r="E132" s="19">
        <v>331486</v>
      </c>
      <c r="F132" s="19">
        <v>1.4</v>
      </c>
      <c r="G132" s="19">
        <v>4702</v>
      </c>
      <c r="I132" s="29">
        <f t="shared" si="19"/>
        <v>346743.7552442515</v>
      </c>
      <c r="J132" s="29">
        <f t="shared" si="24"/>
        <v>343381.0897561584</v>
      </c>
      <c r="K132" s="30">
        <f t="shared" si="25"/>
        <v>57.4674263176745</v>
      </c>
      <c r="L132" s="29"/>
      <c r="M132" s="29">
        <f t="shared" si="34"/>
        <v>345633.53998078126</v>
      </c>
      <c r="N132" s="29">
        <f t="shared" si="35"/>
        <v>342271.7351852116</v>
      </c>
      <c r="O132" s="30">
        <f t="shared" si="36"/>
        <v>57.281767427398016</v>
      </c>
      <c r="P132" s="29"/>
      <c r="Q132" s="44"/>
      <c r="R132" s="54">
        <f t="shared" si="20"/>
        <v>348410.93399050523</v>
      </c>
      <c r="S132" s="54">
        <f t="shared" si="21"/>
        <v>343949.8746878836</v>
      </c>
      <c r="T132" s="55">
        <f t="shared" si="22"/>
        <v>57.562616784271725</v>
      </c>
      <c r="U132" s="47"/>
      <c r="V132" s="54">
        <f t="shared" si="23"/>
        <v>346054.00167154736</v>
      </c>
      <c r="W132" s="54">
        <f t="shared" si="26"/>
        <v>343490.4145645478</v>
      </c>
      <c r="X132" s="55">
        <f t="shared" si="27"/>
        <v>57.48572265244143</v>
      </c>
      <c r="Y132" s="55"/>
      <c r="AA132" s="72">
        <f t="shared" si="28"/>
        <v>-1667.1787462537177</v>
      </c>
      <c r="AB132" s="72">
        <f t="shared" si="29"/>
        <v>-568.7849317251821</v>
      </c>
      <c r="AC132" s="70">
        <f t="shared" si="30"/>
        <v>-0.09519046659722363</v>
      </c>
      <c r="AD132" s="65"/>
      <c r="AE132" s="72">
        <f t="shared" si="31"/>
        <v>-420.4616907660966</v>
      </c>
      <c r="AF132" s="72">
        <f t="shared" si="32"/>
        <v>-1218.679379336245</v>
      </c>
      <c r="AG132" s="70">
        <f t="shared" si="33"/>
        <v>-0.20395522504341557</v>
      </c>
    </row>
    <row r="133" spans="1:33" ht="15">
      <c r="A133" s="32">
        <v>33542</v>
      </c>
      <c r="B133" s="19">
        <v>332103</v>
      </c>
      <c r="C133" s="19">
        <v>0.5</v>
      </c>
      <c r="D133" s="19">
        <v>1713</v>
      </c>
      <c r="E133" s="19">
        <v>331442</v>
      </c>
      <c r="F133" s="19">
        <v>0</v>
      </c>
      <c r="G133" s="19">
        <v>-43</v>
      </c>
      <c r="I133" s="29">
        <f t="shared" si="19"/>
        <v>346698.7760249919</v>
      </c>
      <c r="J133" s="29">
        <f t="shared" si="24"/>
        <v>343336.5467381742</v>
      </c>
      <c r="K133" s="30">
        <f t="shared" si="25"/>
        <v>57.45997170622286</v>
      </c>
      <c r="L133" s="29"/>
      <c r="M133" s="29">
        <f t="shared" si="34"/>
        <v>347425.5689827428</v>
      </c>
      <c r="N133" s="29">
        <f t="shared" si="35"/>
        <v>344046.3340162096</v>
      </c>
      <c r="O133" s="30">
        <f t="shared" si="36"/>
        <v>57.57875998350013</v>
      </c>
      <c r="P133" s="29"/>
      <c r="Q133" s="44"/>
      <c r="R133" s="54">
        <f t="shared" si="20"/>
        <v>348410.93399050523</v>
      </c>
      <c r="S133" s="54">
        <f t="shared" si="21"/>
        <v>343949.8746878836</v>
      </c>
      <c r="T133" s="55">
        <f t="shared" si="22"/>
        <v>57.562616784271725</v>
      </c>
      <c r="U133" s="47"/>
      <c r="V133" s="54">
        <f t="shared" si="23"/>
        <v>347784.27167990507</v>
      </c>
      <c r="W133" s="54">
        <f t="shared" si="26"/>
        <v>345207.86663737055</v>
      </c>
      <c r="X133" s="55">
        <f t="shared" si="27"/>
        <v>57.77315126570363</v>
      </c>
      <c r="Y133" s="55"/>
      <c r="AA133" s="72">
        <f t="shared" si="28"/>
        <v>-1712.1579655133537</v>
      </c>
      <c r="AB133" s="72">
        <f t="shared" si="29"/>
        <v>-613.3279497093754</v>
      </c>
      <c r="AC133" s="70">
        <f t="shared" si="30"/>
        <v>-0.10264507804886591</v>
      </c>
      <c r="AD133" s="65"/>
      <c r="AE133" s="72">
        <f t="shared" si="31"/>
        <v>-358.7026971622836</v>
      </c>
      <c r="AF133" s="72">
        <f t="shared" si="32"/>
        <v>-1161.5326211609645</v>
      </c>
      <c r="AG133" s="70">
        <f t="shared" si="33"/>
        <v>-0.19439128220350455</v>
      </c>
    </row>
    <row r="134" spans="1:33" ht="15">
      <c r="A134" s="32">
        <v>33572</v>
      </c>
      <c r="B134" s="19">
        <v>333511</v>
      </c>
      <c r="C134" s="19">
        <v>0.4</v>
      </c>
      <c r="D134" s="19">
        <v>1404</v>
      </c>
      <c r="E134" s="19">
        <v>332994</v>
      </c>
      <c r="F134" s="19">
        <v>0.5</v>
      </c>
      <c r="G134" s="19">
        <v>1548</v>
      </c>
      <c r="I134" s="29">
        <f t="shared" si="19"/>
        <v>348318.03280381503</v>
      </c>
      <c r="J134" s="29">
        <f t="shared" si="24"/>
        <v>344940.10022370325</v>
      </c>
      <c r="K134" s="30">
        <f t="shared" si="25"/>
        <v>57.72833852817432</v>
      </c>
      <c r="L134" s="29"/>
      <c r="M134" s="29">
        <f t="shared" si="34"/>
        <v>348894.3467379927</v>
      </c>
      <c r="N134" s="29">
        <f t="shared" si="35"/>
        <v>345500.82570390514</v>
      </c>
      <c r="O134" s="30">
        <f t="shared" si="36"/>
        <v>57.82218018451257</v>
      </c>
      <c r="P134" s="29"/>
      <c r="Q134" s="44"/>
      <c r="R134" s="54">
        <f t="shared" si="20"/>
        <v>350152.9886604577</v>
      </c>
      <c r="S134" s="54">
        <f t="shared" si="21"/>
        <v>345669.624061323</v>
      </c>
      <c r="T134" s="55">
        <f t="shared" si="22"/>
        <v>57.850429868193075</v>
      </c>
      <c r="U134" s="47"/>
      <c r="V134" s="54">
        <f t="shared" si="23"/>
        <v>349175.4087666247</v>
      </c>
      <c r="W134" s="54">
        <f t="shared" si="26"/>
        <v>346588.69810392003</v>
      </c>
      <c r="X134" s="55">
        <f t="shared" si="27"/>
        <v>58.004243870766445</v>
      </c>
      <c r="Y134" s="55"/>
      <c r="AA134" s="72">
        <f t="shared" si="28"/>
        <v>-1834.9558566426858</v>
      </c>
      <c r="AB134" s="72">
        <f t="shared" si="29"/>
        <v>-729.5238376197522</v>
      </c>
      <c r="AC134" s="70">
        <f t="shared" si="30"/>
        <v>-0.12209134001875555</v>
      </c>
      <c r="AD134" s="65"/>
      <c r="AE134" s="72">
        <f t="shared" si="31"/>
        <v>-281.0620286319754</v>
      </c>
      <c r="AF134" s="72">
        <f t="shared" si="32"/>
        <v>-1087.872400014894</v>
      </c>
      <c r="AG134" s="70">
        <f t="shared" si="33"/>
        <v>-0.18206368625387626</v>
      </c>
    </row>
    <row r="135" spans="1:33" ht="15">
      <c r="A135" s="32">
        <v>33603</v>
      </c>
      <c r="B135" s="19">
        <v>334906</v>
      </c>
      <c r="C135" s="19">
        <v>0.4</v>
      </c>
      <c r="D135" s="19">
        <v>1247</v>
      </c>
      <c r="E135" s="19">
        <v>335883</v>
      </c>
      <c r="F135" s="19">
        <v>0.8</v>
      </c>
      <c r="G135" s="19">
        <v>2740</v>
      </c>
      <c r="I135" s="29">
        <f t="shared" si="19"/>
        <v>351184.124715028</v>
      </c>
      <c r="J135" s="29">
        <f t="shared" si="24"/>
        <v>347778.39723389846</v>
      </c>
      <c r="K135" s="30">
        <f t="shared" si="25"/>
        <v>58.203349031568365</v>
      </c>
      <c r="L135" s="29"/>
      <c r="M135" s="29">
        <f t="shared" si="34"/>
        <v>350198.8651808095</v>
      </c>
      <c r="N135" s="29">
        <f t="shared" si="35"/>
        <v>346792.6557474502</v>
      </c>
      <c r="O135" s="30">
        <f t="shared" si="36"/>
        <v>58.03837772729252</v>
      </c>
      <c r="P135" s="29"/>
      <c r="Q135" s="44"/>
      <c r="R135" s="54">
        <f t="shared" si="20"/>
        <v>352954.21256974136</v>
      </c>
      <c r="S135" s="54">
        <f t="shared" si="21"/>
        <v>348434.9810538136</v>
      </c>
      <c r="T135" s="55">
        <f t="shared" si="22"/>
        <v>58.31323330713862</v>
      </c>
      <c r="U135" s="47"/>
      <c r="V135" s="54">
        <f t="shared" si="23"/>
        <v>350572.11040169117</v>
      </c>
      <c r="W135" s="54">
        <f t="shared" si="26"/>
        <v>347975.0528963357</v>
      </c>
      <c r="X135" s="55">
        <f t="shared" si="27"/>
        <v>58.23626084624951</v>
      </c>
      <c r="Y135" s="55"/>
      <c r="AA135" s="72">
        <f t="shared" si="28"/>
        <v>-1770.0878547133761</v>
      </c>
      <c r="AB135" s="72">
        <f t="shared" si="29"/>
        <v>-656.5838199151331</v>
      </c>
      <c r="AC135" s="70">
        <f t="shared" si="30"/>
        <v>-0.10988427557025204</v>
      </c>
      <c r="AD135" s="65"/>
      <c r="AE135" s="72">
        <f t="shared" si="31"/>
        <v>-373.24522088165395</v>
      </c>
      <c r="AF135" s="72">
        <f t="shared" si="32"/>
        <v>-1182.3971488855314</v>
      </c>
      <c r="AG135" s="70">
        <f t="shared" si="33"/>
        <v>-0.1978831189569874</v>
      </c>
    </row>
    <row r="136" spans="1:33" ht="15">
      <c r="A136" s="32">
        <v>33634</v>
      </c>
      <c r="B136" s="19">
        <v>337182</v>
      </c>
      <c r="C136" s="19">
        <v>0.7</v>
      </c>
      <c r="D136" s="19">
        <v>2392</v>
      </c>
      <c r="E136" s="19">
        <v>334915</v>
      </c>
      <c r="F136" s="19">
        <v>-0.3</v>
      </c>
      <c r="G136" s="19">
        <v>-851</v>
      </c>
      <c r="I136" s="29">
        <f t="shared" si="19"/>
        <v>350294.3574742552</v>
      </c>
      <c r="J136" s="29">
        <f t="shared" si="24"/>
        <v>346897.25881353766</v>
      </c>
      <c r="K136" s="30">
        <f t="shared" si="25"/>
        <v>58.05588384272027</v>
      </c>
      <c r="L136" s="29"/>
      <c r="M136" s="29">
        <f t="shared" si="34"/>
        <v>352700.0914518005</v>
      </c>
      <c r="N136" s="29">
        <f t="shared" si="35"/>
        <v>349269.5538398937</v>
      </c>
      <c r="O136" s="30">
        <f t="shared" si="36"/>
        <v>58.452905384377445</v>
      </c>
      <c r="P136" s="29"/>
      <c r="Q136" s="44"/>
      <c r="R136" s="54">
        <f t="shared" si="20"/>
        <v>351895.3499320321</v>
      </c>
      <c r="S136" s="54">
        <f t="shared" si="21"/>
        <v>347389.67611065216</v>
      </c>
      <c r="T136" s="55">
        <f t="shared" si="22"/>
        <v>58.1382936072172</v>
      </c>
      <c r="U136" s="47"/>
      <c r="V136" s="54">
        <f t="shared" si="23"/>
        <v>353026.11517450295</v>
      </c>
      <c r="W136" s="54">
        <f t="shared" si="26"/>
        <v>350410.87826661003</v>
      </c>
      <c r="X136" s="55">
        <f t="shared" si="27"/>
        <v>58.643914672173246</v>
      </c>
      <c r="Y136" s="55"/>
      <c r="AA136" s="72">
        <f t="shared" si="28"/>
        <v>-1600.9924577769125</v>
      </c>
      <c r="AB136" s="72">
        <f t="shared" si="29"/>
        <v>-492.4172971145017</v>
      </c>
      <c r="AC136" s="70">
        <f t="shared" si="30"/>
        <v>-0.08240976449692994</v>
      </c>
      <c r="AD136" s="65"/>
      <c r="AE136" s="72">
        <f t="shared" si="31"/>
        <v>-326.0237227024627</v>
      </c>
      <c r="AF136" s="72">
        <f t="shared" si="32"/>
        <v>-1141.32442671631</v>
      </c>
      <c r="AG136" s="70">
        <f t="shared" si="33"/>
        <v>-0.19100928779580073</v>
      </c>
    </row>
    <row r="137" spans="1:33" ht="15">
      <c r="A137" s="32">
        <v>33663</v>
      </c>
      <c r="B137" s="19">
        <v>337610</v>
      </c>
      <c r="C137" s="19">
        <v>0.1</v>
      </c>
      <c r="D137" s="19">
        <v>429</v>
      </c>
      <c r="E137" s="19">
        <v>335486</v>
      </c>
      <c r="F137" s="19">
        <v>0.2</v>
      </c>
      <c r="G137" s="19">
        <v>571</v>
      </c>
      <c r="I137" s="29">
        <f t="shared" si="19"/>
        <v>350891.5778976993</v>
      </c>
      <c r="J137" s="29">
        <f t="shared" si="24"/>
        <v>347488.687488821</v>
      </c>
      <c r="K137" s="30">
        <f t="shared" si="25"/>
        <v>58.154863911317356</v>
      </c>
      <c r="L137" s="29"/>
      <c r="M137" s="29">
        <f t="shared" si="34"/>
        <v>353148.83527333545</v>
      </c>
      <c r="N137" s="29">
        <f t="shared" si="35"/>
        <v>349713.9329544292</v>
      </c>
      <c r="O137" s="30">
        <f t="shared" si="36"/>
        <v>58.52727559515351</v>
      </c>
      <c r="P137" s="29"/>
      <c r="Q137" s="44"/>
      <c r="R137" s="54">
        <f t="shared" si="20"/>
        <v>352599.14063189615</v>
      </c>
      <c r="S137" s="54">
        <f t="shared" si="21"/>
        <v>348084.45546287345</v>
      </c>
      <c r="T137" s="55">
        <f t="shared" si="22"/>
        <v>58.254570194431636</v>
      </c>
      <c r="U137" s="47"/>
      <c r="V137" s="54">
        <f t="shared" si="23"/>
        <v>353379.1412896774</v>
      </c>
      <c r="W137" s="54">
        <f t="shared" si="26"/>
        <v>350761.2891448766</v>
      </c>
      <c r="X137" s="55">
        <f t="shared" si="27"/>
        <v>58.70255858684541</v>
      </c>
      <c r="Y137" s="55"/>
      <c r="AA137" s="72">
        <f t="shared" si="28"/>
        <v>-1707.5627341968357</v>
      </c>
      <c r="AB137" s="72">
        <f t="shared" si="29"/>
        <v>-595.7679740524618</v>
      </c>
      <c r="AC137" s="70">
        <f t="shared" si="30"/>
        <v>-0.09970628311427987</v>
      </c>
      <c r="AD137" s="65"/>
      <c r="AE137" s="72">
        <f t="shared" si="31"/>
        <v>-230.30601634195773</v>
      </c>
      <c r="AF137" s="72">
        <f t="shared" si="32"/>
        <v>-1047.3561904474045</v>
      </c>
      <c r="AG137" s="70">
        <f t="shared" si="33"/>
        <v>-0.1752829916919012</v>
      </c>
    </row>
    <row r="138" spans="1:33" ht="15">
      <c r="A138" s="32">
        <v>33694</v>
      </c>
      <c r="B138" s="19">
        <v>339224</v>
      </c>
      <c r="C138" s="19">
        <v>0.6</v>
      </c>
      <c r="D138" s="19">
        <v>2148</v>
      </c>
      <c r="E138" s="19">
        <v>340184</v>
      </c>
      <c r="F138" s="19">
        <v>1.6</v>
      </c>
      <c r="G138" s="19">
        <v>5234</v>
      </c>
      <c r="I138" s="29">
        <f t="shared" si="19"/>
        <v>356365.9241259072</v>
      </c>
      <c r="J138" s="29">
        <f t="shared" si="24"/>
        <v>352909.94438274944</v>
      </c>
      <c r="K138" s="30">
        <f t="shared" si="25"/>
        <v>59.062152315935826</v>
      </c>
      <c r="L138" s="29"/>
      <c r="M138" s="29">
        <f t="shared" si="34"/>
        <v>355395.6991048781</v>
      </c>
      <c r="N138" s="29">
        <f t="shared" si="35"/>
        <v>351938.9426638161</v>
      </c>
      <c r="O138" s="30">
        <f t="shared" si="36"/>
        <v>58.89964782340027</v>
      </c>
      <c r="P138" s="29"/>
      <c r="Q138" s="44"/>
      <c r="R138" s="54">
        <f t="shared" si="20"/>
        <v>358240.7268820065</v>
      </c>
      <c r="S138" s="54">
        <f t="shared" si="21"/>
        <v>353653.80675027944</v>
      </c>
      <c r="T138" s="55">
        <f t="shared" si="22"/>
        <v>59.18664331754254</v>
      </c>
      <c r="U138" s="47"/>
      <c r="V138" s="54">
        <f t="shared" si="23"/>
        <v>355499.41613741545</v>
      </c>
      <c r="W138" s="54">
        <f t="shared" si="26"/>
        <v>352865.85687974584</v>
      </c>
      <c r="X138" s="55">
        <f t="shared" si="27"/>
        <v>59.05477393836649</v>
      </c>
      <c r="Y138" s="55"/>
      <c r="AA138" s="72">
        <f t="shared" si="28"/>
        <v>-1874.8027560993214</v>
      </c>
      <c r="AB138" s="72">
        <f t="shared" si="29"/>
        <v>-743.8623675300041</v>
      </c>
      <c r="AC138" s="70">
        <f t="shared" si="30"/>
        <v>-0.12449100160671378</v>
      </c>
      <c r="AD138" s="65"/>
      <c r="AE138" s="72">
        <f t="shared" si="31"/>
        <v>-103.71703253732994</v>
      </c>
      <c r="AF138" s="72">
        <f t="shared" si="32"/>
        <v>-926.914215929748</v>
      </c>
      <c r="AG138" s="70">
        <f t="shared" si="33"/>
        <v>-0.1551261149662153</v>
      </c>
    </row>
    <row r="139" spans="1:33" ht="15">
      <c r="A139" s="32">
        <v>33724</v>
      </c>
      <c r="B139" s="19">
        <v>339498</v>
      </c>
      <c r="C139" s="19">
        <v>0.1</v>
      </c>
      <c r="D139" s="19">
        <v>288</v>
      </c>
      <c r="E139" s="19">
        <v>339939</v>
      </c>
      <c r="F139" s="19">
        <v>-0.1</v>
      </c>
      <c r="G139" s="19">
        <v>-231</v>
      </c>
      <c r="I139" s="29">
        <f t="shared" si="19"/>
        <v>356123.93588285905</v>
      </c>
      <c r="J139" s="29">
        <f t="shared" si="24"/>
        <v>352670.3029029843</v>
      </c>
      <c r="K139" s="30">
        <f t="shared" si="25"/>
        <v>59.02204649912792</v>
      </c>
      <c r="L139" s="29"/>
      <c r="M139" s="29">
        <f t="shared" si="34"/>
        <v>355697.4288213551</v>
      </c>
      <c r="N139" s="29">
        <f t="shared" si="35"/>
        <v>352237.7376060583</v>
      </c>
      <c r="O139" s="30">
        <f t="shared" si="36"/>
        <v>58.94965342021281</v>
      </c>
      <c r="P139" s="29"/>
      <c r="Q139" s="44"/>
      <c r="R139" s="54">
        <f t="shared" si="20"/>
        <v>357882.4861551245</v>
      </c>
      <c r="S139" s="54">
        <f t="shared" si="21"/>
        <v>353300.1529435292</v>
      </c>
      <c r="T139" s="55">
        <f t="shared" si="22"/>
        <v>59.127456674224995</v>
      </c>
      <c r="U139" s="47"/>
      <c r="V139" s="54">
        <f t="shared" si="23"/>
        <v>355854.91555355286</v>
      </c>
      <c r="W139" s="54">
        <f t="shared" si="26"/>
        <v>353218.7227366255</v>
      </c>
      <c r="X139" s="55">
        <f t="shared" si="27"/>
        <v>59.113828712304844</v>
      </c>
      <c r="Y139" s="55"/>
      <c r="AA139" s="72">
        <f t="shared" si="28"/>
        <v>-1758.5502722654492</v>
      </c>
      <c r="AB139" s="72">
        <f t="shared" si="29"/>
        <v>-629.8500405448722</v>
      </c>
      <c r="AC139" s="70">
        <f t="shared" si="30"/>
        <v>-0.10541017509707729</v>
      </c>
      <c r="AD139" s="65"/>
      <c r="AE139" s="72">
        <f t="shared" si="31"/>
        <v>-157.48673219775083</v>
      </c>
      <c r="AF139" s="72">
        <f t="shared" si="32"/>
        <v>-980.98513056722</v>
      </c>
      <c r="AG139" s="70">
        <f t="shared" si="33"/>
        <v>-0.16417529209203252</v>
      </c>
    </row>
    <row r="140" spans="1:33" ht="15">
      <c r="A140" s="32">
        <v>33755</v>
      </c>
      <c r="B140" s="19">
        <v>340475</v>
      </c>
      <c r="C140" s="19">
        <v>0.3</v>
      </c>
      <c r="D140" s="19">
        <v>962</v>
      </c>
      <c r="E140" s="19">
        <v>341351</v>
      </c>
      <c r="F140" s="19">
        <v>0.4</v>
      </c>
      <c r="G140" s="19">
        <v>1397</v>
      </c>
      <c r="I140" s="29">
        <f t="shared" si="19"/>
        <v>357587.4488614474</v>
      </c>
      <c r="J140" s="29">
        <f t="shared" si="24"/>
        <v>354119.6229667471</v>
      </c>
      <c r="K140" s="30">
        <f t="shared" si="25"/>
        <v>59.26460118970264</v>
      </c>
      <c r="L140" s="29"/>
      <c r="M140" s="29">
        <f t="shared" si="34"/>
        <v>356705.3314497245</v>
      </c>
      <c r="N140" s="29">
        <f t="shared" si="35"/>
        <v>353235.8368690202</v>
      </c>
      <c r="O140" s="30">
        <f t="shared" si="36"/>
        <v>59.11669289199246</v>
      </c>
      <c r="P140" s="29"/>
      <c r="Q140" s="44"/>
      <c r="R140" s="54">
        <f t="shared" si="20"/>
        <v>359314.016099745</v>
      </c>
      <c r="S140" s="54">
        <f t="shared" si="21"/>
        <v>354713.3535553033</v>
      </c>
      <c r="T140" s="55">
        <f t="shared" si="22"/>
        <v>59.3639665009219</v>
      </c>
      <c r="U140" s="47"/>
      <c r="V140" s="54">
        <f t="shared" si="23"/>
        <v>356922.4803002135</v>
      </c>
      <c r="W140" s="54">
        <f t="shared" si="26"/>
        <v>354278.3789048354</v>
      </c>
      <c r="X140" s="55">
        <f t="shared" si="27"/>
        <v>59.291170198441755</v>
      </c>
      <c r="Y140" s="55"/>
      <c r="AA140" s="72">
        <f t="shared" si="28"/>
        <v>-1726.5672382976045</v>
      </c>
      <c r="AB140" s="72">
        <f t="shared" si="29"/>
        <v>-593.7305885562091</v>
      </c>
      <c r="AC140" s="70">
        <f t="shared" si="30"/>
        <v>-0.09936531121925896</v>
      </c>
      <c r="AD140" s="65"/>
      <c r="AE140" s="72">
        <f t="shared" si="31"/>
        <v>-217.14885048900032</v>
      </c>
      <c r="AF140" s="72">
        <f t="shared" si="32"/>
        <v>-1042.5420358151896</v>
      </c>
      <c r="AG140" s="70">
        <f t="shared" si="33"/>
        <v>-0.1744773064492975</v>
      </c>
    </row>
    <row r="141" spans="1:33" ht="15">
      <c r="A141" s="32">
        <v>33785</v>
      </c>
      <c r="B141" s="19">
        <v>342068</v>
      </c>
      <c r="C141" s="19">
        <v>0.5</v>
      </c>
      <c r="D141" s="19">
        <v>1588</v>
      </c>
      <c r="E141" s="19">
        <v>343497</v>
      </c>
      <c r="F141" s="19">
        <v>0.6</v>
      </c>
      <c r="G141" s="19">
        <v>2140</v>
      </c>
      <c r="I141" s="29">
        <f t="shared" si="19"/>
        <v>359829.2385165634</v>
      </c>
      <c r="J141" s="29">
        <f t="shared" si="24"/>
        <v>356339.67210428836</v>
      </c>
      <c r="K141" s="30">
        <f t="shared" si="25"/>
        <v>59.63614322867708</v>
      </c>
      <c r="L141" s="29"/>
      <c r="M141" s="29">
        <f t="shared" si="34"/>
        <v>358369.0308882799</v>
      </c>
      <c r="N141" s="29">
        <f t="shared" si="35"/>
        <v>354883.35433417326</v>
      </c>
      <c r="O141" s="30">
        <f t="shared" si="36"/>
        <v>59.392417418940056</v>
      </c>
      <c r="P141" s="29"/>
      <c r="Q141" s="44"/>
      <c r="R141" s="54">
        <f t="shared" si="20"/>
        <v>361469.9001963435</v>
      </c>
      <c r="S141" s="54">
        <f t="shared" si="21"/>
        <v>356841.6336766351</v>
      </c>
      <c r="T141" s="55">
        <f t="shared" si="22"/>
        <v>59.72015029992743</v>
      </c>
      <c r="U141" s="47"/>
      <c r="V141" s="54">
        <f t="shared" si="23"/>
        <v>358707.09270171454</v>
      </c>
      <c r="W141" s="54">
        <f t="shared" si="26"/>
        <v>356049.77079935954</v>
      </c>
      <c r="X141" s="55">
        <f t="shared" si="27"/>
        <v>59.58762604943396</v>
      </c>
      <c r="Y141" s="55"/>
      <c r="AA141" s="72">
        <f t="shared" si="28"/>
        <v>-1640.6616797801107</v>
      </c>
      <c r="AB141" s="72">
        <f t="shared" si="29"/>
        <v>-501.9615723467432</v>
      </c>
      <c r="AC141" s="70">
        <f t="shared" si="30"/>
        <v>-0.08400707125035467</v>
      </c>
      <c r="AD141" s="65"/>
      <c r="AE141" s="72">
        <f t="shared" si="31"/>
        <v>-338.06181343464414</v>
      </c>
      <c r="AF141" s="72">
        <f t="shared" si="32"/>
        <v>-1166.4164651862811</v>
      </c>
      <c r="AG141" s="70">
        <f t="shared" si="33"/>
        <v>-0.19520863049390158</v>
      </c>
    </row>
    <row r="142" spans="1:33" ht="15">
      <c r="A142" s="32">
        <v>33816</v>
      </c>
      <c r="B142" s="19">
        <v>343489</v>
      </c>
      <c r="C142" s="19">
        <v>0.4</v>
      </c>
      <c r="D142" s="19">
        <v>1397</v>
      </c>
      <c r="E142" s="19">
        <v>344215</v>
      </c>
      <c r="F142" s="19">
        <v>0.2</v>
      </c>
      <c r="G142" s="19">
        <v>694</v>
      </c>
      <c r="I142" s="29">
        <f t="shared" si="19"/>
        <v>360556.2361076064</v>
      </c>
      <c r="J142" s="29">
        <f t="shared" si="24"/>
        <v>357059.6193889528</v>
      </c>
      <c r="K142" s="30">
        <f t="shared" si="25"/>
        <v>59.75663186002088</v>
      </c>
      <c r="L142" s="29"/>
      <c r="M142" s="29">
        <f t="shared" si="34"/>
        <v>359832.6040262259</v>
      </c>
      <c r="N142" s="29">
        <f t="shared" si="35"/>
        <v>356332.69202727766</v>
      </c>
      <c r="O142" s="30">
        <f t="shared" si="36"/>
        <v>59.63497505991863</v>
      </c>
      <c r="P142" s="29"/>
      <c r="Q142" s="44"/>
      <c r="R142" s="54">
        <f t="shared" si="20"/>
        <v>362192.83999673615</v>
      </c>
      <c r="S142" s="54">
        <f t="shared" si="21"/>
        <v>357555.3169439884</v>
      </c>
      <c r="T142" s="55">
        <f t="shared" si="22"/>
        <v>59.83959060052729</v>
      </c>
      <c r="U142" s="47"/>
      <c r="V142" s="54">
        <f t="shared" si="23"/>
        <v>360141.9210725214</v>
      </c>
      <c r="W142" s="54">
        <f t="shared" si="26"/>
        <v>357473.969882557</v>
      </c>
      <c r="X142" s="55">
        <f t="shared" si="27"/>
        <v>59.82597655363169</v>
      </c>
      <c r="Y142" s="55"/>
      <c r="AA142" s="72">
        <f t="shared" si="28"/>
        <v>-1636.6038891297649</v>
      </c>
      <c r="AB142" s="72">
        <f t="shared" si="29"/>
        <v>-495.69755503558554</v>
      </c>
      <c r="AC142" s="70">
        <f t="shared" si="30"/>
        <v>-0.08295874050640606</v>
      </c>
      <c r="AD142" s="65"/>
      <c r="AE142" s="72">
        <f t="shared" si="31"/>
        <v>-309.3170462955022</v>
      </c>
      <c r="AF142" s="72">
        <f t="shared" si="32"/>
        <v>-1141.2778552793316</v>
      </c>
      <c r="AG142" s="70">
        <f t="shared" si="33"/>
        <v>-0.19100149371305974</v>
      </c>
    </row>
    <row r="143" spans="1:33" ht="15">
      <c r="A143" s="32">
        <v>33847</v>
      </c>
      <c r="B143" s="19">
        <v>345922</v>
      </c>
      <c r="C143" s="19">
        <v>0.6</v>
      </c>
      <c r="D143" s="19">
        <v>1904</v>
      </c>
      <c r="E143" s="19">
        <v>345664</v>
      </c>
      <c r="F143" s="19">
        <v>0.3</v>
      </c>
      <c r="G143" s="19">
        <v>921</v>
      </c>
      <c r="I143" s="29">
        <f t="shared" si="19"/>
        <v>361520.9595898925</v>
      </c>
      <c r="J143" s="29">
        <f t="shared" si="24"/>
        <v>358014.9871371835</v>
      </c>
      <c r="K143" s="30">
        <f t="shared" si="25"/>
        <v>59.91651988913954</v>
      </c>
      <c r="L143" s="29"/>
      <c r="M143" s="29">
        <f t="shared" si="34"/>
        <v>361827.1985490954</v>
      </c>
      <c r="N143" s="29">
        <f t="shared" si="35"/>
        <v>358307.88612554554</v>
      </c>
      <c r="O143" s="30">
        <f t="shared" si="36"/>
        <v>59.965538753411245</v>
      </c>
      <c r="P143" s="29"/>
      <c r="Q143" s="44"/>
      <c r="R143" s="54">
        <f t="shared" si="20"/>
        <v>363279.4185167263</v>
      </c>
      <c r="S143" s="54">
        <f t="shared" si="21"/>
        <v>358627.9828948203</v>
      </c>
      <c r="T143" s="55">
        <f t="shared" si="22"/>
        <v>60.01910937232886</v>
      </c>
      <c r="U143" s="47"/>
      <c r="V143" s="54">
        <f t="shared" si="23"/>
        <v>362302.77259895654</v>
      </c>
      <c r="W143" s="54">
        <f t="shared" si="26"/>
        <v>359618.81370185234</v>
      </c>
      <c r="X143" s="55">
        <f t="shared" si="27"/>
        <v>60.18493241295348</v>
      </c>
      <c r="Y143" s="55"/>
      <c r="AA143" s="72">
        <f t="shared" si="28"/>
        <v>-1758.4589268338168</v>
      </c>
      <c r="AB143" s="72">
        <f t="shared" si="29"/>
        <v>-612.9957576367888</v>
      </c>
      <c r="AC143" s="70">
        <f t="shared" si="30"/>
        <v>-0.10258948318931971</v>
      </c>
      <c r="AD143" s="65"/>
      <c r="AE143" s="72">
        <f t="shared" si="31"/>
        <v>-475.57404986111214</v>
      </c>
      <c r="AF143" s="72">
        <f t="shared" si="32"/>
        <v>-1310.9275763068</v>
      </c>
      <c r="AG143" s="70">
        <f t="shared" si="33"/>
        <v>-0.21939365954223433</v>
      </c>
    </row>
    <row r="144" spans="1:33" ht="15">
      <c r="A144" s="32">
        <v>33877</v>
      </c>
      <c r="B144" s="19">
        <v>345743</v>
      </c>
      <c r="C144" s="19">
        <v>0.1</v>
      </c>
      <c r="D144" s="19">
        <v>206</v>
      </c>
      <c r="E144" s="19">
        <v>346048</v>
      </c>
      <c r="F144" s="19">
        <v>0.2</v>
      </c>
      <c r="G144" s="19">
        <v>771</v>
      </c>
      <c r="I144" s="29">
        <f t="shared" si="19"/>
        <v>362327.3283753136</v>
      </c>
      <c r="J144" s="29">
        <f t="shared" si="24"/>
        <v>358813.5358870758</v>
      </c>
      <c r="K144" s="30">
        <f t="shared" si="25"/>
        <v>60.05016307105761</v>
      </c>
      <c r="L144" s="29"/>
      <c r="M144" s="29">
        <f t="shared" si="34"/>
        <v>362042.6702534135</v>
      </c>
      <c r="N144" s="29">
        <f t="shared" si="35"/>
        <v>358521.2620442262</v>
      </c>
      <c r="O144" s="30">
        <f t="shared" si="36"/>
        <v>60.001248829622654</v>
      </c>
      <c r="P144" s="29"/>
      <c r="Q144" s="44"/>
      <c r="R144" s="54">
        <f t="shared" si="20"/>
        <v>364005.97735375975</v>
      </c>
      <c r="S144" s="54">
        <f t="shared" si="21"/>
        <v>359345.23886060994</v>
      </c>
      <c r="T144" s="55">
        <f t="shared" si="22"/>
        <v>60.139147591073524</v>
      </c>
      <c r="U144" s="47"/>
      <c r="V144" s="54">
        <f t="shared" si="23"/>
        <v>362665.07537155546</v>
      </c>
      <c r="W144" s="54">
        <f t="shared" si="26"/>
        <v>359978.43251555413</v>
      </c>
      <c r="X144" s="55">
        <f t="shared" si="27"/>
        <v>60.245117345366424</v>
      </c>
      <c r="Y144" s="55"/>
      <c r="AA144" s="72">
        <f t="shared" si="28"/>
        <v>-1678.6489784461446</v>
      </c>
      <c r="AB144" s="72">
        <f t="shared" si="29"/>
        <v>-531.7029735341202</v>
      </c>
      <c r="AC144" s="70">
        <f t="shared" si="30"/>
        <v>-0.08898452001591295</v>
      </c>
      <c r="AD144" s="65"/>
      <c r="AE144" s="72">
        <f t="shared" si="31"/>
        <v>-622.4051181419636</v>
      </c>
      <c r="AF144" s="72">
        <f t="shared" si="32"/>
        <v>-1457.1704713279032</v>
      </c>
      <c r="AG144" s="70">
        <f t="shared" si="33"/>
        <v>-0.24386851574377033</v>
      </c>
    </row>
    <row r="145" spans="1:33" ht="15">
      <c r="A145" s="32">
        <v>33908</v>
      </c>
      <c r="B145" s="19">
        <v>348099</v>
      </c>
      <c r="C145" s="19">
        <v>0.7</v>
      </c>
      <c r="D145" s="19">
        <v>2308</v>
      </c>
      <c r="E145" s="19">
        <v>347668</v>
      </c>
      <c r="F145" s="19">
        <v>0.5</v>
      </c>
      <c r="G145" s="19">
        <v>1571</v>
      </c>
      <c r="I145" s="29">
        <f t="shared" si="19"/>
        <v>363972.23380137474</v>
      </c>
      <c r="J145" s="29">
        <f t="shared" si="24"/>
        <v>360442.48928336357</v>
      </c>
      <c r="K145" s="30">
        <f t="shared" si="25"/>
        <v>60.32278076046668</v>
      </c>
      <c r="L145" s="29"/>
      <c r="M145" s="29">
        <f t="shared" si="34"/>
        <v>364459.47835349035</v>
      </c>
      <c r="N145" s="29">
        <f t="shared" si="35"/>
        <v>360914.56305913633</v>
      </c>
      <c r="O145" s="30">
        <f t="shared" si="36"/>
        <v>60.40178588257461</v>
      </c>
      <c r="P145" s="29"/>
      <c r="Q145" s="44"/>
      <c r="R145" s="54">
        <f t="shared" si="20"/>
        <v>365826.00724052853</v>
      </c>
      <c r="S145" s="54">
        <f t="shared" si="21"/>
        <v>361141.96505491296</v>
      </c>
      <c r="T145" s="55">
        <f t="shared" si="22"/>
        <v>60.43984332902888</v>
      </c>
      <c r="U145" s="47"/>
      <c r="V145" s="54">
        <f t="shared" si="23"/>
        <v>365203.7308991563</v>
      </c>
      <c r="W145" s="54">
        <f t="shared" si="26"/>
        <v>362498.28154316294</v>
      </c>
      <c r="X145" s="55">
        <f t="shared" si="27"/>
        <v>60.66683316678398</v>
      </c>
      <c r="Y145" s="55"/>
      <c r="AA145" s="72">
        <f t="shared" si="28"/>
        <v>-1853.773439153796</v>
      </c>
      <c r="AB145" s="72">
        <f t="shared" si="29"/>
        <v>-699.4757715493906</v>
      </c>
      <c r="AC145" s="70">
        <f t="shared" si="30"/>
        <v>-0.1170625685622042</v>
      </c>
      <c r="AD145" s="65"/>
      <c r="AE145" s="72">
        <f t="shared" si="31"/>
        <v>-744.2525456659496</v>
      </c>
      <c r="AF145" s="72">
        <f t="shared" si="32"/>
        <v>-1583.7184840266127</v>
      </c>
      <c r="AG145" s="70">
        <f t="shared" si="33"/>
        <v>-0.2650472842093734</v>
      </c>
    </row>
    <row r="146" spans="1:33" ht="15">
      <c r="A146" s="32">
        <v>33938</v>
      </c>
      <c r="B146" s="19">
        <v>347883</v>
      </c>
      <c r="C146" s="19">
        <v>-0.1</v>
      </c>
      <c r="D146" s="19">
        <v>-237</v>
      </c>
      <c r="E146" s="19">
        <v>347415</v>
      </c>
      <c r="F146" s="19">
        <v>-0.1</v>
      </c>
      <c r="G146" s="19">
        <v>-274</v>
      </c>
      <c r="I146" s="29">
        <f t="shared" si="19"/>
        <v>363685.3843010998</v>
      </c>
      <c r="J146" s="29">
        <f t="shared" si="24"/>
        <v>360158.42160367017</v>
      </c>
      <c r="K146" s="30">
        <f t="shared" si="25"/>
        <v>60.275239882593624</v>
      </c>
      <c r="L146" s="29"/>
      <c r="M146" s="29">
        <f t="shared" si="34"/>
        <v>364211.3394723968</v>
      </c>
      <c r="N146" s="29">
        <f t="shared" si="35"/>
        <v>360668.8377009911</v>
      </c>
      <c r="O146" s="30">
        <f t="shared" si="36"/>
        <v>60.360661882637324</v>
      </c>
      <c r="P146" s="29"/>
      <c r="Q146" s="44"/>
      <c r="R146" s="54">
        <f t="shared" si="20"/>
        <v>365460.181233288</v>
      </c>
      <c r="S146" s="54">
        <f t="shared" si="21"/>
        <v>360780.82308985805</v>
      </c>
      <c r="T146" s="55">
        <f t="shared" si="22"/>
        <v>60.379403485699854</v>
      </c>
      <c r="U146" s="47"/>
      <c r="V146" s="54">
        <f t="shared" si="23"/>
        <v>364838.52716825716</v>
      </c>
      <c r="W146" s="54">
        <f t="shared" si="26"/>
        <v>362135.7832616198</v>
      </c>
      <c r="X146" s="55">
        <f t="shared" si="27"/>
        <v>60.606166333617196</v>
      </c>
      <c r="Y146" s="55"/>
      <c r="AA146" s="72">
        <f t="shared" si="28"/>
        <v>-1774.796932188212</v>
      </c>
      <c r="AB146" s="72">
        <f t="shared" si="29"/>
        <v>-622.4014861878823</v>
      </c>
      <c r="AC146" s="70">
        <f t="shared" si="30"/>
        <v>-0.10416360310622963</v>
      </c>
      <c r="AD146" s="65"/>
      <c r="AE146" s="72">
        <f t="shared" si="31"/>
        <v>-627.1876958603389</v>
      </c>
      <c r="AF146" s="72">
        <f t="shared" si="32"/>
        <v>-1466.945560628723</v>
      </c>
      <c r="AG146" s="70">
        <f t="shared" si="33"/>
        <v>-0.2455044509798725</v>
      </c>
    </row>
    <row r="147" spans="1:33" ht="15">
      <c r="A147" s="32">
        <v>33969</v>
      </c>
      <c r="B147" s="19">
        <v>372406</v>
      </c>
      <c r="C147" s="19">
        <v>1.1</v>
      </c>
      <c r="D147" s="19">
        <v>3966</v>
      </c>
      <c r="E147" s="19">
        <v>373179</v>
      </c>
      <c r="F147" s="19">
        <v>1.5</v>
      </c>
      <c r="G147" s="19">
        <v>5181</v>
      </c>
      <c r="I147" s="29">
        <f t="shared" si="19"/>
        <v>369109.02454709954</v>
      </c>
      <c r="J147" s="29">
        <f t="shared" si="24"/>
        <v>365529.4642538972</v>
      </c>
      <c r="K147" s="30">
        <f t="shared" si="25"/>
        <v>61.17412455317986</v>
      </c>
      <c r="L147" s="29"/>
      <c r="M147" s="29">
        <f t="shared" si="34"/>
        <v>368363.48882245854</v>
      </c>
      <c r="N147" s="29">
        <f t="shared" si="35"/>
        <v>364780.6011683698</v>
      </c>
      <c r="O147" s="30">
        <f t="shared" si="36"/>
        <v>61.048796643538374</v>
      </c>
      <c r="P147" s="29"/>
      <c r="Q147" s="44"/>
      <c r="R147" s="54">
        <f t="shared" si="20"/>
        <v>370942.0839517873</v>
      </c>
      <c r="S147" s="54">
        <f t="shared" si="21"/>
        <v>366192.5354362059</v>
      </c>
      <c r="T147" s="55">
        <f t="shared" si="22"/>
        <v>61.285094537985344</v>
      </c>
      <c r="U147" s="47"/>
      <c r="V147" s="54">
        <f t="shared" si="23"/>
        <v>368851.75096710795</v>
      </c>
      <c r="W147" s="54">
        <f t="shared" si="26"/>
        <v>366119.27687749756</v>
      </c>
      <c r="X147" s="55">
        <f t="shared" si="27"/>
        <v>61.27283416328698</v>
      </c>
      <c r="Y147" s="55"/>
      <c r="AA147" s="72">
        <f t="shared" si="28"/>
        <v>-1833.0594046877814</v>
      </c>
      <c r="AB147" s="72">
        <f t="shared" si="29"/>
        <v>-663.0711823087186</v>
      </c>
      <c r="AC147" s="70">
        <f t="shared" si="30"/>
        <v>-0.11096998480548592</v>
      </c>
      <c r="AD147" s="65"/>
      <c r="AE147" s="72">
        <f t="shared" si="31"/>
        <v>-488.2621446494013</v>
      </c>
      <c r="AF147" s="72">
        <f t="shared" si="32"/>
        <v>-1338.6757091277395</v>
      </c>
      <c r="AG147" s="70">
        <f t="shared" si="33"/>
        <v>-0.22403751974860597</v>
      </c>
    </row>
    <row r="148" spans="1:33" ht="15">
      <c r="A148" s="32">
        <v>34000</v>
      </c>
      <c r="B148" s="19">
        <v>373041</v>
      </c>
      <c r="C148" s="19">
        <v>0.2</v>
      </c>
      <c r="D148" s="19">
        <v>658</v>
      </c>
      <c r="E148" s="19">
        <v>370807</v>
      </c>
      <c r="F148" s="19">
        <v>-0.6</v>
      </c>
      <c r="G148" s="19">
        <v>-2349</v>
      </c>
      <c r="I148" s="29">
        <f t="shared" si="19"/>
        <v>366785.64327789325</v>
      </c>
      <c r="J148" s="29">
        <f t="shared" si="24"/>
        <v>363228.6147646912</v>
      </c>
      <c r="K148" s="30">
        <f t="shared" si="25"/>
        <v>60.78905996333043</v>
      </c>
      <c r="L148" s="29"/>
      <c r="M148" s="29">
        <f t="shared" si="34"/>
        <v>369014.34615463146</v>
      </c>
      <c r="N148" s="29">
        <f t="shared" si="35"/>
        <v>365425.1279363832</v>
      </c>
      <c r="O148" s="30">
        <f t="shared" si="36"/>
        <v>61.1566630801464</v>
      </c>
      <c r="P148" s="29"/>
      <c r="Q148" s="44"/>
      <c r="R148" s="54">
        <f t="shared" si="20"/>
        <v>368716.4314480766</v>
      </c>
      <c r="S148" s="54">
        <f t="shared" si="21"/>
        <v>363995.38022358867</v>
      </c>
      <c r="T148" s="55">
        <f t="shared" si="22"/>
        <v>60.917383970757434</v>
      </c>
      <c r="U148" s="47"/>
      <c r="V148" s="54">
        <f t="shared" si="23"/>
        <v>369589.4544690422</v>
      </c>
      <c r="W148" s="54">
        <f t="shared" si="26"/>
        <v>366851.51543125254</v>
      </c>
      <c r="X148" s="55">
        <f t="shared" si="27"/>
        <v>61.39537983161355</v>
      </c>
      <c r="Y148" s="55"/>
      <c r="AA148" s="72">
        <f t="shared" si="28"/>
        <v>-1930.7881701833685</v>
      </c>
      <c r="AB148" s="72">
        <f t="shared" si="29"/>
        <v>-766.7654588974547</v>
      </c>
      <c r="AC148" s="70">
        <f t="shared" si="30"/>
        <v>-0.128324007427004</v>
      </c>
      <c r="AD148" s="65"/>
      <c r="AE148" s="72">
        <f t="shared" si="31"/>
        <v>-575.1083144107251</v>
      </c>
      <c r="AF148" s="72">
        <f t="shared" si="32"/>
        <v>-1426.3874948693556</v>
      </c>
      <c r="AG148" s="70">
        <f t="shared" si="33"/>
        <v>-0.23871675146715177</v>
      </c>
    </row>
    <row r="149" spans="1:33" ht="15">
      <c r="A149" s="32">
        <v>34028</v>
      </c>
      <c r="B149" s="19">
        <v>375169</v>
      </c>
      <c r="C149" s="19">
        <v>0.6</v>
      </c>
      <c r="D149" s="19">
        <v>2128</v>
      </c>
      <c r="E149" s="19">
        <v>373242</v>
      </c>
      <c r="F149" s="19">
        <v>0.7</v>
      </c>
      <c r="G149" s="19">
        <v>2433</v>
      </c>
      <c r="I149" s="29">
        <f aca="true" t="shared" si="37" ref="I149:I212">I150/(1+G150/E149)</f>
        <v>369192.2576894203</v>
      </c>
      <c r="J149" s="29">
        <f t="shared" si="24"/>
        <v>365611.89021451416</v>
      </c>
      <c r="K149" s="30">
        <f t="shared" si="25"/>
        <v>61.187919162026205</v>
      </c>
      <c r="L149" s="29"/>
      <c r="M149" s="29">
        <f t="shared" si="34"/>
        <v>371119.3762414505</v>
      </c>
      <c r="N149" s="29">
        <f t="shared" si="35"/>
        <v>367509.6834470338</v>
      </c>
      <c r="O149" s="30">
        <f t="shared" si="36"/>
        <v>61.50552923436149</v>
      </c>
      <c r="P149" s="29"/>
      <c r="Q149" s="44"/>
      <c r="R149" s="54">
        <f aca="true" t="shared" si="38" ref="R149:R212">R150/(1+0.01*F150)</f>
        <v>371297.4464682131</v>
      </c>
      <c r="S149" s="54">
        <f aca="true" t="shared" si="39" ref="S149:S212">S150/(1+0.01*F150)</f>
        <v>366543.3478851537</v>
      </c>
      <c r="T149" s="55">
        <f aca="true" t="shared" si="40" ref="T149:T212">T150/(1+0.01*F150)</f>
        <v>61.34380565855273</v>
      </c>
      <c r="U149" s="47"/>
      <c r="V149" s="54">
        <f aca="true" t="shared" si="41" ref="V149:V212">V150/(1+0.01*C150)</f>
        <v>371806.9911958564</v>
      </c>
      <c r="W149" s="54">
        <f t="shared" si="26"/>
        <v>369052.62452384003</v>
      </c>
      <c r="X149" s="55">
        <f t="shared" si="27"/>
        <v>61.763752110603235</v>
      </c>
      <c r="Y149" s="55"/>
      <c r="AA149" s="72">
        <f t="shared" si="28"/>
        <v>-2105.188778792799</v>
      </c>
      <c r="AB149" s="72">
        <f t="shared" si="29"/>
        <v>-931.4576706395601</v>
      </c>
      <c r="AC149" s="70">
        <f t="shared" si="30"/>
        <v>-0.1558864965265272</v>
      </c>
      <c r="AD149" s="65"/>
      <c r="AE149" s="72">
        <f t="shared" si="31"/>
        <v>-687.6149544059299</v>
      </c>
      <c r="AF149" s="72">
        <f t="shared" si="32"/>
        <v>-1542.9410768062226</v>
      </c>
      <c r="AG149" s="70">
        <f t="shared" si="33"/>
        <v>-0.2582228762417458</v>
      </c>
    </row>
    <row r="150" spans="1:33" ht="15">
      <c r="A150" s="32">
        <v>34059</v>
      </c>
      <c r="B150" s="19">
        <v>376721</v>
      </c>
      <c r="C150" s="19">
        <v>0.4</v>
      </c>
      <c r="D150" s="19">
        <v>1555</v>
      </c>
      <c r="E150" s="19">
        <v>377770</v>
      </c>
      <c r="F150" s="19">
        <v>1.2</v>
      </c>
      <c r="G150" s="19">
        <v>4532</v>
      </c>
      <c r="I150" s="29">
        <f t="shared" si="37"/>
        <v>373675.0846806176</v>
      </c>
      <c r="J150" s="29">
        <f aca="true" t="shared" si="42" ref="J150:J213">J151/(1+G151/E150)</f>
        <v>370051.2434664317</v>
      </c>
      <c r="K150" s="30">
        <f aca="true" t="shared" si="43" ref="K150:K213">K151/(1+G151/E150)</f>
        <v>61.93087855470523</v>
      </c>
      <c r="L150" s="29"/>
      <c r="M150" s="29">
        <f t="shared" si="34"/>
        <v>372657.5913659822</v>
      </c>
      <c r="N150" s="29">
        <f t="shared" si="35"/>
        <v>369032.9371214049</v>
      </c>
      <c r="O150" s="30">
        <f t="shared" si="36"/>
        <v>61.760457274683134</v>
      </c>
      <c r="P150" s="29"/>
      <c r="Q150" s="44"/>
      <c r="R150" s="54">
        <f t="shared" si="38"/>
        <v>375753.0158258317</v>
      </c>
      <c r="S150" s="54">
        <f t="shared" si="39"/>
        <v>370941.86805977556</v>
      </c>
      <c r="T150" s="55">
        <f t="shared" si="40"/>
        <v>62.079931326455366</v>
      </c>
      <c r="U150" s="47"/>
      <c r="V150" s="54">
        <f t="shared" si="41"/>
        <v>373294.21916063986</v>
      </c>
      <c r="W150" s="54">
        <f aca="true" t="shared" si="44" ref="W150:W213">W151/(1+0.01*C151)</f>
        <v>370528.8350219354</v>
      </c>
      <c r="X150" s="55">
        <f aca="true" t="shared" si="45" ref="X150:X213">X151/(1+0.01*C151)</f>
        <v>62.01080711904565</v>
      </c>
      <c r="Y150" s="55"/>
      <c r="AA150" s="72">
        <f aca="true" t="shared" si="46" ref="AA150:AA213">I150-R150</f>
        <v>-2077.9311452140682</v>
      </c>
      <c r="AB150" s="72">
        <f aca="true" t="shared" si="47" ref="AB150:AB213">J150-S150</f>
        <v>-890.6245933438768</v>
      </c>
      <c r="AC150" s="70">
        <f aca="true" t="shared" si="48" ref="AC150:AC213">K150-T150</f>
        <v>-0.1490527717501351</v>
      </c>
      <c r="AD150" s="65"/>
      <c r="AE150" s="72">
        <f aca="true" t="shared" si="49" ref="AE150:AE213">M150-V150</f>
        <v>-636.6277946576593</v>
      </c>
      <c r="AF150" s="72">
        <f aca="true" t="shared" si="50" ref="AF150:AF213">N150-W150</f>
        <v>-1495.8979005304864</v>
      </c>
      <c r="AG150" s="70">
        <f aca="true" t="shared" si="51" ref="AG150:AG213">O150-X150</f>
        <v>-0.2503498443625176</v>
      </c>
    </row>
    <row r="151" spans="1:33" ht="15">
      <c r="A151" s="32">
        <v>34089</v>
      </c>
      <c r="B151" s="19">
        <v>378743</v>
      </c>
      <c r="C151" s="19">
        <v>0.5</v>
      </c>
      <c r="D151" s="19">
        <v>2017</v>
      </c>
      <c r="E151" s="19">
        <v>379815</v>
      </c>
      <c r="F151" s="19">
        <v>0.5</v>
      </c>
      <c r="G151" s="19">
        <v>2041</v>
      </c>
      <c r="I151" s="29">
        <f t="shared" si="37"/>
        <v>375693.96084292047</v>
      </c>
      <c r="J151" s="29">
        <f t="shared" si="42"/>
        <v>372050.54089056543</v>
      </c>
      <c r="K151" s="30">
        <f t="shared" si="43"/>
        <v>62.265476122352624</v>
      </c>
      <c r="L151" s="29"/>
      <c r="M151" s="29">
        <f aca="true" t="shared" si="52" ref="M151:M214">M152/(1+D152/B151)</f>
        <v>374652.8354903744</v>
      </c>
      <c r="N151" s="29">
        <f aca="true" t="shared" si="53" ref="N151:N214">N152/(1+D152/B151)</f>
        <v>371008.774502846</v>
      </c>
      <c r="O151" s="30">
        <f aca="true" t="shared" si="54" ref="O151:O214">O152/(1+D152/B151)</f>
        <v>62.09112862648734</v>
      </c>
      <c r="P151" s="29"/>
      <c r="Q151" s="44"/>
      <c r="R151" s="54">
        <f t="shared" si="38"/>
        <v>377631.7809049608</v>
      </c>
      <c r="S151" s="54">
        <f t="shared" si="39"/>
        <v>372796.5774000744</v>
      </c>
      <c r="T151" s="55">
        <f t="shared" si="40"/>
        <v>62.39033098308764</v>
      </c>
      <c r="U151" s="47"/>
      <c r="V151" s="54">
        <f t="shared" si="41"/>
        <v>375160.690256443</v>
      </c>
      <c r="W151" s="54">
        <f t="shared" si="44"/>
        <v>372381.47919704503</v>
      </c>
      <c r="X151" s="55">
        <f t="shared" si="45"/>
        <v>62.32086115464087</v>
      </c>
      <c r="Y151" s="55"/>
      <c r="AA151" s="72">
        <f t="shared" si="46"/>
        <v>-1937.8200620403513</v>
      </c>
      <c r="AB151" s="72">
        <f t="shared" si="47"/>
        <v>-746.0365095089655</v>
      </c>
      <c r="AC151" s="70">
        <f t="shared" si="48"/>
        <v>-0.12485486073501306</v>
      </c>
      <c r="AD151" s="65"/>
      <c r="AE151" s="72">
        <f t="shared" si="49"/>
        <v>-507.85476606857264</v>
      </c>
      <c r="AF151" s="72">
        <f t="shared" si="50"/>
        <v>-1372.7046941990266</v>
      </c>
      <c r="AG151" s="70">
        <f t="shared" si="51"/>
        <v>-0.22973252815353362</v>
      </c>
    </row>
    <row r="152" spans="1:33" ht="15">
      <c r="A152" s="32">
        <v>34120</v>
      </c>
      <c r="B152" s="19">
        <v>382152</v>
      </c>
      <c r="C152" s="19">
        <v>0.9</v>
      </c>
      <c r="D152" s="19">
        <v>3410</v>
      </c>
      <c r="E152" s="19">
        <v>383133</v>
      </c>
      <c r="F152" s="19">
        <v>0.9</v>
      </c>
      <c r="G152" s="19">
        <v>3319</v>
      </c>
      <c r="I152" s="29">
        <f t="shared" si="37"/>
        <v>378976.9492873938</v>
      </c>
      <c r="J152" s="29">
        <f t="shared" si="42"/>
        <v>375301.69143811037</v>
      </c>
      <c r="K152" s="30">
        <f t="shared" si="43"/>
        <v>62.80958079238958</v>
      </c>
      <c r="L152" s="29"/>
      <c r="M152" s="29">
        <f t="shared" si="52"/>
        <v>378026.0098302887</v>
      </c>
      <c r="N152" s="29">
        <f t="shared" si="53"/>
        <v>374349.1396608943</v>
      </c>
      <c r="O152" s="30">
        <f t="shared" si="54"/>
        <v>62.6501640373499</v>
      </c>
      <c r="P152" s="29"/>
      <c r="Q152" s="44"/>
      <c r="R152" s="54">
        <f t="shared" si="38"/>
        <v>381030.46693310543</v>
      </c>
      <c r="S152" s="54">
        <f t="shared" si="39"/>
        <v>376151.746596675</v>
      </c>
      <c r="T152" s="55">
        <f t="shared" si="40"/>
        <v>62.95184396193542</v>
      </c>
      <c r="U152" s="47"/>
      <c r="V152" s="54">
        <f t="shared" si="41"/>
        <v>378537.13646875095</v>
      </c>
      <c r="W152" s="54">
        <f t="shared" si="44"/>
        <v>375732.9125098184</v>
      </c>
      <c r="X152" s="55">
        <f t="shared" si="45"/>
        <v>62.88174890503264</v>
      </c>
      <c r="Y152" s="55"/>
      <c r="AA152" s="72">
        <f t="shared" si="46"/>
        <v>-2053.517645711603</v>
      </c>
      <c r="AB152" s="72">
        <f t="shared" si="47"/>
        <v>-850.0551585646463</v>
      </c>
      <c r="AC152" s="70">
        <f t="shared" si="48"/>
        <v>-0.14226316954583496</v>
      </c>
      <c r="AD152" s="65"/>
      <c r="AE152" s="72">
        <f t="shared" si="49"/>
        <v>-511.12663846224314</v>
      </c>
      <c r="AF152" s="72">
        <f t="shared" si="50"/>
        <v>-1383.772848924098</v>
      </c>
      <c r="AG152" s="70">
        <f t="shared" si="51"/>
        <v>-0.23158486768273434</v>
      </c>
    </row>
    <row r="153" spans="1:33" ht="15">
      <c r="A153" s="32">
        <v>34150</v>
      </c>
      <c r="B153" s="19">
        <v>382447</v>
      </c>
      <c r="C153" s="19">
        <v>0.1</v>
      </c>
      <c r="D153" s="19">
        <v>295</v>
      </c>
      <c r="E153" s="19">
        <v>383537</v>
      </c>
      <c r="F153" s="19">
        <v>0.1</v>
      </c>
      <c r="G153" s="19">
        <v>403</v>
      </c>
      <c r="I153" s="29">
        <f t="shared" si="37"/>
        <v>379375.5777285953</v>
      </c>
      <c r="J153" s="29">
        <f t="shared" si="42"/>
        <v>375696.45404443657</v>
      </c>
      <c r="K153" s="30">
        <f t="shared" si="43"/>
        <v>62.87564730469558</v>
      </c>
      <c r="L153" s="29"/>
      <c r="M153" s="29">
        <f t="shared" si="52"/>
        <v>378317.824796323</v>
      </c>
      <c r="N153" s="29">
        <f t="shared" si="53"/>
        <v>374638.1162885188</v>
      </c>
      <c r="O153" s="30">
        <f t="shared" si="54"/>
        <v>62.69852646484216</v>
      </c>
      <c r="P153" s="29"/>
      <c r="Q153" s="44"/>
      <c r="R153" s="54">
        <f t="shared" si="38"/>
        <v>381411.49740003847</v>
      </c>
      <c r="S153" s="54">
        <f t="shared" si="39"/>
        <v>376527.89834327163</v>
      </c>
      <c r="T153" s="55">
        <f t="shared" si="40"/>
        <v>63.01479580589734</v>
      </c>
      <c r="U153" s="47"/>
      <c r="V153" s="54">
        <f t="shared" si="41"/>
        <v>378915.67360521964</v>
      </c>
      <c r="W153" s="54">
        <f t="shared" si="44"/>
        <v>376108.64542232815</v>
      </c>
      <c r="X153" s="55">
        <f t="shared" si="45"/>
        <v>62.944630653937665</v>
      </c>
      <c r="Y153" s="55"/>
      <c r="AA153" s="72">
        <f t="shared" si="46"/>
        <v>-2035.9196714431746</v>
      </c>
      <c r="AB153" s="72">
        <f t="shared" si="47"/>
        <v>-831.4442988350638</v>
      </c>
      <c r="AC153" s="70">
        <f t="shared" si="48"/>
        <v>-0.1391485012017597</v>
      </c>
      <c r="AD153" s="65"/>
      <c r="AE153" s="72">
        <f t="shared" si="49"/>
        <v>-597.8488088966114</v>
      </c>
      <c r="AF153" s="72">
        <f t="shared" si="50"/>
        <v>-1470.529133809323</v>
      </c>
      <c r="AG153" s="70">
        <f t="shared" si="51"/>
        <v>-0.24610418909550447</v>
      </c>
    </row>
    <row r="154" spans="1:33" ht="15">
      <c r="A154" s="32">
        <v>34181</v>
      </c>
      <c r="B154" s="19">
        <v>383313</v>
      </c>
      <c r="C154" s="19">
        <v>0.2</v>
      </c>
      <c r="D154" s="19">
        <v>869</v>
      </c>
      <c r="E154" s="19">
        <v>383924</v>
      </c>
      <c r="F154" s="19">
        <v>0.1</v>
      </c>
      <c r="G154" s="19">
        <v>390</v>
      </c>
      <c r="I154" s="29">
        <f t="shared" si="37"/>
        <v>379761.34618200175</v>
      </c>
      <c r="J154" s="29">
        <f t="shared" si="42"/>
        <v>376078.48137707287</v>
      </c>
      <c r="K154" s="30">
        <f t="shared" si="43"/>
        <v>62.939582472485995</v>
      </c>
      <c r="L154" s="29"/>
      <c r="M154" s="29">
        <f t="shared" si="52"/>
        <v>379177.4424420308</v>
      </c>
      <c r="N154" s="29">
        <f t="shared" si="53"/>
        <v>375489.37286277546</v>
      </c>
      <c r="O154" s="30">
        <f t="shared" si="54"/>
        <v>62.84099070040408</v>
      </c>
      <c r="P154" s="29"/>
      <c r="Q154" s="44"/>
      <c r="R154" s="54">
        <f t="shared" si="38"/>
        <v>381792.90889743844</v>
      </c>
      <c r="S154" s="54">
        <f t="shared" si="39"/>
        <v>376904.42624161486</v>
      </c>
      <c r="T154" s="55">
        <f t="shared" si="40"/>
        <v>63.077810601703234</v>
      </c>
      <c r="U154" s="47"/>
      <c r="V154" s="54">
        <f t="shared" si="41"/>
        <v>379673.5049524301</v>
      </c>
      <c r="W154" s="54">
        <f t="shared" si="44"/>
        <v>376860.8627131728</v>
      </c>
      <c r="X154" s="55">
        <f t="shared" si="45"/>
        <v>63.07051991524554</v>
      </c>
      <c r="Y154" s="55"/>
      <c r="AA154" s="72">
        <f t="shared" si="46"/>
        <v>-2031.5627154366812</v>
      </c>
      <c r="AB154" s="72">
        <f t="shared" si="47"/>
        <v>-825.9448645419907</v>
      </c>
      <c r="AC154" s="70">
        <f t="shared" si="48"/>
        <v>-0.13822812921723937</v>
      </c>
      <c r="AD154" s="65"/>
      <c r="AE154" s="72">
        <f t="shared" si="49"/>
        <v>-496.0625103992643</v>
      </c>
      <c r="AF154" s="72">
        <f t="shared" si="50"/>
        <v>-1371.4898503973382</v>
      </c>
      <c r="AG154" s="70">
        <f t="shared" si="51"/>
        <v>-0.22952921484146316</v>
      </c>
    </row>
    <row r="155" spans="1:33" ht="15">
      <c r="A155" s="32">
        <v>34212</v>
      </c>
      <c r="B155" s="19">
        <v>384607</v>
      </c>
      <c r="C155" s="19">
        <v>0.3</v>
      </c>
      <c r="D155" s="19">
        <v>1288</v>
      </c>
      <c r="E155" s="19">
        <v>383938</v>
      </c>
      <c r="F155" s="19">
        <v>0</v>
      </c>
      <c r="G155" s="19">
        <v>9</v>
      </c>
      <c r="I155" s="29">
        <f t="shared" si="37"/>
        <v>379770.2486004899</v>
      </c>
      <c r="J155" s="29">
        <f t="shared" si="42"/>
        <v>376087.29746133013</v>
      </c>
      <c r="K155" s="30">
        <f t="shared" si="43"/>
        <v>62.94105791096406</v>
      </c>
      <c r="L155" s="29"/>
      <c r="M155" s="29">
        <f t="shared" si="52"/>
        <v>380451.5462315327</v>
      </c>
      <c r="N155" s="29">
        <f t="shared" si="53"/>
        <v>376751.084081146</v>
      </c>
      <c r="O155" s="30">
        <f t="shared" si="54"/>
        <v>63.05214762965542</v>
      </c>
      <c r="P155" s="29"/>
      <c r="Q155" s="44"/>
      <c r="R155" s="54">
        <f t="shared" si="38"/>
        <v>381792.90889743844</v>
      </c>
      <c r="S155" s="54">
        <f t="shared" si="39"/>
        <v>376904.42624161486</v>
      </c>
      <c r="T155" s="55">
        <f t="shared" si="40"/>
        <v>63.077810601703234</v>
      </c>
      <c r="U155" s="47"/>
      <c r="V155" s="54">
        <f t="shared" si="41"/>
        <v>380812.52546728734</v>
      </c>
      <c r="W155" s="54">
        <f t="shared" si="44"/>
        <v>377991.44530131225</v>
      </c>
      <c r="X155" s="55">
        <f t="shared" si="45"/>
        <v>63.25973147499127</v>
      </c>
      <c r="Y155" s="55"/>
      <c r="AA155" s="72">
        <f t="shared" si="46"/>
        <v>-2022.6602969485102</v>
      </c>
      <c r="AB155" s="72">
        <f t="shared" si="47"/>
        <v>-817.1287802847219</v>
      </c>
      <c r="AC155" s="70">
        <f t="shared" si="48"/>
        <v>-0.13675269073917207</v>
      </c>
      <c r="AD155" s="65"/>
      <c r="AE155" s="72">
        <f t="shared" si="49"/>
        <v>-360.9792357546394</v>
      </c>
      <c r="AF155" s="72">
        <f t="shared" si="50"/>
        <v>-1240.3612201662618</v>
      </c>
      <c r="AG155" s="70">
        <f t="shared" si="51"/>
        <v>-0.20758384533584717</v>
      </c>
    </row>
    <row r="156" spans="1:33" ht="15">
      <c r="A156" s="32">
        <v>34242</v>
      </c>
      <c r="B156" s="19">
        <v>386589</v>
      </c>
      <c r="C156" s="19">
        <v>0.5</v>
      </c>
      <c r="D156" s="19">
        <v>1979</v>
      </c>
      <c r="E156" s="19">
        <v>386898</v>
      </c>
      <c r="F156" s="19">
        <v>0.8</v>
      </c>
      <c r="G156" s="19">
        <v>2956</v>
      </c>
      <c r="I156" s="29">
        <f t="shared" si="37"/>
        <v>382694.16041662445</v>
      </c>
      <c r="J156" s="29">
        <f t="shared" si="42"/>
        <v>378982.85364825535</v>
      </c>
      <c r="K156" s="30">
        <f t="shared" si="43"/>
        <v>63.42565117129467</v>
      </c>
      <c r="L156" s="29"/>
      <c r="M156" s="29">
        <f t="shared" si="52"/>
        <v>382409.16429358616</v>
      </c>
      <c r="N156" s="29">
        <f t="shared" si="53"/>
        <v>378689.661370162</v>
      </c>
      <c r="O156" s="30">
        <f t="shared" si="54"/>
        <v>63.37658322276498</v>
      </c>
      <c r="P156" s="29"/>
      <c r="Q156" s="44"/>
      <c r="R156" s="54">
        <f t="shared" si="38"/>
        <v>384847.25216861797</v>
      </c>
      <c r="S156" s="54">
        <f t="shared" si="39"/>
        <v>379919.66165154777</v>
      </c>
      <c r="T156" s="55">
        <f t="shared" si="40"/>
        <v>63.58243308651686</v>
      </c>
      <c r="U156" s="47"/>
      <c r="V156" s="54">
        <f t="shared" si="41"/>
        <v>382716.58809462376</v>
      </c>
      <c r="W156" s="54">
        <f t="shared" si="44"/>
        <v>379881.40252781875</v>
      </c>
      <c r="X156" s="55">
        <f t="shared" si="45"/>
        <v>63.57603013236622</v>
      </c>
      <c r="Y156" s="55"/>
      <c r="AA156" s="72">
        <f t="shared" si="46"/>
        <v>-2153.0917519935174</v>
      </c>
      <c r="AB156" s="72">
        <f t="shared" si="47"/>
        <v>-936.808003292419</v>
      </c>
      <c r="AC156" s="70">
        <f t="shared" si="48"/>
        <v>-0.1567819152221901</v>
      </c>
      <c r="AD156" s="65"/>
      <c r="AE156" s="72">
        <f t="shared" si="49"/>
        <v>-307.42380103759933</v>
      </c>
      <c r="AF156" s="72">
        <f t="shared" si="50"/>
        <v>-1191.7411576567683</v>
      </c>
      <c r="AG156" s="70">
        <f t="shared" si="51"/>
        <v>-0.19944690960124234</v>
      </c>
    </row>
    <row r="157" spans="1:33" ht="15">
      <c r="A157" s="32">
        <v>34273</v>
      </c>
      <c r="B157" s="19">
        <v>388558</v>
      </c>
      <c r="C157" s="19">
        <v>0.5</v>
      </c>
      <c r="D157" s="19">
        <v>1970</v>
      </c>
      <c r="E157" s="19">
        <v>388225</v>
      </c>
      <c r="F157" s="19">
        <v>0.3</v>
      </c>
      <c r="G157" s="19">
        <v>1329</v>
      </c>
      <c r="I157" s="29">
        <f t="shared" si="37"/>
        <v>384008.7201693078</v>
      </c>
      <c r="J157" s="29">
        <f t="shared" si="42"/>
        <v>380284.66501067777</v>
      </c>
      <c r="K157" s="30">
        <f t="shared" si="43"/>
        <v>63.64351916339245</v>
      </c>
      <c r="L157" s="29"/>
      <c r="M157" s="29">
        <f t="shared" si="52"/>
        <v>384357.86447299726</v>
      </c>
      <c r="N157" s="29">
        <f t="shared" si="53"/>
        <v>380619.40751632553</v>
      </c>
      <c r="O157" s="30">
        <f t="shared" si="54"/>
        <v>63.6995408572265</v>
      </c>
      <c r="P157" s="29"/>
      <c r="Q157" s="44"/>
      <c r="R157" s="54">
        <f t="shared" si="38"/>
        <v>386001.79392512375</v>
      </c>
      <c r="S157" s="54">
        <f t="shared" si="39"/>
        <v>381059.4206365024</v>
      </c>
      <c r="T157" s="55">
        <f t="shared" si="40"/>
        <v>63.7731803857764</v>
      </c>
      <c r="U157" s="47"/>
      <c r="V157" s="54">
        <f t="shared" si="41"/>
        <v>384630.17103509686</v>
      </c>
      <c r="W157" s="54">
        <f t="shared" si="44"/>
        <v>381780.8095404578</v>
      </c>
      <c r="X157" s="55">
        <f t="shared" si="45"/>
        <v>63.89391028302804</v>
      </c>
      <c r="Y157" s="55"/>
      <c r="AA157" s="72">
        <f t="shared" si="46"/>
        <v>-1993.0737558159744</v>
      </c>
      <c r="AB157" s="72">
        <f t="shared" si="47"/>
        <v>-774.7556258246186</v>
      </c>
      <c r="AC157" s="70">
        <f t="shared" si="48"/>
        <v>-0.12966122238395172</v>
      </c>
      <c r="AD157" s="65"/>
      <c r="AE157" s="72">
        <f t="shared" si="49"/>
        <v>-272.3065620996058</v>
      </c>
      <c r="AF157" s="72">
        <f t="shared" si="50"/>
        <v>-1161.4020241322578</v>
      </c>
      <c r="AG157" s="70">
        <f t="shared" si="51"/>
        <v>-0.19436942580153982</v>
      </c>
    </row>
    <row r="158" spans="1:33" ht="15">
      <c r="A158" s="32">
        <v>34303</v>
      </c>
      <c r="B158" s="19">
        <v>390559</v>
      </c>
      <c r="C158" s="19">
        <v>0.5</v>
      </c>
      <c r="D158" s="19">
        <v>1982</v>
      </c>
      <c r="E158" s="19">
        <v>389864</v>
      </c>
      <c r="F158" s="19">
        <v>0.4</v>
      </c>
      <c r="G158" s="19">
        <v>1619</v>
      </c>
      <c r="I158" s="29">
        <f t="shared" si="37"/>
        <v>385610.1371773678</v>
      </c>
      <c r="J158" s="29">
        <f t="shared" si="42"/>
        <v>381870.5517326876</v>
      </c>
      <c r="K158" s="30">
        <f t="shared" si="43"/>
        <v>63.908929318651715</v>
      </c>
      <c r="L158" s="29"/>
      <c r="M158" s="29">
        <f t="shared" si="52"/>
        <v>386318.4399530684</v>
      </c>
      <c r="N158" s="29">
        <f t="shared" si="53"/>
        <v>382560.9134580314</v>
      </c>
      <c r="O158" s="30">
        <f t="shared" si="54"/>
        <v>64.02446658254685</v>
      </c>
      <c r="P158" s="29"/>
      <c r="Q158" s="44"/>
      <c r="R158" s="54">
        <f t="shared" si="38"/>
        <v>387545.80110082426</v>
      </c>
      <c r="S158" s="54">
        <f t="shared" si="39"/>
        <v>382583.6583190484</v>
      </c>
      <c r="T158" s="55">
        <f t="shared" si="40"/>
        <v>64.0282731073195</v>
      </c>
      <c r="U158" s="47"/>
      <c r="V158" s="54">
        <f t="shared" si="41"/>
        <v>386553.3218902723</v>
      </c>
      <c r="W158" s="54">
        <f t="shared" si="44"/>
        <v>383689.71358816006</v>
      </c>
      <c r="X158" s="55">
        <f t="shared" si="45"/>
        <v>64.21337983444317</v>
      </c>
      <c r="Y158" s="55"/>
      <c r="AA158" s="72">
        <f t="shared" si="46"/>
        <v>-1935.66392345645</v>
      </c>
      <c r="AB158" s="72">
        <f t="shared" si="47"/>
        <v>-713.10658636078</v>
      </c>
      <c r="AC158" s="70">
        <f t="shared" si="48"/>
        <v>-0.11934378866779127</v>
      </c>
      <c r="AD158" s="65"/>
      <c r="AE158" s="72">
        <f t="shared" si="49"/>
        <v>-234.88193720392883</v>
      </c>
      <c r="AF158" s="72">
        <f t="shared" si="50"/>
        <v>-1128.8001301286276</v>
      </c>
      <c r="AG158" s="70">
        <f t="shared" si="51"/>
        <v>-0.1889132518963237</v>
      </c>
    </row>
    <row r="159" spans="1:33" ht="15">
      <c r="A159" s="32">
        <v>34334</v>
      </c>
      <c r="B159" s="19">
        <v>393422</v>
      </c>
      <c r="C159" s="19">
        <v>0.1</v>
      </c>
      <c r="D159" s="19">
        <v>460</v>
      </c>
      <c r="E159" s="19">
        <v>394438</v>
      </c>
      <c r="F159" s="19">
        <v>0.6</v>
      </c>
      <c r="G159" s="19">
        <v>2168</v>
      </c>
      <c r="I159" s="29">
        <f t="shared" si="37"/>
        <v>387754.48181396036</v>
      </c>
      <c r="J159" s="29">
        <f t="shared" si="42"/>
        <v>383994.1008579119</v>
      </c>
      <c r="K159" s="30">
        <f t="shared" si="43"/>
        <v>64.26432134962363</v>
      </c>
      <c r="L159" s="29"/>
      <c r="M159" s="29">
        <f t="shared" si="52"/>
        <v>386773.44542568177</v>
      </c>
      <c r="N159" s="29">
        <f t="shared" si="53"/>
        <v>383011.493319693</v>
      </c>
      <c r="O159" s="30">
        <f t="shared" si="54"/>
        <v>64.09987453532216</v>
      </c>
      <c r="P159" s="29"/>
      <c r="Q159" s="44"/>
      <c r="R159" s="54">
        <f t="shared" si="38"/>
        <v>389871.0759074292</v>
      </c>
      <c r="S159" s="54">
        <f t="shared" si="39"/>
        <v>384879.1602689627</v>
      </c>
      <c r="T159" s="55">
        <f t="shared" si="40"/>
        <v>64.41244274596342</v>
      </c>
      <c r="U159" s="47"/>
      <c r="V159" s="54">
        <f t="shared" si="41"/>
        <v>386939.87521216256</v>
      </c>
      <c r="W159" s="54">
        <f t="shared" si="44"/>
        <v>384073.40330174816</v>
      </c>
      <c r="X159" s="55">
        <f t="shared" si="45"/>
        <v>64.27759321427762</v>
      </c>
      <c r="Y159" s="55"/>
      <c r="AA159" s="72">
        <f t="shared" si="46"/>
        <v>-2116.594093468855</v>
      </c>
      <c r="AB159" s="72">
        <f t="shared" si="47"/>
        <v>-885.0594110507518</v>
      </c>
      <c r="AC159" s="70">
        <f t="shared" si="48"/>
        <v>-0.14812139633978916</v>
      </c>
      <c r="AD159" s="65"/>
      <c r="AE159" s="72">
        <f t="shared" si="49"/>
        <v>-166.4297864807886</v>
      </c>
      <c r="AF159" s="72">
        <f t="shared" si="50"/>
        <v>-1061.9099820551346</v>
      </c>
      <c r="AG159" s="70">
        <f t="shared" si="51"/>
        <v>-0.17771867895545768</v>
      </c>
    </row>
    <row r="160" spans="1:33" ht="15">
      <c r="A160" s="32">
        <v>34365</v>
      </c>
      <c r="B160" s="19">
        <v>394870</v>
      </c>
      <c r="C160" s="19">
        <v>0.5</v>
      </c>
      <c r="D160" s="19">
        <v>1797</v>
      </c>
      <c r="E160" s="19">
        <v>392222</v>
      </c>
      <c r="F160" s="19">
        <v>-0.5</v>
      </c>
      <c r="G160" s="19">
        <v>-1868</v>
      </c>
      <c r="I160" s="29">
        <f t="shared" si="37"/>
        <v>385918.1339670783</v>
      </c>
      <c r="J160" s="29">
        <f t="shared" si="42"/>
        <v>382175.56161878543</v>
      </c>
      <c r="K160" s="30">
        <f t="shared" si="43"/>
        <v>63.95997503339372</v>
      </c>
      <c r="L160" s="29"/>
      <c r="M160" s="29">
        <f t="shared" si="52"/>
        <v>388540.0773919418</v>
      </c>
      <c r="N160" s="29">
        <f t="shared" si="53"/>
        <v>384760.94213926967</v>
      </c>
      <c r="O160" s="30">
        <f t="shared" si="54"/>
        <v>64.39265804651363</v>
      </c>
      <c r="P160" s="29"/>
      <c r="Q160" s="44"/>
      <c r="R160" s="54">
        <f t="shared" si="38"/>
        <v>387921.72052789206</v>
      </c>
      <c r="S160" s="54">
        <f t="shared" si="39"/>
        <v>382954.76446761785</v>
      </c>
      <c r="T160" s="55">
        <f t="shared" si="40"/>
        <v>64.0903805322336</v>
      </c>
      <c r="U160" s="47"/>
      <c r="V160" s="54">
        <f t="shared" si="41"/>
        <v>388874.5745882233</v>
      </c>
      <c r="W160" s="54">
        <f t="shared" si="44"/>
        <v>385993.77031825687</v>
      </c>
      <c r="X160" s="55">
        <f t="shared" si="45"/>
        <v>64.598981180349</v>
      </c>
      <c r="Y160" s="55"/>
      <c r="AA160" s="72">
        <f t="shared" si="46"/>
        <v>-2003.5865608137683</v>
      </c>
      <c r="AB160" s="72">
        <f t="shared" si="47"/>
        <v>-779.202848832414</v>
      </c>
      <c r="AC160" s="70">
        <f t="shared" si="48"/>
        <v>-0.1304054988398775</v>
      </c>
      <c r="AD160" s="65"/>
      <c r="AE160" s="72">
        <f t="shared" si="49"/>
        <v>-334.4971962815034</v>
      </c>
      <c r="AF160" s="72">
        <f t="shared" si="50"/>
        <v>-1232.828178987198</v>
      </c>
      <c r="AG160" s="70">
        <f t="shared" si="51"/>
        <v>-0.20632313383536882</v>
      </c>
    </row>
    <row r="161" spans="1:33" ht="15">
      <c r="A161" s="32">
        <v>34393</v>
      </c>
      <c r="B161" s="19">
        <v>397452</v>
      </c>
      <c r="C161" s="19">
        <v>0.8</v>
      </c>
      <c r="D161" s="19">
        <v>3064</v>
      </c>
      <c r="E161" s="19">
        <v>395454</v>
      </c>
      <c r="F161" s="19">
        <v>0.9</v>
      </c>
      <c r="G161" s="19">
        <v>3711</v>
      </c>
      <c r="I161" s="29">
        <f t="shared" si="37"/>
        <v>389569.490074466</v>
      </c>
      <c r="J161" s="29">
        <f t="shared" si="42"/>
        <v>385791.5074585581</v>
      </c>
      <c r="K161" s="30">
        <f t="shared" si="43"/>
        <v>64.56513095873427</v>
      </c>
      <c r="L161" s="29"/>
      <c r="M161" s="29">
        <f t="shared" si="52"/>
        <v>391554.960257515</v>
      </c>
      <c r="N161" s="29">
        <f t="shared" si="53"/>
        <v>387746.5007451772</v>
      </c>
      <c r="O161" s="30">
        <f t="shared" si="54"/>
        <v>64.89231389338606</v>
      </c>
      <c r="P161" s="29"/>
      <c r="Q161" s="44"/>
      <c r="R161" s="54">
        <f t="shared" si="38"/>
        <v>391413.01601264306</v>
      </c>
      <c r="S161" s="54">
        <f t="shared" si="39"/>
        <v>386401.35734782636</v>
      </c>
      <c r="T161" s="55">
        <f t="shared" si="40"/>
        <v>64.66719395702368</v>
      </c>
      <c r="U161" s="47"/>
      <c r="V161" s="54">
        <f t="shared" si="41"/>
        <v>391985.5711849291</v>
      </c>
      <c r="W161" s="54">
        <f t="shared" si="44"/>
        <v>389081.72048080293</v>
      </c>
      <c r="X161" s="55">
        <f t="shared" si="45"/>
        <v>65.1157730297918</v>
      </c>
      <c r="Y161" s="55"/>
      <c r="AA161" s="72">
        <f t="shared" si="46"/>
        <v>-1843.5259381770738</v>
      </c>
      <c r="AB161" s="72">
        <f t="shared" si="47"/>
        <v>-609.8498892682837</v>
      </c>
      <c r="AC161" s="70">
        <f t="shared" si="48"/>
        <v>-0.10206299828941212</v>
      </c>
      <c r="AD161" s="65"/>
      <c r="AE161" s="72">
        <f t="shared" si="49"/>
        <v>-430.61092741409084</v>
      </c>
      <c r="AF161" s="72">
        <f t="shared" si="50"/>
        <v>-1335.2197356257238</v>
      </c>
      <c r="AG161" s="70">
        <f t="shared" si="51"/>
        <v>-0.22345913640573656</v>
      </c>
    </row>
    <row r="162" spans="1:33" ht="15">
      <c r="A162" s="32">
        <v>34424</v>
      </c>
      <c r="B162" s="19">
        <v>399308</v>
      </c>
      <c r="C162" s="19">
        <v>0.6</v>
      </c>
      <c r="D162" s="19">
        <v>2337</v>
      </c>
      <c r="E162" s="19">
        <v>400862</v>
      </c>
      <c r="F162" s="19">
        <v>1.5</v>
      </c>
      <c r="G162" s="19">
        <v>5891</v>
      </c>
      <c r="I162" s="29">
        <f t="shared" si="37"/>
        <v>395372.8296943173</v>
      </c>
      <c r="J162" s="29">
        <f t="shared" si="42"/>
        <v>391538.56721882947</v>
      </c>
      <c r="K162" s="30">
        <f t="shared" si="43"/>
        <v>65.52694494083562</v>
      </c>
      <c r="L162" s="29"/>
      <c r="M162" s="29">
        <f t="shared" si="52"/>
        <v>393857.2859273363</v>
      </c>
      <c r="N162" s="29">
        <f t="shared" si="53"/>
        <v>390026.43284324557</v>
      </c>
      <c r="O162" s="30">
        <f t="shared" si="54"/>
        <v>65.27387779938941</v>
      </c>
      <c r="P162" s="29"/>
      <c r="Q162" s="44"/>
      <c r="R162" s="54">
        <f t="shared" si="38"/>
        <v>397284.21125283267</v>
      </c>
      <c r="S162" s="54">
        <f t="shared" si="39"/>
        <v>392197.3777080437</v>
      </c>
      <c r="T162" s="55">
        <f t="shared" si="40"/>
        <v>65.63720186637903</v>
      </c>
      <c r="U162" s="47"/>
      <c r="V162" s="54">
        <f t="shared" si="41"/>
        <v>394337.4846120387</v>
      </c>
      <c r="W162" s="54">
        <f t="shared" si="44"/>
        <v>391416.21080368775</v>
      </c>
      <c r="X162" s="55">
        <f t="shared" si="45"/>
        <v>65.50646766797055</v>
      </c>
      <c r="Y162" s="55"/>
      <c r="AA162" s="72">
        <f t="shared" si="46"/>
        <v>-1911.3815585153643</v>
      </c>
      <c r="AB162" s="72">
        <f t="shared" si="47"/>
        <v>-658.8104892142583</v>
      </c>
      <c r="AC162" s="70">
        <f t="shared" si="48"/>
        <v>-0.11025692554341049</v>
      </c>
      <c r="AD162" s="65"/>
      <c r="AE162" s="72">
        <f t="shared" si="49"/>
        <v>-480.19868470239453</v>
      </c>
      <c r="AF162" s="72">
        <f t="shared" si="50"/>
        <v>-1389.7779604421812</v>
      </c>
      <c r="AG162" s="70">
        <f t="shared" si="51"/>
        <v>-0.23258986858114383</v>
      </c>
    </row>
    <row r="163" spans="1:33" ht="15">
      <c r="A163" s="32">
        <v>34454</v>
      </c>
      <c r="B163" s="19">
        <v>399224</v>
      </c>
      <c r="C163" s="19">
        <v>0</v>
      </c>
      <c r="D163" s="19">
        <v>46</v>
      </c>
      <c r="E163" s="19">
        <v>400681</v>
      </c>
      <c r="F163" s="19">
        <v>0</v>
      </c>
      <c r="G163" s="19">
        <v>-51</v>
      </c>
      <c r="I163" s="29">
        <f t="shared" si="37"/>
        <v>395322.5280585564</v>
      </c>
      <c r="J163" s="29">
        <f t="shared" si="42"/>
        <v>391488.75340028806</v>
      </c>
      <c r="K163" s="30">
        <f t="shared" si="43"/>
        <v>65.51860822098693</v>
      </c>
      <c r="L163" s="29"/>
      <c r="M163" s="29">
        <f t="shared" si="52"/>
        <v>393902.65800891904</v>
      </c>
      <c r="N163" s="29">
        <f t="shared" si="53"/>
        <v>390071.3636132546</v>
      </c>
      <c r="O163" s="30">
        <f t="shared" si="54"/>
        <v>65.28139730407945</v>
      </c>
      <c r="P163" s="29"/>
      <c r="Q163" s="44"/>
      <c r="R163" s="54">
        <f t="shared" si="38"/>
        <v>397284.21125283267</v>
      </c>
      <c r="S163" s="54">
        <f t="shared" si="39"/>
        <v>392197.3777080437</v>
      </c>
      <c r="T163" s="55">
        <f t="shared" si="40"/>
        <v>65.63720186637903</v>
      </c>
      <c r="U163" s="47"/>
      <c r="V163" s="54">
        <f t="shared" si="41"/>
        <v>394337.4846120387</v>
      </c>
      <c r="W163" s="54">
        <f t="shared" si="44"/>
        <v>391416.21080368775</v>
      </c>
      <c r="X163" s="55">
        <f t="shared" si="45"/>
        <v>65.50646766797055</v>
      </c>
      <c r="Y163" s="55"/>
      <c r="AA163" s="72">
        <f t="shared" si="46"/>
        <v>-1961.6831942762947</v>
      </c>
      <c r="AB163" s="72">
        <f t="shared" si="47"/>
        <v>-708.6243077556719</v>
      </c>
      <c r="AC163" s="70">
        <f t="shared" si="48"/>
        <v>-0.11859364539209594</v>
      </c>
      <c r="AD163" s="65"/>
      <c r="AE163" s="72">
        <f t="shared" si="49"/>
        <v>-434.826603119669</v>
      </c>
      <c r="AF163" s="72">
        <f t="shared" si="50"/>
        <v>-1344.8471904331236</v>
      </c>
      <c r="AG163" s="70">
        <f t="shared" si="51"/>
        <v>-0.22507036389110624</v>
      </c>
    </row>
    <row r="164" spans="1:33" ht="15">
      <c r="A164" s="32">
        <v>34485</v>
      </c>
      <c r="B164" s="19">
        <v>400687</v>
      </c>
      <c r="C164" s="19">
        <v>0.1</v>
      </c>
      <c r="D164" s="19">
        <v>311</v>
      </c>
      <c r="E164" s="19">
        <v>401217</v>
      </c>
      <c r="F164" s="19">
        <v>-0.2</v>
      </c>
      <c r="G164" s="19">
        <v>-617</v>
      </c>
      <c r="I164" s="29">
        <f t="shared" si="37"/>
        <v>394713.77945352613</v>
      </c>
      <c r="J164" s="29">
        <f t="shared" si="42"/>
        <v>390885.9083418801</v>
      </c>
      <c r="K164" s="30">
        <f t="shared" si="43"/>
        <v>65.41771753420032</v>
      </c>
      <c r="L164" s="29"/>
      <c r="M164" s="29">
        <f t="shared" si="52"/>
        <v>394209.5126234732</v>
      </c>
      <c r="N164" s="29">
        <f t="shared" si="53"/>
        <v>390375.2336062503</v>
      </c>
      <c r="O164" s="30">
        <f t="shared" si="54"/>
        <v>65.33225224907666</v>
      </c>
      <c r="P164" s="29"/>
      <c r="Q164" s="44"/>
      <c r="R164" s="54">
        <f t="shared" si="38"/>
        <v>396489.642830327</v>
      </c>
      <c r="S164" s="54">
        <f t="shared" si="39"/>
        <v>391412.98295262764</v>
      </c>
      <c r="T164" s="55">
        <f t="shared" si="40"/>
        <v>65.50592746264627</v>
      </c>
      <c r="U164" s="47"/>
      <c r="V164" s="54">
        <f t="shared" si="41"/>
        <v>394731.8220966507</v>
      </c>
      <c r="W164" s="54">
        <f t="shared" si="44"/>
        <v>391807.6270144914</v>
      </c>
      <c r="X164" s="55">
        <f t="shared" si="45"/>
        <v>65.57197413563851</v>
      </c>
      <c r="Y164" s="55"/>
      <c r="AA164" s="72">
        <f t="shared" si="46"/>
        <v>-1775.863376800844</v>
      </c>
      <c r="AB164" s="72">
        <f t="shared" si="47"/>
        <v>-527.0746107475716</v>
      </c>
      <c r="AC164" s="70">
        <f t="shared" si="48"/>
        <v>-0.08820992844594855</v>
      </c>
      <c r="AD164" s="65"/>
      <c r="AE164" s="72">
        <f t="shared" si="49"/>
        <v>-522.3094731775345</v>
      </c>
      <c r="AF164" s="72">
        <f t="shared" si="50"/>
        <v>-1432.3934082410997</v>
      </c>
      <c r="AG164" s="70">
        <f t="shared" si="51"/>
        <v>-0.23972188656185267</v>
      </c>
    </row>
    <row r="165" spans="1:33" ht="15">
      <c r="A165" s="32">
        <v>34515</v>
      </c>
      <c r="B165" s="19">
        <v>399932</v>
      </c>
      <c r="C165" s="19">
        <v>0.2</v>
      </c>
      <c r="D165" s="19">
        <v>630</v>
      </c>
      <c r="E165" s="19">
        <v>401203</v>
      </c>
      <c r="F165" s="19">
        <v>0.3</v>
      </c>
      <c r="G165" s="19">
        <v>1376</v>
      </c>
      <c r="I165" s="29">
        <f t="shared" si="37"/>
        <v>396067.4762323965</v>
      </c>
      <c r="J165" s="29">
        <f t="shared" si="42"/>
        <v>392226.47718586825</v>
      </c>
      <c r="K165" s="30">
        <f t="shared" si="43"/>
        <v>65.64207188440746</v>
      </c>
      <c r="L165" s="29"/>
      <c r="M165" s="29">
        <f t="shared" si="52"/>
        <v>394829.32807282096</v>
      </c>
      <c r="N165" s="29">
        <f t="shared" si="53"/>
        <v>390989.020420327</v>
      </c>
      <c r="O165" s="30">
        <f t="shared" si="54"/>
        <v>65.43497412155298</v>
      </c>
      <c r="P165" s="29"/>
      <c r="Q165" s="44"/>
      <c r="R165" s="54">
        <f t="shared" si="38"/>
        <v>397679.1117588179</v>
      </c>
      <c r="S165" s="54">
        <f t="shared" si="39"/>
        <v>392587.22190148546</v>
      </c>
      <c r="T165" s="55">
        <f t="shared" si="40"/>
        <v>65.7024452450342</v>
      </c>
      <c r="U165" s="47"/>
      <c r="V165" s="54">
        <f t="shared" si="41"/>
        <v>395521.28574084403</v>
      </c>
      <c r="W165" s="54">
        <f t="shared" si="44"/>
        <v>392591.2422685204</v>
      </c>
      <c r="X165" s="55">
        <f t="shared" si="45"/>
        <v>65.70311808390979</v>
      </c>
      <c r="Y165" s="55"/>
      <c r="AA165" s="72">
        <f t="shared" si="46"/>
        <v>-1611.6355264214217</v>
      </c>
      <c r="AB165" s="72">
        <f t="shared" si="47"/>
        <v>-360.74471561721293</v>
      </c>
      <c r="AC165" s="70">
        <f t="shared" si="48"/>
        <v>-0.060373360626741146</v>
      </c>
      <c r="AD165" s="65"/>
      <c r="AE165" s="72">
        <f t="shared" si="49"/>
        <v>-691.9576680230675</v>
      </c>
      <c r="AF165" s="72">
        <f t="shared" si="50"/>
        <v>-1602.2218481933814</v>
      </c>
      <c r="AG165" s="70">
        <f t="shared" si="51"/>
        <v>-0.2681439623568025</v>
      </c>
    </row>
    <row r="166" spans="1:33" ht="15">
      <c r="A166" s="32">
        <v>34546</v>
      </c>
      <c r="B166" s="19">
        <v>401902</v>
      </c>
      <c r="C166" s="19">
        <v>0.5</v>
      </c>
      <c r="D166" s="19">
        <v>1974</v>
      </c>
      <c r="E166" s="19">
        <v>402463</v>
      </c>
      <c r="F166" s="19">
        <v>0.3</v>
      </c>
      <c r="G166" s="19">
        <v>1263</v>
      </c>
      <c r="I166" s="29">
        <f t="shared" si="37"/>
        <v>397314.30943773524</v>
      </c>
      <c r="J166" s="29">
        <f t="shared" si="42"/>
        <v>393461.2188021716</v>
      </c>
      <c r="K166" s="30">
        <f t="shared" si="43"/>
        <v>65.84871524647107</v>
      </c>
      <c r="L166" s="29"/>
      <c r="M166" s="29">
        <f t="shared" si="52"/>
        <v>396778.14210524585</v>
      </c>
      <c r="N166" s="29">
        <f t="shared" si="53"/>
        <v>392918.8793121129</v>
      </c>
      <c r="O166" s="30">
        <f t="shared" si="54"/>
        <v>65.7579506248484</v>
      </c>
      <c r="P166" s="29"/>
      <c r="Q166" s="44"/>
      <c r="R166" s="54">
        <f t="shared" si="38"/>
        <v>398872.14909409435</v>
      </c>
      <c r="S166" s="54">
        <f t="shared" si="39"/>
        <v>393764.9835671899</v>
      </c>
      <c r="T166" s="55">
        <f t="shared" si="40"/>
        <v>65.8995525807693</v>
      </c>
      <c r="U166" s="47"/>
      <c r="V166" s="54">
        <f t="shared" si="41"/>
        <v>397498.8921695482</v>
      </c>
      <c r="W166" s="54">
        <f t="shared" si="44"/>
        <v>394554.19847986294</v>
      </c>
      <c r="X166" s="55">
        <f t="shared" si="45"/>
        <v>66.03163367432933</v>
      </c>
      <c r="Y166" s="55"/>
      <c r="AA166" s="72">
        <f t="shared" si="46"/>
        <v>-1557.8396563591086</v>
      </c>
      <c r="AB166" s="72">
        <f t="shared" si="47"/>
        <v>-303.7647650183062</v>
      </c>
      <c r="AC166" s="70">
        <f t="shared" si="48"/>
        <v>-0.05083733429822246</v>
      </c>
      <c r="AD166" s="65"/>
      <c r="AE166" s="72">
        <f t="shared" si="49"/>
        <v>-720.7500643023523</v>
      </c>
      <c r="AF166" s="72">
        <f t="shared" si="50"/>
        <v>-1635.3191677500145</v>
      </c>
      <c r="AG166" s="70">
        <f t="shared" si="51"/>
        <v>-0.2736830494809226</v>
      </c>
    </row>
    <row r="167" spans="1:33" ht="15">
      <c r="A167" s="32">
        <v>34577</v>
      </c>
      <c r="B167" s="19">
        <v>402882</v>
      </c>
      <c r="C167" s="19">
        <v>0.2</v>
      </c>
      <c r="D167" s="19">
        <v>977</v>
      </c>
      <c r="E167" s="19">
        <v>401793</v>
      </c>
      <c r="F167" s="19">
        <v>-0.2</v>
      </c>
      <c r="G167" s="19">
        <v>-672</v>
      </c>
      <c r="I167" s="29">
        <f t="shared" si="37"/>
        <v>396650.9063026839</v>
      </c>
      <c r="J167" s="29">
        <f t="shared" si="42"/>
        <v>392804.24924463447</v>
      </c>
      <c r="K167" s="30">
        <f t="shared" si="43"/>
        <v>65.73876641478809</v>
      </c>
      <c r="L167" s="29"/>
      <c r="M167" s="29">
        <f t="shared" si="52"/>
        <v>397742.686309646</v>
      </c>
      <c r="N167" s="29">
        <f t="shared" si="53"/>
        <v>393874.0418768375</v>
      </c>
      <c r="O167" s="30">
        <f t="shared" si="54"/>
        <v>65.91780431495316</v>
      </c>
      <c r="P167" s="29"/>
      <c r="Q167" s="44"/>
      <c r="R167" s="54">
        <f t="shared" si="38"/>
        <v>398074.40479590616</v>
      </c>
      <c r="S167" s="54">
        <f t="shared" si="39"/>
        <v>392977.45360005554</v>
      </c>
      <c r="T167" s="55">
        <f t="shared" si="40"/>
        <v>65.76775347560776</v>
      </c>
      <c r="U167" s="47"/>
      <c r="V167" s="54">
        <f t="shared" si="41"/>
        <v>398293.8899538873</v>
      </c>
      <c r="W167" s="54">
        <f t="shared" si="44"/>
        <v>395343.30687682267</v>
      </c>
      <c r="X167" s="55">
        <f t="shared" si="45"/>
        <v>66.16369694167798</v>
      </c>
      <c r="Y167" s="55"/>
      <c r="AA167" s="72">
        <f t="shared" si="46"/>
        <v>-1423.4984932222287</v>
      </c>
      <c r="AB167" s="72">
        <f t="shared" si="47"/>
        <v>-173.2043554210686</v>
      </c>
      <c r="AC167" s="70">
        <f t="shared" si="48"/>
        <v>-0.028987060819673616</v>
      </c>
      <c r="AD167" s="65"/>
      <c r="AE167" s="72">
        <f t="shared" si="49"/>
        <v>-551.2036442413228</v>
      </c>
      <c r="AF167" s="72">
        <f t="shared" si="50"/>
        <v>-1469.264999985171</v>
      </c>
      <c r="AG167" s="70">
        <f t="shared" si="51"/>
        <v>-0.24589262672482448</v>
      </c>
    </row>
    <row r="168" spans="1:33" ht="15">
      <c r="A168" s="32">
        <v>34607</v>
      </c>
      <c r="B168" s="19">
        <v>404152</v>
      </c>
      <c r="C168" s="19">
        <v>0.3</v>
      </c>
      <c r="D168" s="19">
        <v>1278</v>
      </c>
      <c r="E168" s="19">
        <v>404598</v>
      </c>
      <c r="F168" s="19">
        <v>0.7</v>
      </c>
      <c r="G168" s="19">
        <v>2813</v>
      </c>
      <c r="I168" s="29">
        <f t="shared" si="37"/>
        <v>399427.9059005601</v>
      </c>
      <c r="J168" s="29">
        <f t="shared" si="42"/>
        <v>395554.31794450025</v>
      </c>
      <c r="K168" s="30">
        <f t="shared" si="43"/>
        <v>66.19901124216139</v>
      </c>
      <c r="L168" s="29"/>
      <c r="M168" s="29">
        <f t="shared" si="52"/>
        <v>399004.3836629746</v>
      </c>
      <c r="N168" s="29">
        <f t="shared" si="53"/>
        <v>395123.4673302422</v>
      </c>
      <c r="O168" s="30">
        <f t="shared" si="54"/>
        <v>66.12690512837871</v>
      </c>
      <c r="P168" s="29"/>
      <c r="Q168" s="44"/>
      <c r="R168" s="54">
        <f t="shared" si="38"/>
        <v>400860.9256294775</v>
      </c>
      <c r="S168" s="54">
        <f t="shared" si="39"/>
        <v>395728.2957752559</v>
      </c>
      <c r="T168" s="55">
        <f t="shared" si="40"/>
        <v>66.22812774993702</v>
      </c>
      <c r="U168" s="47"/>
      <c r="V168" s="54">
        <f t="shared" si="41"/>
        <v>399488.77162374894</v>
      </c>
      <c r="W168" s="54">
        <f t="shared" si="44"/>
        <v>396529.3367974531</v>
      </c>
      <c r="X168" s="55">
        <f t="shared" si="45"/>
        <v>66.36218803250301</v>
      </c>
      <c r="Y168" s="55"/>
      <c r="AA168" s="72">
        <f t="shared" si="46"/>
        <v>-1433.0197289173957</v>
      </c>
      <c r="AB168" s="72">
        <f t="shared" si="47"/>
        <v>-173.97783075564075</v>
      </c>
      <c r="AC168" s="70">
        <f t="shared" si="48"/>
        <v>-0.029116507775626133</v>
      </c>
      <c r="AD168" s="65"/>
      <c r="AE168" s="72">
        <f t="shared" si="49"/>
        <v>-484.38796077435836</v>
      </c>
      <c r="AF168" s="72">
        <f t="shared" si="50"/>
        <v>-1405.8694672108977</v>
      </c>
      <c r="AG168" s="70">
        <f t="shared" si="51"/>
        <v>-0.23528290412430408</v>
      </c>
    </row>
    <row r="169" spans="1:33" ht="15">
      <c r="A169" s="32">
        <v>34638</v>
      </c>
      <c r="B169" s="19">
        <v>404821</v>
      </c>
      <c r="C169" s="19">
        <v>0.2</v>
      </c>
      <c r="D169" s="19">
        <v>669</v>
      </c>
      <c r="E169" s="19">
        <v>404333</v>
      </c>
      <c r="F169" s="19">
        <v>-0.1</v>
      </c>
      <c r="G169" s="19">
        <v>-265</v>
      </c>
      <c r="I169" s="29">
        <f t="shared" si="37"/>
        <v>399166.29216281633</v>
      </c>
      <c r="J169" s="29">
        <f t="shared" si="42"/>
        <v>395295.2412949486</v>
      </c>
      <c r="K169" s="30">
        <f t="shared" si="43"/>
        <v>66.15565280247762</v>
      </c>
      <c r="L169" s="29"/>
      <c r="M169" s="29">
        <f t="shared" si="52"/>
        <v>399664.86272201804</v>
      </c>
      <c r="N169" s="29">
        <f t="shared" si="53"/>
        <v>395777.522239395</v>
      </c>
      <c r="O169" s="30">
        <f t="shared" si="54"/>
        <v>66.23636617157752</v>
      </c>
      <c r="P169" s="29"/>
      <c r="Q169" s="44"/>
      <c r="R169" s="54">
        <f t="shared" si="38"/>
        <v>400460.064703848</v>
      </c>
      <c r="S169" s="54">
        <f t="shared" si="39"/>
        <v>395332.56747948064</v>
      </c>
      <c r="T169" s="55">
        <f t="shared" si="40"/>
        <v>66.16189962218708</v>
      </c>
      <c r="U169" s="47"/>
      <c r="V169" s="54">
        <f t="shared" si="41"/>
        <v>400287.74916699645</v>
      </c>
      <c r="W169" s="54">
        <f t="shared" si="44"/>
        <v>397322.395471048</v>
      </c>
      <c r="X169" s="55">
        <f t="shared" si="45"/>
        <v>66.49491240856801</v>
      </c>
      <c r="Y169" s="55"/>
      <c r="AA169" s="72">
        <f t="shared" si="46"/>
        <v>-1293.7725410316489</v>
      </c>
      <c r="AB169" s="72">
        <f t="shared" si="47"/>
        <v>-37.326184532023035</v>
      </c>
      <c r="AC169" s="70">
        <f t="shared" si="48"/>
        <v>-0.006246819709460283</v>
      </c>
      <c r="AD169" s="65"/>
      <c r="AE169" s="72">
        <f t="shared" si="49"/>
        <v>-622.886444978416</v>
      </c>
      <c r="AF169" s="72">
        <f t="shared" si="50"/>
        <v>-1544.8732316530077</v>
      </c>
      <c r="AG169" s="70">
        <f t="shared" si="51"/>
        <v>-0.2585462369904974</v>
      </c>
    </row>
    <row r="170" spans="1:33" ht="15">
      <c r="A170" s="32">
        <v>34668</v>
      </c>
      <c r="B170" s="19">
        <v>406892</v>
      </c>
      <c r="C170" s="19">
        <v>0.5</v>
      </c>
      <c r="D170" s="19">
        <v>2055</v>
      </c>
      <c r="E170" s="19">
        <v>405989</v>
      </c>
      <c r="F170" s="19">
        <v>0.4</v>
      </c>
      <c r="G170" s="19">
        <v>1640</v>
      </c>
      <c r="I170" s="29">
        <f t="shared" si="37"/>
        <v>400785.3356718721</v>
      </c>
      <c r="J170" s="29">
        <f t="shared" si="42"/>
        <v>396898.5835789663</v>
      </c>
      <c r="K170" s="30">
        <f t="shared" si="43"/>
        <v>66.42398427825641</v>
      </c>
      <c r="L170" s="29"/>
      <c r="M170" s="29">
        <f t="shared" si="52"/>
        <v>401693.68853118736</v>
      </c>
      <c r="N170" s="29">
        <f t="shared" si="53"/>
        <v>397786.61467333976</v>
      </c>
      <c r="O170" s="30">
        <f t="shared" si="54"/>
        <v>66.57260300830929</v>
      </c>
      <c r="P170" s="29"/>
      <c r="Q170" s="44"/>
      <c r="R170" s="54">
        <f t="shared" si="38"/>
        <v>402061.90496266336</v>
      </c>
      <c r="S170" s="54">
        <f t="shared" si="39"/>
        <v>396913.89774939854</v>
      </c>
      <c r="T170" s="55">
        <f t="shared" si="40"/>
        <v>66.42654722067583</v>
      </c>
      <c r="U170" s="47"/>
      <c r="V170" s="54">
        <f t="shared" si="41"/>
        <v>402289.1879128314</v>
      </c>
      <c r="W170" s="54">
        <f t="shared" si="44"/>
        <v>399309.0074484032</v>
      </c>
      <c r="X170" s="55">
        <f t="shared" si="45"/>
        <v>66.82738697061085</v>
      </c>
      <c r="Y170" s="55"/>
      <c r="AA170" s="72">
        <f t="shared" si="46"/>
        <v>-1276.569290791289</v>
      </c>
      <c r="AB170" s="72">
        <f t="shared" si="47"/>
        <v>-15.314170432218816</v>
      </c>
      <c r="AC170" s="70">
        <f t="shared" si="48"/>
        <v>-0.0025629424194164585</v>
      </c>
      <c r="AD170" s="65"/>
      <c r="AE170" s="72">
        <f t="shared" si="49"/>
        <v>-595.499381644011</v>
      </c>
      <c r="AF170" s="72">
        <f t="shared" si="50"/>
        <v>-1522.3927750634612</v>
      </c>
      <c r="AG170" s="70">
        <f t="shared" si="51"/>
        <v>-0.2547839623015591</v>
      </c>
    </row>
    <row r="171" spans="1:33" ht="15">
      <c r="A171" s="32">
        <v>34699</v>
      </c>
      <c r="B171" s="19">
        <v>409257</v>
      </c>
      <c r="C171" s="19">
        <v>0.6</v>
      </c>
      <c r="D171" s="19">
        <v>2360</v>
      </c>
      <c r="E171" s="19">
        <v>410396</v>
      </c>
      <c r="F171" s="19">
        <v>1.1</v>
      </c>
      <c r="G171" s="19">
        <v>4403</v>
      </c>
      <c r="I171" s="29">
        <f t="shared" si="37"/>
        <v>405131.9013004069</v>
      </c>
      <c r="J171" s="29">
        <f t="shared" si="42"/>
        <v>401202.99690912594</v>
      </c>
      <c r="K171" s="30">
        <f t="shared" si="43"/>
        <v>67.1443604529241</v>
      </c>
      <c r="L171" s="29"/>
      <c r="M171" s="29">
        <f t="shared" si="52"/>
        <v>404023.537987391</v>
      </c>
      <c r="N171" s="29">
        <f t="shared" si="53"/>
        <v>400093.80284766876</v>
      </c>
      <c r="O171" s="30">
        <f t="shared" si="54"/>
        <v>66.95872842512655</v>
      </c>
      <c r="P171" s="29"/>
      <c r="Q171" s="44"/>
      <c r="R171" s="54">
        <f t="shared" si="38"/>
        <v>406484.58591725264</v>
      </c>
      <c r="S171" s="54">
        <f t="shared" si="39"/>
        <v>401279.9506246419</v>
      </c>
      <c r="T171" s="55">
        <f t="shared" si="40"/>
        <v>67.15723924010325</v>
      </c>
      <c r="U171" s="47"/>
      <c r="V171" s="54">
        <f t="shared" si="41"/>
        <v>404702.92304030835</v>
      </c>
      <c r="W171" s="54">
        <f t="shared" si="44"/>
        <v>401704.86149309366</v>
      </c>
      <c r="X171" s="55">
        <f t="shared" si="45"/>
        <v>67.22835129243451</v>
      </c>
      <c r="Y171" s="55"/>
      <c r="AA171" s="72">
        <f t="shared" si="46"/>
        <v>-1352.6846168457414</v>
      </c>
      <c r="AB171" s="72">
        <f t="shared" si="47"/>
        <v>-76.95371551596327</v>
      </c>
      <c r="AC171" s="70">
        <f t="shared" si="48"/>
        <v>-0.012878787179147366</v>
      </c>
      <c r="AD171" s="65"/>
      <c r="AE171" s="72">
        <f t="shared" si="49"/>
        <v>-679.3850529173505</v>
      </c>
      <c r="AF171" s="72">
        <f t="shared" si="50"/>
        <v>-1611.0586454248987</v>
      </c>
      <c r="AG171" s="70">
        <f t="shared" si="51"/>
        <v>-0.2696228673079588</v>
      </c>
    </row>
    <row r="172" spans="1:33" ht="15">
      <c r="A172" s="32">
        <v>34730</v>
      </c>
      <c r="B172" s="19">
        <v>410617</v>
      </c>
      <c r="C172" s="19">
        <v>0.4</v>
      </c>
      <c r="D172" s="19">
        <v>1562</v>
      </c>
      <c r="E172" s="19">
        <v>407495</v>
      </c>
      <c r="F172" s="19">
        <v>-0.7</v>
      </c>
      <c r="G172" s="19">
        <v>-2699</v>
      </c>
      <c r="I172" s="29">
        <f t="shared" si="37"/>
        <v>402467.52103936684</v>
      </c>
      <c r="J172" s="29">
        <f t="shared" si="42"/>
        <v>398564.45538177737</v>
      </c>
      <c r="K172" s="30">
        <f t="shared" si="43"/>
        <v>66.70278054263638</v>
      </c>
      <c r="L172" s="29"/>
      <c r="M172" s="29">
        <f t="shared" si="52"/>
        <v>405565.5635760463</v>
      </c>
      <c r="N172" s="29">
        <f t="shared" si="53"/>
        <v>401620.82992368226</v>
      </c>
      <c r="O172" s="30">
        <f t="shared" si="54"/>
        <v>67.21428797279475</v>
      </c>
      <c r="P172" s="29"/>
      <c r="Q172" s="44"/>
      <c r="R172" s="54">
        <f t="shared" si="38"/>
        <v>403639.19381583185</v>
      </c>
      <c r="S172" s="54">
        <f t="shared" si="39"/>
        <v>398470.9909702694</v>
      </c>
      <c r="T172" s="55">
        <f t="shared" si="40"/>
        <v>66.68713856542253</v>
      </c>
      <c r="U172" s="47"/>
      <c r="V172" s="54">
        <f t="shared" si="41"/>
        <v>406321.7347324696</v>
      </c>
      <c r="W172" s="54">
        <f t="shared" si="44"/>
        <v>403311.68093906605</v>
      </c>
      <c r="X172" s="55">
        <f t="shared" si="45"/>
        <v>67.49726469760425</v>
      </c>
      <c r="Y172" s="55"/>
      <c r="AA172" s="72">
        <f t="shared" si="46"/>
        <v>-1171.6727764650132</v>
      </c>
      <c r="AB172" s="72">
        <f t="shared" si="47"/>
        <v>93.46441150794271</v>
      </c>
      <c r="AC172" s="70">
        <f t="shared" si="48"/>
        <v>0.015641977213846303</v>
      </c>
      <c r="AD172" s="65"/>
      <c r="AE172" s="72">
        <f t="shared" si="49"/>
        <v>-756.1711564232828</v>
      </c>
      <c r="AF172" s="72">
        <f t="shared" si="50"/>
        <v>-1690.8510153837851</v>
      </c>
      <c r="AG172" s="70">
        <f t="shared" si="51"/>
        <v>-0.282976724809501</v>
      </c>
    </row>
    <row r="173" spans="1:33" ht="15">
      <c r="A173" s="32">
        <v>34758</v>
      </c>
      <c r="B173" s="19">
        <v>413268</v>
      </c>
      <c r="C173" s="19">
        <v>0.5</v>
      </c>
      <c r="D173" s="19">
        <v>2200</v>
      </c>
      <c r="E173" s="19">
        <v>411094</v>
      </c>
      <c r="F173" s="19">
        <v>0.8</v>
      </c>
      <c r="G173" s="19">
        <v>3151</v>
      </c>
      <c r="I173" s="29">
        <f t="shared" si="37"/>
        <v>405579.6455041947</v>
      </c>
      <c r="J173" s="29">
        <f t="shared" si="42"/>
        <v>401646.3989612273</v>
      </c>
      <c r="K173" s="30">
        <f t="shared" si="43"/>
        <v>67.21856714490106</v>
      </c>
      <c r="L173" s="29"/>
      <c r="M173" s="29">
        <f t="shared" si="52"/>
        <v>407738.49903626175</v>
      </c>
      <c r="N173" s="29">
        <f t="shared" si="53"/>
        <v>403772.6303260818</v>
      </c>
      <c r="O173" s="30">
        <f t="shared" si="54"/>
        <v>67.5744080689918</v>
      </c>
      <c r="P173" s="29"/>
      <c r="Q173" s="44"/>
      <c r="R173" s="54">
        <f t="shared" si="38"/>
        <v>406868.3073663585</v>
      </c>
      <c r="S173" s="54">
        <f t="shared" si="39"/>
        <v>401658.7588980316</v>
      </c>
      <c r="T173" s="55">
        <f t="shared" si="40"/>
        <v>67.2206356739459</v>
      </c>
      <c r="U173" s="47"/>
      <c r="V173" s="54">
        <f t="shared" si="41"/>
        <v>408353.3434061319</v>
      </c>
      <c r="W173" s="54">
        <f t="shared" si="44"/>
        <v>405328.23934376135</v>
      </c>
      <c r="X173" s="55">
        <f t="shared" si="45"/>
        <v>67.83475102109226</v>
      </c>
      <c r="Y173" s="55"/>
      <c r="AA173" s="72">
        <f t="shared" si="46"/>
        <v>-1288.6618621638045</v>
      </c>
      <c r="AB173" s="72">
        <f t="shared" si="47"/>
        <v>-12.359936804277822</v>
      </c>
      <c r="AC173" s="70">
        <f t="shared" si="48"/>
        <v>-0.002068529044848333</v>
      </c>
      <c r="AD173" s="65"/>
      <c r="AE173" s="72">
        <f t="shared" si="49"/>
        <v>-614.8443698701449</v>
      </c>
      <c r="AF173" s="72">
        <f t="shared" si="50"/>
        <v>-1555.609017679526</v>
      </c>
      <c r="AG173" s="70">
        <f t="shared" si="51"/>
        <v>-0.26034295210045855</v>
      </c>
    </row>
    <row r="174" spans="1:33" ht="15">
      <c r="A174" s="32">
        <v>34789</v>
      </c>
      <c r="B174" s="19">
        <v>415031</v>
      </c>
      <c r="C174" s="19">
        <v>0.4</v>
      </c>
      <c r="D174" s="19">
        <v>1762</v>
      </c>
      <c r="E174" s="19">
        <v>417077</v>
      </c>
      <c r="F174" s="19">
        <v>1.5</v>
      </c>
      <c r="G174" s="19">
        <v>5981</v>
      </c>
      <c r="I174" s="29">
        <f t="shared" si="37"/>
        <v>411480.41724924714</v>
      </c>
      <c r="J174" s="29">
        <f t="shared" si="42"/>
        <v>407489.9459655307</v>
      </c>
      <c r="K174" s="30">
        <f t="shared" si="43"/>
        <v>68.19652899813573</v>
      </c>
      <c r="L174" s="29"/>
      <c r="M174" s="29">
        <f t="shared" si="52"/>
        <v>409476.92358232365</v>
      </c>
      <c r="N174" s="29">
        <f t="shared" si="53"/>
        <v>405494.1460849467</v>
      </c>
      <c r="O174" s="30">
        <f t="shared" si="54"/>
        <v>67.86251677089363</v>
      </c>
      <c r="P174" s="29"/>
      <c r="Q174" s="44"/>
      <c r="R174" s="54">
        <f t="shared" si="38"/>
        <v>412971.33197685383</v>
      </c>
      <c r="S174" s="54">
        <f t="shared" si="39"/>
        <v>407683.64028150204</v>
      </c>
      <c r="T174" s="55">
        <f t="shared" si="40"/>
        <v>68.22894520905508</v>
      </c>
      <c r="U174" s="47"/>
      <c r="V174" s="54">
        <f t="shared" si="41"/>
        <v>409986.75677975646</v>
      </c>
      <c r="W174" s="54">
        <f t="shared" si="44"/>
        <v>406949.55230113637</v>
      </c>
      <c r="X174" s="55">
        <f t="shared" si="45"/>
        <v>68.10609002517663</v>
      </c>
      <c r="Y174" s="55"/>
      <c r="AA174" s="72">
        <f t="shared" si="46"/>
        <v>-1490.9147276066942</v>
      </c>
      <c r="AB174" s="72">
        <f t="shared" si="47"/>
        <v>-193.69431597134098</v>
      </c>
      <c r="AC174" s="70">
        <f t="shared" si="48"/>
        <v>-0.032416210919350874</v>
      </c>
      <c r="AD174" s="65"/>
      <c r="AE174" s="72">
        <f t="shared" si="49"/>
        <v>-509.833197432803</v>
      </c>
      <c r="AF174" s="72">
        <f t="shared" si="50"/>
        <v>-1455.4062161896727</v>
      </c>
      <c r="AG174" s="70">
        <f t="shared" si="51"/>
        <v>-0.24357325428299248</v>
      </c>
    </row>
    <row r="175" spans="1:33" ht="15">
      <c r="A175" s="32">
        <v>34819</v>
      </c>
      <c r="B175" s="19">
        <v>418668</v>
      </c>
      <c r="C175" s="19">
        <v>0.9</v>
      </c>
      <c r="D175" s="19">
        <v>3636</v>
      </c>
      <c r="E175" s="19">
        <v>420381</v>
      </c>
      <c r="F175" s="19">
        <v>0.8</v>
      </c>
      <c r="G175" s="19">
        <v>3302</v>
      </c>
      <c r="I175" s="29">
        <f t="shared" si="37"/>
        <v>414738.1090849441</v>
      </c>
      <c r="J175" s="29">
        <f t="shared" si="42"/>
        <v>410716.04522676585</v>
      </c>
      <c r="K175" s="30">
        <f t="shared" si="43"/>
        <v>68.73644114565727</v>
      </c>
      <c r="L175" s="29"/>
      <c r="M175" s="29">
        <f t="shared" si="52"/>
        <v>413064.2654776166</v>
      </c>
      <c r="N175" s="29">
        <f t="shared" si="53"/>
        <v>409046.59569754155</v>
      </c>
      <c r="O175" s="30">
        <f t="shared" si="54"/>
        <v>68.45704612166254</v>
      </c>
      <c r="P175" s="29"/>
      <c r="Q175" s="44"/>
      <c r="R175" s="54">
        <f t="shared" si="38"/>
        <v>416275.1026326687</v>
      </c>
      <c r="S175" s="54">
        <f t="shared" si="39"/>
        <v>410945.10940375406</v>
      </c>
      <c r="T175" s="55">
        <f t="shared" si="40"/>
        <v>68.77477677072753</v>
      </c>
      <c r="U175" s="47"/>
      <c r="V175" s="54">
        <f t="shared" si="41"/>
        <v>413676.6375907742</v>
      </c>
      <c r="W175" s="54">
        <f t="shared" si="44"/>
        <v>410612.09827184654</v>
      </c>
      <c r="X175" s="55">
        <f t="shared" si="45"/>
        <v>68.71904483540321</v>
      </c>
      <c r="Y175" s="55"/>
      <c r="AA175" s="72">
        <f t="shared" si="46"/>
        <v>-1536.99354772456</v>
      </c>
      <c r="AB175" s="72">
        <f t="shared" si="47"/>
        <v>-229.06417698820587</v>
      </c>
      <c r="AC175" s="70">
        <f t="shared" si="48"/>
        <v>-0.03833562507026045</v>
      </c>
      <c r="AD175" s="65"/>
      <c r="AE175" s="72">
        <f t="shared" si="49"/>
        <v>-612.3721131576458</v>
      </c>
      <c r="AF175" s="72">
        <f t="shared" si="50"/>
        <v>-1565.5025743049919</v>
      </c>
      <c r="AG175" s="70">
        <f t="shared" si="51"/>
        <v>-0.26199871374066674</v>
      </c>
    </row>
    <row r="176" spans="1:33" ht="15">
      <c r="A176" s="32">
        <v>34850</v>
      </c>
      <c r="B176" s="19">
        <v>421394</v>
      </c>
      <c r="C176" s="19">
        <v>0.7</v>
      </c>
      <c r="D176" s="19">
        <v>2725</v>
      </c>
      <c r="E176" s="19">
        <v>421342</v>
      </c>
      <c r="F176" s="19">
        <v>0.2</v>
      </c>
      <c r="G176" s="19">
        <v>962</v>
      </c>
      <c r="I176" s="29">
        <f t="shared" si="37"/>
        <v>415687.1958917687</v>
      </c>
      <c r="J176" s="29">
        <f t="shared" si="42"/>
        <v>411655.9279415131</v>
      </c>
      <c r="K176" s="30">
        <f t="shared" si="43"/>
        <v>68.89373763713077</v>
      </c>
      <c r="L176" s="29"/>
      <c r="M176" s="29">
        <f t="shared" si="52"/>
        <v>415752.79224208515</v>
      </c>
      <c r="N176" s="29">
        <f t="shared" si="53"/>
        <v>411708.9725051213</v>
      </c>
      <c r="O176" s="30">
        <f t="shared" si="54"/>
        <v>68.90261504663778</v>
      </c>
      <c r="P176" s="29"/>
      <c r="Q176" s="44"/>
      <c r="R176" s="54">
        <f t="shared" si="38"/>
        <v>417107.65283793403</v>
      </c>
      <c r="S176" s="54">
        <f t="shared" si="39"/>
        <v>411766.99962256156</v>
      </c>
      <c r="T176" s="55">
        <f t="shared" si="40"/>
        <v>68.91232632426899</v>
      </c>
      <c r="U176" s="47"/>
      <c r="V176" s="54">
        <f t="shared" si="41"/>
        <v>416572.3740539096</v>
      </c>
      <c r="W176" s="54">
        <f t="shared" si="44"/>
        <v>413486.38295974943</v>
      </c>
      <c r="X176" s="55">
        <f t="shared" si="45"/>
        <v>69.20007814925103</v>
      </c>
      <c r="Y176" s="55"/>
      <c r="AA176" s="72">
        <f t="shared" si="46"/>
        <v>-1420.456946165359</v>
      </c>
      <c r="AB176" s="72">
        <f t="shared" si="47"/>
        <v>-111.07168104848824</v>
      </c>
      <c r="AC176" s="70">
        <f t="shared" si="48"/>
        <v>-0.018588687138219484</v>
      </c>
      <c r="AD176" s="65"/>
      <c r="AE176" s="72">
        <f t="shared" si="49"/>
        <v>-819.5818118244642</v>
      </c>
      <c r="AF176" s="72">
        <f t="shared" si="50"/>
        <v>-1777.410454628116</v>
      </c>
      <c r="AG176" s="70">
        <f t="shared" si="51"/>
        <v>-0.29746310261324993</v>
      </c>
    </row>
    <row r="177" spans="1:33" ht="15">
      <c r="A177" s="32">
        <v>34880</v>
      </c>
      <c r="B177" s="19">
        <v>422531</v>
      </c>
      <c r="C177" s="19">
        <v>0.3</v>
      </c>
      <c r="D177" s="19">
        <v>1133</v>
      </c>
      <c r="E177" s="19">
        <v>424159</v>
      </c>
      <c r="F177" s="19">
        <v>0.7</v>
      </c>
      <c r="G177" s="19">
        <v>2812</v>
      </c>
      <c r="I177" s="29">
        <f t="shared" si="37"/>
        <v>418461.4562191218</v>
      </c>
      <c r="J177" s="29">
        <f t="shared" si="42"/>
        <v>414403.2839358633</v>
      </c>
      <c r="K177" s="30">
        <f t="shared" si="43"/>
        <v>69.35352847268861</v>
      </c>
      <c r="L177" s="29"/>
      <c r="M177" s="29">
        <f t="shared" si="52"/>
        <v>416870.62475420034</v>
      </c>
      <c r="N177" s="29">
        <f t="shared" si="53"/>
        <v>412815.932418761</v>
      </c>
      <c r="O177" s="30">
        <f t="shared" si="54"/>
        <v>69.08787317287555</v>
      </c>
      <c r="P177" s="29"/>
      <c r="Q177" s="44"/>
      <c r="R177" s="54">
        <f t="shared" si="38"/>
        <v>420027.4064077995</v>
      </c>
      <c r="S177" s="54">
        <f t="shared" si="39"/>
        <v>414649.36861991946</v>
      </c>
      <c r="T177" s="55">
        <f t="shared" si="40"/>
        <v>69.39471260853887</v>
      </c>
      <c r="U177" s="47"/>
      <c r="V177" s="54">
        <f t="shared" si="41"/>
        <v>417822.0911760713</v>
      </c>
      <c r="W177" s="54">
        <f t="shared" si="44"/>
        <v>414726.84210862865</v>
      </c>
      <c r="X177" s="55">
        <f t="shared" si="45"/>
        <v>69.40767838369877</v>
      </c>
      <c r="Y177" s="55"/>
      <c r="AA177" s="72">
        <f t="shared" si="46"/>
        <v>-1565.9501886776998</v>
      </c>
      <c r="AB177" s="72">
        <f t="shared" si="47"/>
        <v>-246.08468405617168</v>
      </c>
      <c r="AC177" s="70">
        <f t="shared" si="48"/>
        <v>-0.041184135850258485</v>
      </c>
      <c r="AD177" s="65"/>
      <c r="AE177" s="72">
        <f t="shared" si="49"/>
        <v>-951.4664218709804</v>
      </c>
      <c r="AF177" s="72">
        <f t="shared" si="50"/>
        <v>-1910.9096898676362</v>
      </c>
      <c r="AG177" s="70">
        <f t="shared" si="51"/>
        <v>-0.319805210823219</v>
      </c>
    </row>
    <row r="178" spans="1:33" ht="15">
      <c r="A178" s="32">
        <v>34911</v>
      </c>
      <c r="B178" s="19">
        <v>425470</v>
      </c>
      <c r="C178" s="19">
        <v>0.3</v>
      </c>
      <c r="D178" s="19">
        <v>1109</v>
      </c>
      <c r="E178" s="19">
        <v>425725</v>
      </c>
      <c r="F178" s="19">
        <v>-0.1</v>
      </c>
      <c r="G178" s="19">
        <v>-265</v>
      </c>
      <c r="I178" s="29">
        <f t="shared" si="37"/>
        <v>418200.01584912365</v>
      </c>
      <c r="J178" s="29">
        <f t="shared" si="42"/>
        <v>414144.37897276453</v>
      </c>
      <c r="K178" s="30">
        <f t="shared" si="43"/>
        <v>69.31019876603318</v>
      </c>
      <c r="L178" s="29"/>
      <c r="M178" s="29">
        <f t="shared" si="52"/>
        <v>417964.76819658064</v>
      </c>
      <c r="N178" s="29">
        <f t="shared" si="53"/>
        <v>413899.4336744142</v>
      </c>
      <c r="O178" s="30">
        <f t="shared" si="54"/>
        <v>69.26920531501119</v>
      </c>
      <c r="P178" s="29"/>
      <c r="Q178" s="44"/>
      <c r="R178" s="54">
        <f t="shared" si="38"/>
        <v>419607.3790013917</v>
      </c>
      <c r="S178" s="54">
        <f t="shared" si="39"/>
        <v>414234.71925129957</v>
      </c>
      <c r="T178" s="55">
        <f t="shared" si="40"/>
        <v>69.32531789593033</v>
      </c>
      <c r="U178" s="47"/>
      <c r="V178" s="54">
        <f t="shared" si="41"/>
        <v>419075.5574495995</v>
      </c>
      <c r="W178" s="54">
        <f t="shared" si="44"/>
        <v>415971.0226349545</v>
      </c>
      <c r="X178" s="55">
        <f t="shared" si="45"/>
        <v>69.61590141884986</v>
      </c>
      <c r="Y178" s="55"/>
      <c r="AA178" s="72">
        <f t="shared" si="46"/>
        <v>-1407.3631522680516</v>
      </c>
      <c r="AB178" s="72">
        <f t="shared" si="47"/>
        <v>-90.34027853503358</v>
      </c>
      <c r="AC178" s="70">
        <f t="shared" si="48"/>
        <v>-0.015119129897144035</v>
      </c>
      <c r="AD178" s="65"/>
      <c r="AE178" s="72">
        <f t="shared" si="49"/>
        <v>-1110.7892530188547</v>
      </c>
      <c r="AF178" s="72">
        <f t="shared" si="50"/>
        <v>-2071.5889605403063</v>
      </c>
      <c r="AG178" s="70">
        <f t="shared" si="51"/>
        <v>-0.3466961038386671</v>
      </c>
    </row>
    <row r="179" spans="1:33" ht="15">
      <c r="A179" s="32">
        <v>34942</v>
      </c>
      <c r="B179" s="19">
        <v>427587</v>
      </c>
      <c r="C179" s="19">
        <v>1</v>
      </c>
      <c r="D179" s="19">
        <v>4136</v>
      </c>
      <c r="E179" s="19">
        <v>426683</v>
      </c>
      <c r="F179" s="19">
        <v>0.7</v>
      </c>
      <c r="G179" s="19">
        <v>2974</v>
      </c>
      <c r="I179" s="29">
        <f t="shared" si="37"/>
        <v>421121.44833989895</v>
      </c>
      <c r="J179" s="29">
        <f t="shared" si="42"/>
        <v>417037.47987843136</v>
      </c>
      <c r="K179" s="30">
        <f t="shared" si="43"/>
        <v>69.79438111644762</v>
      </c>
      <c r="L179" s="29"/>
      <c r="M179" s="29">
        <f t="shared" si="52"/>
        <v>422027.80973008723</v>
      </c>
      <c r="N179" s="29">
        <f t="shared" si="53"/>
        <v>417922.9560324591</v>
      </c>
      <c r="O179" s="30">
        <f t="shared" si="54"/>
        <v>69.94257225788117</v>
      </c>
      <c r="P179" s="29"/>
      <c r="Q179" s="44"/>
      <c r="R179" s="54">
        <f t="shared" si="38"/>
        <v>422544.6306544014</v>
      </c>
      <c r="S179" s="54">
        <f t="shared" si="39"/>
        <v>417134.3622860586</v>
      </c>
      <c r="T179" s="55">
        <f t="shared" si="40"/>
        <v>69.81059512120183</v>
      </c>
      <c r="U179" s="47"/>
      <c r="V179" s="54">
        <f t="shared" si="41"/>
        <v>423266.3130240955</v>
      </c>
      <c r="W179" s="54">
        <f t="shared" si="44"/>
        <v>420130.732861304</v>
      </c>
      <c r="X179" s="55">
        <f t="shared" si="45"/>
        <v>70.31206043303835</v>
      </c>
      <c r="Y179" s="55"/>
      <c r="AA179" s="72">
        <f t="shared" si="46"/>
        <v>-1423.1823145024246</v>
      </c>
      <c r="AB179" s="72">
        <f t="shared" si="47"/>
        <v>-96.88240762724308</v>
      </c>
      <c r="AC179" s="70">
        <f t="shared" si="48"/>
        <v>-0.01621400475420387</v>
      </c>
      <c r="AD179" s="65"/>
      <c r="AE179" s="72">
        <f t="shared" si="49"/>
        <v>-1238.5032940082601</v>
      </c>
      <c r="AF179" s="72">
        <f t="shared" si="50"/>
        <v>-2207.776828844915</v>
      </c>
      <c r="AG179" s="70">
        <f t="shared" si="51"/>
        <v>-0.369488175157187</v>
      </c>
    </row>
    <row r="180" spans="1:33" ht="15">
      <c r="A180" s="32">
        <v>34972</v>
      </c>
      <c r="B180" s="19">
        <v>430047</v>
      </c>
      <c r="C180" s="19">
        <v>0.6</v>
      </c>
      <c r="D180" s="19">
        <v>2461</v>
      </c>
      <c r="E180" s="19">
        <v>430597</v>
      </c>
      <c r="F180" s="19">
        <v>0.9</v>
      </c>
      <c r="G180" s="19">
        <v>3914</v>
      </c>
      <c r="I180" s="29">
        <f t="shared" si="37"/>
        <v>424984.4317463209</v>
      </c>
      <c r="J180" s="29">
        <f t="shared" si="42"/>
        <v>420863.00068953505</v>
      </c>
      <c r="K180" s="30">
        <f t="shared" si="43"/>
        <v>70.43461100067027</v>
      </c>
      <c r="L180" s="29"/>
      <c r="M180" s="29">
        <f t="shared" si="52"/>
        <v>424456.8135111791</v>
      </c>
      <c r="N180" s="29">
        <f t="shared" si="53"/>
        <v>420328.33410708694</v>
      </c>
      <c r="O180" s="30">
        <f t="shared" si="54"/>
        <v>70.34513049825482</v>
      </c>
      <c r="P180" s="29"/>
      <c r="Q180" s="44"/>
      <c r="R180" s="54">
        <f t="shared" si="38"/>
        <v>426347.53233029094</v>
      </c>
      <c r="S180" s="54">
        <f t="shared" si="39"/>
        <v>420888.5715466331</v>
      </c>
      <c r="T180" s="55">
        <f t="shared" si="40"/>
        <v>70.43889047729263</v>
      </c>
      <c r="U180" s="47"/>
      <c r="V180" s="54">
        <f t="shared" si="41"/>
        <v>425805.9109022401</v>
      </c>
      <c r="W180" s="54">
        <f t="shared" si="44"/>
        <v>422651.51725847187</v>
      </c>
      <c r="X180" s="55">
        <f t="shared" si="45"/>
        <v>70.73393279563659</v>
      </c>
      <c r="Y180" s="55"/>
      <c r="AA180" s="72">
        <f t="shared" si="46"/>
        <v>-1363.1005839700229</v>
      </c>
      <c r="AB180" s="72">
        <f t="shared" si="47"/>
        <v>-25.57085709803505</v>
      </c>
      <c r="AC180" s="70">
        <f t="shared" si="48"/>
        <v>-0.004279476622357947</v>
      </c>
      <c r="AD180" s="65"/>
      <c r="AE180" s="72">
        <f t="shared" si="49"/>
        <v>-1349.097391060961</v>
      </c>
      <c r="AF180" s="72">
        <f t="shared" si="50"/>
        <v>-2323.183151384932</v>
      </c>
      <c r="AG180" s="70">
        <f t="shared" si="51"/>
        <v>-0.38880229738177263</v>
      </c>
    </row>
    <row r="181" spans="1:33" ht="15">
      <c r="A181" s="32">
        <v>35003</v>
      </c>
      <c r="B181" s="19">
        <v>431477</v>
      </c>
      <c r="C181" s="19">
        <v>0.3</v>
      </c>
      <c r="D181" s="19">
        <v>1456</v>
      </c>
      <c r="E181" s="19">
        <v>430810</v>
      </c>
      <c r="F181" s="19">
        <v>0.1</v>
      </c>
      <c r="G181" s="19">
        <v>239</v>
      </c>
      <c r="I181" s="29">
        <f t="shared" si="37"/>
        <v>425220.3165276533</v>
      </c>
      <c r="J181" s="29">
        <f t="shared" si="42"/>
        <v>421096.59789798013</v>
      </c>
      <c r="K181" s="30">
        <f t="shared" si="43"/>
        <v>70.47370526289032</v>
      </c>
      <c r="L181" s="29"/>
      <c r="M181" s="29">
        <f t="shared" si="52"/>
        <v>425893.8869484366</v>
      </c>
      <c r="N181" s="29">
        <f t="shared" si="53"/>
        <v>421751.4298488545</v>
      </c>
      <c r="O181" s="30">
        <f t="shared" si="54"/>
        <v>70.58329634990699</v>
      </c>
      <c r="P181" s="29"/>
      <c r="Q181" s="44"/>
      <c r="R181" s="54">
        <f t="shared" si="38"/>
        <v>426773.8798626212</v>
      </c>
      <c r="S181" s="54">
        <f t="shared" si="39"/>
        <v>421309.4601181797</v>
      </c>
      <c r="T181" s="55">
        <f t="shared" si="40"/>
        <v>70.50932936776992</v>
      </c>
      <c r="U181" s="47"/>
      <c r="V181" s="54">
        <f t="shared" si="41"/>
        <v>427083.3286349468</v>
      </c>
      <c r="W181" s="54">
        <f t="shared" si="44"/>
        <v>423919.4718102472</v>
      </c>
      <c r="X181" s="55">
        <f t="shared" si="45"/>
        <v>70.94613459402349</v>
      </c>
      <c r="Y181" s="55"/>
      <c r="AA181" s="72">
        <f t="shared" si="46"/>
        <v>-1553.5633349678828</v>
      </c>
      <c r="AB181" s="72">
        <f t="shared" si="47"/>
        <v>-212.86222019954585</v>
      </c>
      <c r="AC181" s="70">
        <f t="shared" si="48"/>
        <v>-0.035624104879602214</v>
      </c>
      <c r="AD181" s="65"/>
      <c r="AE181" s="72">
        <f t="shared" si="49"/>
        <v>-1189.4416865101666</v>
      </c>
      <c r="AF181" s="72">
        <f t="shared" si="50"/>
        <v>-2168.041961392737</v>
      </c>
      <c r="AG181" s="70">
        <f t="shared" si="51"/>
        <v>-0.362838244116503</v>
      </c>
    </row>
    <row r="182" spans="1:33" ht="15">
      <c r="A182" s="32">
        <v>35033</v>
      </c>
      <c r="B182" s="19">
        <v>434020</v>
      </c>
      <c r="C182" s="19">
        <v>0.6</v>
      </c>
      <c r="D182" s="19">
        <v>2529</v>
      </c>
      <c r="E182" s="19">
        <v>433539</v>
      </c>
      <c r="F182" s="19">
        <v>0.6</v>
      </c>
      <c r="G182" s="19">
        <v>2714</v>
      </c>
      <c r="I182" s="29">
        <f t="shared" si="37"/>
        <v>427899.10285818425</v>
      </c>
      <c r="J182" s="29">
        <f t="shared" si="42"/>
        <v>423749.4057870614</v>
      </c>
      <c r="K182" s="30">
        <f t="shared" si="43"/>
        <v>70.91767275687486</v>
      </c>
      <c r="L182" s="29"/>
      <c r="M182" s="29">
        <f t="shared" si="52"/>
        <v>428390.1628567529</v>
      </c>
      <c r="N182" s="29">
        <f t="shared" si="53"/>
        <v>424223.4257283284</v>
      </c>
      <c r="O182" s="30">
        <f t="shared" si="54"/>
        <v>70.99700358451953</v>
      </c>
      <c r="P182" s="29"/>
      <c r="Q182" s="44"/>
      <c r="R182" s="54">
        <f t="shared" si="38"/>
        <v>429334.52314179693</v>
      </c>
      <c r="S182" s="54">
        <f t="shared" si="39"/>
        <v>423837.31687888876</v>
      </c>
      <c r="T182" s="55">
        <f t="shared" si="40"/>
        <v>70.93238534397655</v>
      </c>
      <c r="U182" s="47"/>
      <c r="V182" s="54">
        <f t="shared" si="41"/>
        <v>429645.82860675646</v>
      </c>
      <c r="W182" s="54">
        <f t="shared" si="44"/>
        <v>426462.98864110874</v>
      </c>
      <c r="X182" s="55">
        <f t="shared" si="45"/>
        <v>71.37181140158764</v>
      </c>
      <c r="Y182" s="55"/>
      <c r="AA182" s="72">
        <f t="shared" si="46"/>
        <v>-1435.4202836126788</v>
      </c>
      <c r="AB182" s="72">
        <f t="shared" si="47"/>
        <v>-87.91109182738</v>
      </c>
      <c r="AC182" s="70">
        <f t="shared" si="48"/>
        <v>-0.014712587101683994</v>
      </c>
      <c r="AD182" s="65"/>
      <c r="AE182" s="72">
        <f t="shared" si="49"/>
        <v>-1255.6657500035362</v>
      </c>
      <c r="AF182" s="72">
        <f t="shared" si="50"/>
        <v>-2239.562912780326</v>
      </c>
      <c r="AG182" s="70">
        <f t="shared" si="51"/>
        <v>-0.3748078170681026</v>
      </c>
    </row>
    <row r="183" spans="1:33" ht="15">
      <c r="A183" s="32">
        <v>35064</v>
      </c>
      <c r="B183" s="19">
        <v>435448</v>
      </c>
      <c r="C183" s="19">
        <v>0.3</v>
      </c>
      <c r="D183" s="19">
        <v>1414</v>
      </c>
      <c r="E183" s="19">
        <v>436957</v>
      </c>
      <c r="F183" s="19">
        <v>0.8</v>
      </c>
      <c r="G183" s="19">
        <v>3405</v>
      </c>
      <c r="I183" s="29">
        <f t="shared" si="37"/>
        <v>431259.8073051478</v>
      </c>
      <c r="J183" s="29">
        <f t="shared" si="42"/>
        <v>427077.5186597325</v>
      </c>
      <c r="K183" s="30">
        <f t="shared" si="43"/>
        <v>71.47465765497437</v>
      </c>
      <c r="L183" s="29"/>
      <c r="M183" s="29">
        <f t="shared" si="52"/>
        <v>429785.8213293566</v>
      </c>
      <c r="N183" s="29">
        <f t="shared" si="53"/>
        <v>425605.5093281161</v>
      </c>
      <c r="O183" s="30">
        <f t="shared" si="54"/>
        <v>71.22830574356406</v>
      </c>
      <c r="P183" s="29"/>
      <c r="Q183" s="44"/>
      <c r="R183" s="54">
        <f t="shared" si="38"/>
        <v>432769.1993269313</v>
      </c>
      <c r="S183" s="54">
        <f t="shared" si="39"/>
        <v>427228.0154139199</v>
      </c>
      <c r="T183" s="55">
        <f t="shared" si="40"/>
        <v>71.49984442672836</v>
      </c>
      <c r="U183" s="47"/>
      <c r="V183" s="54">
        <f t="shared" si="41"/>
        <v>430934.76609257667</v>
      </c>
      <c r="W183" s="54">
        <f t="shared" si="44"/>
        <v>427742.377607032</v>
      </c>
      <c r="X183" s="55">
        <f t="shared" si="45"/>
        <v>71.58592683579239</v>
      </c>
      <c r="Y183" s="55"/>
      <c r="AA183" s="72">
        <f t="shared" si="46"/>
        <v>-1509.3920217835112</v>
      </c>
      <c r="AB183" s="72">
        <f t="shared" si="47"/>
        <v>-150.49675418739207</v>
      </c>
      <c r="AC183" s="70">
        <f t="shared" si="48"/>
        <v>-0.025186771753993753</v>
      </c>
      <c r="AD183" s="65"/>
      <c r="AE183" s="72">
        <f t="shared" si="49"/>
        <v>-1148.94476322009</v>
      </c>
      <c r="AF183" s="72">
        <f t="shared" si="50"/>
        <v>-2136.8682789159357</v>
      </c>
      <c r="AG183" s="70">
        <f t="shared" si="51"/>
        <v>-0.35762109222832805</v>
      </c>
    </row>
    <row r="184" spans="1:33" ht="15">
      <c r="A184" s="32">
        <v>35095</v>
      </c>
      <c r="B184" s="19">
        <v>437614</v>
      </c>
      <c r="C184" s="19">
        <v>0.5</v>
      </c>
      <c r="D184" s="19">
        <v>2149</v>
      </c>
      <c r="E184" s="19">
        <v>433825</v>
      </c>
      <c r="F184" s="19">
        <v>-0.7</v>
      </c>
      <c r="G184" s="19">
        <v>-3149</v>
      </c>
      <c r="I184" s="29">
        <f t="shared" si="37"/>
        <v>428151.86502889654</v>
      </c>
      <c r="J184" s="29">
        <f t="shared" si="42"/>
        <v>423999.7167106631</v>
      </c>
      <c r="K184" s="30">
        <f t="shared" si="43"/>
        <v>70.95956418592475</v>
      </c>
      <c r="L184" s="29"/>
      <c r="M184" s="29">
        <f t="shared" si="52"/>
        <v>431906.87764385744</v>
      </c>
      <c r="N184" s="29">
        <f t="shared" si="53"/>
        <v>427705.9351873372</v>
      </c>
      <c r="O184" s="30">
        <f t="shared" si="54"/>
        <v>71.5798279208227</v>
      </c>
      <c r="P184" s="29"/>
      <c r="Q184" s="44"/>
      <c r="R184" s="54">
        <f t="shared" si="38"/>
        <v>429739.8149316428</v>
      </c>
      <c r="S184" s="54">
        <f t="shared" si="39"/>
        <v>424237.4193060224</v>
      </c>
      <c r="T184" s="55">
        <f t="shared" si="40"/>
        <v>70.99934551574125</v>
      </c>
      <c r="U184" s="47"/>
      <c r="V184" s="54">
        <f t="shared" si="41"/>
        <v>433089.4399230395</v>
      </c>
      <c r="W184" s="54">
        <f t="shared" si="44"/>
        <v>429881.08949506714</v>
      </c>
      <c r="X184" s="55">
        <f t="shared" si="45"/>
        <v>71.94385646997135</v>
      </c>
      <c r="Y184" s="55"/>
      <c r="AA184" s="72">
        <f t="shared" si="46"/>
        <v>-1587.9499027462443</v>
      </c>
      <c r="AB184" s="72">
        <f t="shared" si="47"/>
        <v>-237.70259535929654</v>
      </c>
      <c r="AC184" s="70">
        <f t="shared" si="48"/>
        <v>-0.03978132981650617</v>
      </c>
      <c r="AD184" s="65"/>
      <c r="AE184" s="72">
        <f t="shared" si="49"/>
        <v>-1182.5622791820788</v>
      </c>
      <c r="AF184" s="72">
        <f t="shared" si="50"/>
        <v>-2175.154307729914</v>
      </c>
      <c r="AG184" s="70">
        <f t="shared" si="51"/>
        <v>-0.36402854914865657</v>
      </c>
    </row>
    <row r="185" spans="1:33" ht="15">
      <c r="A185" s="32">
        <v>35124</v>
      </c>
      <c r="B185" s="19">
        <v>439477</v>
      </c>
      <c r="C185" s="19">
        <v>0.4</v>
      </c>
      <c r="D185" s="19">
        <v>1863</v>
      </c>
      <c r="E185" s="19">
        <v>436892</v>
      </c>
      <c r="F185" s="19">
        <v>0.7</v>
      </c>
      <c r="G185" s="19">
        <v>3067</v>
      </c>
      <c r="I185" s="29">
        <f t="shared" si="37"/>
        <v>431178.7578313944</v>
      </c>
      <c r="J185" s="29">
        <f t="shared" si="42"/>
        <v>426997.2551908143</v>
      </c>
      <c r="K185" s="30">
        <f t="shared" si="43"/>
        <v>71.46122495549366</v>
      </c>
      <c r="L185" s="29"/>
      <c r="M185" s="29">
        <f t="shared" si="52"/>
        <v>433745.58141716104</v>
      </c>
      <c r="N185" s="29">
        <f t="shared" si="53"/>
        <v>429526.75480749103</v>
      </c>
      <c r="O185" s="30">
        <f t="shared" si="54"/>
        <v>71.88455587609033</v>
      </c>
      <c r="P185" s="29"/>
      <c r="Q185" s="44"/>
      <c r="R185" s="54">
        <f t="shared" si="38"/>
        <v>432747.99363616423</v>
      </c>
      <c r="S185" s="54">
        <f t="shared" si="39"/>
        <v>427207.08124116453</v>
      </c>
      <c r="T185" s="55">
        <f t="shared" si="40"/>
        <v>71.49634093435144</v>
      </c>
      <c r="U185" s="47"/>
      <c r="V185" s="54">
        <f t="shared" si="41"/>
        <v>434821.7976827317</v>
      </c>
      <c r="W185" s="54">
        <f t="shared" si="44"/>
        <v>431600.6138530474</v>
      </c>
      <c r="X185" s="55">
        <f t="shared" si="45"/>
        <v>72.23163189585124</v>
      </c>
      <c r="Y185" s="55"/>
      <c r="AA185" s="72">
        <f t="shared" si="46"/>
        <v>-1569.2358047698508</v>
      </c>
      <c r="AB185" s="72">
        <f t="shared" si="47"/>
        <v>-209.8260503502097</v>
      </c>
      <c r="AC185" s="70">
        <f t="shared" si="48"/>
        <v>-0.03511597885777462</v>
      </c>
      <c r="AD185" s="65"/>
      <c r="AE185" s="72">
        <f t="shared" si="49"/>
        <v>-1076.2162655706634</v>
      </c>
      <c r="AF185" s="72">
        <f t="shared" si="50"/>
        <v>-2073.859045556397</v>
      </c>
      <c r="AG185" s="70">
        <f t="shared" si="51"/>
        <v>-0.3470760197609053</v>
      </c>
    </row>
    <row r="186" spans="1:33" ht="15">
      <c r="A186" s="32">
        <v>35155</v>
      </c>
      <c r="B186" s="19">
        <v>441944</v>
      </c>
      <c r="C186" s="19">
        <v>0.7</v>
      </c>
      <c r="D186" s="19">
        <v>3134</v>
      </c>
      <c r="E186" s="19">
        <v>444453</v>
      </c>
      <c r="F186" s="19">
        <v>1.9</v>
      </c>
      <c r="G186" s="19">
        <v>8232</v>
      </c>
      <c r="I186" s="29">
        <f t="shared" si="37"/>
        <v>439303.1078640524</v>
      </c>
      <c r="J186" s="29">
        <f t="shared" si="42"/>
        <v>435042.8165760783</v>
      </c>
      <c r="K186" s="30">
        <f t="shared" si="43"/>
        <v>72.80771059458438</v>
      </c>
      <c r="L186" s="29"/>
      <c r="M186" s="29">
        <f t="shared" si="52"/>
        <v>436838.70950386726</v>
      </c>
      <c r="N186" s="29">
        <f t="shared" si="53"/>
        <v>432589.79758235</v>
      </c>
      <c r="O186" s="30">
        <f t="shared" si="54"/>
        <v>72.39717928554218</v>
      </c>
      <c r="P186" s="29"/>
      <c r="Q186" s="44"/>
      <c r="R186" s="54">
        <f t="shared" si="38"/>
        <v>440970.2055152513</v>
      </c>
      <c r="S186" s="54">
        <f t="shared" si="39"/>
        <v>435324.0157847466</v>
      </c>
      <c r="T186" s="55">
        <f t="shared" si="40"/>
        <v>72.85477141210411</v>
      </c>
      <c r="U186" s="47"/>
      <c r="V186" s="54">
        <f t="shared" si="41"/>
        <v>437865.5502665108</v>
      </c>
      <c r="W186" s="54">
        <f t="shared" si="44"/>
        <v>434621.8181500187</v>
      </c>
      <c r="X186" s="55">
        <f t="shared" si="45"/>
        <v>72.73725331912219</v>
      </c>
      <c r="Y186" s="55"/>
      <c r="AA186" s="72">
        <f t="shared" si="46"/>
        <v>-1667.0976511989138</v>
      </c>
      <c r="AB186" s="72">
        <f t="shared" si="47"/>
        <v>-281.1992086683167</v>
      </c>
      <c r="AC186" s="70">
        <f t="shared" si="48"/>
        <v>-0.047060817519735565</v>
      </c>
      <c r="AD186" s="65"/>
      <c r="AE186" s="72">
        <f t="shared" si="49"/>
        <v>-1026.840762643551</v>
      </c>
      <c r="AF186" s="72">
        <f t="shared" si="50"/>
        <v>-2032.0205676687183</v>
      </c>
      <c r="AG186" s="70">
        <f t="shared" si="51"/>
        <v>-0.3400740335800094</v>
      </c>
    </row>
    <row r="187" spans="1:33" ht="15">
      <c r="A187" s="32">
        <v>35185</v>
      </c>
      <c r="B187" s="19">
        <v>442487</v>
      </c>
      <c r="C187" s="19">
        <v>0.1</v>
      </c>
      <c r="D187" s="19">
        <v>590</v>
      </c>
      <c r="E187" s="19">
        <v>443691</v>
      </c>
      <c r="F187" s="19">
        <v>-0.2</v>
      </c>
      <c r="G187" s="19">
        <v>-714</v>
      </c>
      <c r="I187" s="29">
        <f t="shared" si="37"/>
        <v>438597.3810065108</v>
      </c>
      <c r="J187" s="29">
        <f t="shared" si="42"/>
        <v>434343.9337447433</v>
      </c>
      <c r="K187" s="30">
        <f t="shared" si="43"/>
        <v>72.69074725905838</v>
      </c>
      <c r="L187" s="29"/>
      <c r="M187" s="29">
        <f t="shared" si="52"/>
        <v>437421.8938860679</v>
      </c>
      <c r="N187" s="29">
        <f t="shared" si="53"/>
        <v>433167.3096213721</v>
      </c>
      <c r="O187" s="30">
        <f t="shared" si="54"/>
        <v>72.4938302996491</v>
      </c>
      <c r="P187" s="29"/>
      <c r="Q187" s="44"/>
      <c r="R187" s="54">
        <f t="shared" si="38"/>
        <v>440088.26510422083</v>
      </c>
      <c r="S187" s="54">
        <f t="shared" si="39"/>
        <v>434453.3677531771</v>
      </c>
      <c r="T187" s="55">
        <f t="shared" si="40"/>
        <v>72.7090618692799</v>
      </c>
      <c r="U187" s="47"/>
      <c r="V187" s="54">
        <f t="shared" si="41"/>
        <v>438303.41581677727</v>
      </c>
      <c r="W187" s="54">
        <f t="shared" si="44"/>
        <v>435056.4399681687</v>
      </c>
      <c r="X187" s="55">
        <f t="shared" si="45"/>
        <v>72.80999057244131</v>
      </c>
      <c r="Y187" s="55"/>
      <c r="AA187" s="72">
        <f t="shared" si="46"/>
        <v>-1490.884097710019</v>
      </c>
      <c r="AB187" s="72">
        <f t="shared" si="47"/>
        <v>-109.43400843383279</v>
      </c>
      <c r="AC187" s="70">
        <f t="shared" si="48"/>
        <v>-0.018314610221523253</v>
      </c>
      <c r="AD187" s="65"/>
      <c r="AE187" s="72">
        <f t="shared" si="49"/>
        <v>-881.5219307093648</v>
      </c>
      <c r="AF187" s="72">
        <f t="shared" si="50"/>
        <v>-1889.1303467965918</v>
      </c>
      <c r="AG187" s="70">
        <f t="shared" si="51"/>
        <v>-0.31616027279220305</v>
      </c>
    </row>
    <row r="188" spans="1:33" ht="15">
      <c r="A188" s="32">
        <v>35216</v>
      </c>
      <c r="B188" s="19">
        <v>444703</v>
      </c>
      <c r="C188" s="19">
        <v>0.5</v>
      </c>
      <c r="D188" s="19">
        <v>2217</v>
      </c>
      <c r="E188" s="19">
        <v>445056</v>
      </c>
      <c r="F188" s="19">
        <v>0.3</v>
      </c>
      <c r="G188" s="19">
        <v>1366</v>
      </c>
      <c r="I188" s="29">
        <f t="shared" si="37"/>
        <v>439947.6991839246</v>
      </c>
      <c r="J188" s="29">
        <f t="shared" si="42"/>
        <v>435681.1567524115</v>
      </c>
      <c r="K188" s="30">
        <f t="shared" si="43"/>
        <v>72.91454165821426</v>
      </c>
      <c r="L188" s="29"/>
      <c r="M188" s="29">
        <f t="shared" si="52"/>
        <v>439613.5161003825</v>
      </c>
      <c r="N188" s="29">
        <f t="shared" si="53"/>
        <v>435337.6150211479</v>
      </c>
      <c r="O188" s="30">
        <f t="shared" si="54"/>
        <v>72.85704734732354</v>
      </c>
      <c r="P188" s="29"/>
      <c r="Q188" s="44"/>
      <c r="R188" s="54">
        <f t="shared" si="38"/>
        <v>441408.52989953343</v>
      </c>
      <c r="S188" s="54">
        <f t="shared" si="39"/>
        <v>435756.7278564366</v>
      </c>
      <c r="T188" s="55">
        <f t="shared" si="40"/>
        <v>72.92718905488773</v>
      </c>
      <c r="U188" s="47"/>
      <c r="V188" s="54">
        <f t="shared" si="41"/>
        <v>440494.9328958611</v>
      </c>
      <c r="W188" s="54">
        <f t="shared" si="44"/>
        <v>437231.7221680095</v>
      </c>
      <c r="X188" s="55">
        <f t="shared" si="45"/>
        <v>73.17404052530351</v>
      </c>
      <c r="Y188" s="55"/>
      <c r="AA188" s="72">
        <f t="shared" si="46"/>
        <v>-1460.8307156088413</v>
      </c>
      <c r="AB188" s="72">
        <f t="shared" si="47"/>
        <v>-75.57110402511898</v>
      </c>
      <c r="AC188" s="70">
        <f t="shared" si="48"/>
        <v>-0.012647396673472144</v>
      </c>
      <c r="AD188" s="65"/>
      <c r="AE188" s="72">
        <f t="shared" si="49"/>
        <v>-881.4167954786099</v>
      </c>
      <c r="AF188" s="72">
        <f t="shared" si="50"/>
        <v>-1894.1071468616137</v>
      </c>
      <c r="AG188" s="70">
        <f t="shared" si="51"/>
        <v>-0.31699317797996684</v>
      </c>
    </row>
    <row r="189" spans="1:33" ht="15">
      <c r="A189" s="32">
        <v>35246</v>
      </c>
      <c r="B189" s="19">
        <v>447390</v>
      </c>
      <c r="C189" s="19">
        <v>0.5</v>
      </c>
      <c r="D189" s="19">
        <v>2392</v>
      </c>
      <c r="E189" s="19">
        <v>449585</v>
      </c>
      <c r="F189" s="19">
        <v>1</v>
      </c>
      <c r="G189" s="19">
        <v>4233</v>
      </c>
      <c r="I189" s="29">
        <f t="shared" si="37"/>
        <v>444132.1133040478</v>
      </c>
      <c r="J189" s="29">
        <f t="shared" si="42"/>
        <v>439824.99109355727</v>
      </c>
      <c r="K189" s="30">
        <f t="shared" si="43"/>
        <v>73.60804372276169</v>
      </c>
      <c r="L189" s="29"/>
      <c r="M189" s="29">
        <f t="shared" si="52"/>
        <v>441978.1404238346</v>
      </c>
      <c r="N189" s="29">
        <f t="shared" si="53"/>
        <v>437679.2398249621</v>
      </c>
      <c r="O189" s="30">
        <f t="shared" si="54"/>
        <v>73.2489359949261</v>
      </c>
      <c r="P189" s="29"/>
      <c r="Q189" s="44"/>
      <c r="R189" s="54">
        <f t="shared" si="38"/>
        <v>445822.61519852874</v>
      </c>
      <c r="S189" s="54">
        <f t="shared" si="39"/>
        <v>440114.295135001</v>
      </c>
      <c r="T189" s="55">
        <f t="shared" si="40"/>
        <v>73.6564609454366</v>
      </c>
      <c r="U189" s="47"/>
      <c r="V189" s="54">
        <f t="shared" si="41"/>
        <v>442697.40756034036</v>
      </c>
      <c r="W189" s="54">
        <f t="shared" si="44"/>
        <v>439417.8807788495</v>
      </c>
      <c r="X189" s="55">
        <f t="shared" si="45"/>
        <v>73.53991072793002</v>
      </c>
      <c r="Y189" s="55"/>
      <c r="AA189" s="72">
        <f t="shared" si="46"/>
        <v>-1690.5018944809563</v>
      </c>
      <c r="AB189" s="72">
        <f t="shared" si="47"/>
        <v>-289.3040414437419</v>
      </c>
      <c r="AC189" s="70">
        <f t="shared" si="48"/>
        <v>-0.048417222674913774</v>
      </c>
      <c r="AD189" s="65"/>
      <c r="AE189" s="72">
        <f t="shared" si="49"/>
        <v>-719.2671365057467</v>
      </c>
      <c r="AF189" s="72">
        <f t="shared" si="50"/>
        <v>-1738.6409538873704</v>
      </c>
      <c r="AG189" s="70">
        <f t="shared" si="51"/>
        <v>-0.29097473300392096</v>
      </c>
    </row>
    <row r="190" spans="1:33" ht="15">
      <c r="A190" s="32">
        <v>35277</v>
      </c>
      <c r="B190" s="19">
        <v>446815</v>
      </c>
      <c r="C190" s="19">
        <v>-0.1</v>
      </c>
      <c r="D190" s="19">
        <v>-262</v>
      </c>
      <c r="E190" s="19">
        <v>446333</v>
      </c>
      <c r="F190" s="19">
        <v>-0.7</v>
      </c>
      <c r="G190" s="19">
        <v>-2940</v>
      </c>
      <c r="I190" s="29">
        <f t="shared" si="37"/>
        <v>441227.77171544073</v>
      </c>
      <c r="J190" s="29">
        <f t="shared" si="42"/>
        <v>436948.8153452226</v>
      </c>
      <c r="K190" s="30">
        <f t="shared" si="43"/>
        <v>73.12669392562674</v>
      </c>
      <c r="L190" s="29"/>
      <c r="M190" s="29">
        <f t="shared" si="52"/>
        <v>441719.3097106067</v>
      </c>
      <c r="N190" s="29">
        <f t="shared" si="53"/>
        <v>437422.9266287929</v>
      </c>
      <c r="O190" s="30">
        <f t="shared" si="54"/>
        <v>73.20604004009772</v>
      </c>
      <c r="P190" s="29"/>
      <c r="Q190" s="44"/>
      <c r="R190" s="54">
        <f t="shared" si="38"/>
        <v>442701.856892139</v>
      </c>
      <c r="S190" s="54">
        <f t="shared" si="39"/>
        <v>437033.495069056</v>
      </c>
      <c r="T190" s="55">
        <f t="shared" si="40"/>
        <v>73.14086571881855</v>
      </c>
      <c r="U190" s="47"/>
      <c r="V190" s="54">
        <f t="shared" si="41"/>
        <v>442254.71015278</v>
      </c>
      <c r="W190" s="54">
        <f t="shared" si="44"/>
        <v>438978.46289807063</v>
      </c>
      <c r="X190" s="55">
        <f t="shared" si="45"/>
        <v>73.46637081720209</v>
      </c>
      <c r="Y190" s="55"/>
      <c r="AA190" s="72">
        <f t="shared" si="46"/>
        <v>-1474.0851766982814</v>
      </c>
      <c r="AB190" s="72">
        <f t="shared" si="47"/>
        <v>-84.67972383339657</v>
      </c>
      <c r="AC190" s="70">
        <f t="shared" si="48"/>
        <v>-0.014171793191806614</v>
      </c>
      <c r="AD190" s="65"/>
      <c r="AE190" s="72">
        <f t="shared" si="49"/>
        <v>-535.400442173297</v>
      </c>
      <c r="AF190" s="72">
        <f t="shared" si="50"/>
        <v>-1555.5362692777417</v>
      </c>
      <c r="AG190" s="70">
        <f t="shared" si="51"/>
        <v>-0.2603307771043717</v>
      </c>
    </row>
    <row r="191" spans="1:33" ht="15">
      <c r="A191" s="32">
        <v>35308</v>
      </c>
      <c r="B191" s="19">
        <v>451202</v>
      </c>
      <c r="C191" s="19">
        <v>1</v>
      </c>
      <c r="D191" s="19">
        <v>4548</v>
      </c>
      <c r="E191" s="19">
        <v>450656</v>
      </c>
      <c r="F191" s="19">
        <v>1</v>
      </c>
      <c r="G191" s="19">
        <v>4483</v>
      </c>
      <c r="I191" s="29">
        <f t="shared" si="37"/>
        <v>445659.4944439872</v>
      </c>
      <c r="J191" s="29">
        <f t="shared" si="42"/>
        <v>441337.559935456</v>
      </c>
      <c r="K191" s="30">
        <f t="shared" si="43"/>
        <v>73.86118357543661</v>
      </c>
      <c r="L191" s="29"/>
      <c r="M191" s="29">
        <f t="shared" si="52"/>
        <v>446215.44216042117</v>
      </c>
      <c r="N191" s="29">
        <f t="shared" si="53"/>
        <v>441875.32744413655</v>
      </c>
      <c r="O191" s="30">
        <f t="shared" si="54"/>
        <v>73.95118304134515</v>
      </c>
      <c r="P191" s="29"/>
      <c r="Q191" s="44"/>
      <c r="R191" s="54">
        <f t="shared" si="38"/>
        <v>447128.8754610604</v>
      </c>
      <c r="S191" s="54">
        <f t="shared" si="39"/>
        <v>441403.83001974656</v>
      </c>
      <c r="T191" s="55">
        <f t="shared" si="40"/>
        <v>73.87227437600673</v>
      </c>
      <c r="U191" s="47"/>
      <c r="V191" s="54">
        <f t="shared" si="41"/>
        <v>446677.2572543078</v>
      </c>
      <c r="W191" s="54">
        <f t="shared" si="44"/>
        <v>443368.24752705137</v>
      </c>
      <c r="X191" s="55">
        <f t="shared" si="45"/>
        <v>74.20103452537411</v>
      </c>
      <c r="Y191" s="55"/>
      <c r="AA191" s="72">
        <f t="shared" si="46"/>
        <v>-1469.381017073174</v>
      </c>
      <c r="AB191" s="72">
        <f t="shared" si="47"/>
        <v>-66.2700842905324</v>
      </c>
      <c r="AC191" s="70">
        <f t="shared" si="48"/>
        <v>-0.011090800570116244</v>
      </c>
      <c r="AD191" s="65"/>
      <c r="AE191" s="72">
        <f t="shared" si="49"/>
        <v>-461.8150938866311</v>
      </c>
      <c r="AF191" s="72">
        <f t="shared" si="50"/>
        <v>-1492.9200829148176</v>
      </c>
      <c r="AG191" s="70">
        <f t="shared" si="51"/>
        <v>-0.24985148402896584</v>
      </c>
    </row>
    <row r="192" spans="1:33" ht="15">
      <c r="A192" s="32">
        <v>35338</v>
      </c>
      <c r="B192" s="19">
        <v>452636</v>
      </c>
      <c r="C192" s="19">
        <v>0.3</v>
      </c>
      <c r="D192" s="19">
        <v>1419</v>
      </c>
      <c r="E192" s="19">
        <v>453194</v>
      </c>
      <c r="F192" s="19">
        <v>0.6</v>
      </c>
      <c r="G192" s="19">
        <v>2524</v>
      </c>
      <c r="I192" s="29">
        <f t="shared" si="37"/>
        <v>448155.5103940169</v>
      </c>
      <c r="J192" s="29">
        <f t="shared" si="42"/>
        <v>443809.3699219581</v>
      </c>
      <c r="K192" s="30">
        <f t="shared" si="43"/>
        <v>74.27485969945226</v>
      </c>
      <c r="L192" s="29"/>
      <c r="M192" s="29">
        <f t="shared" si="52"/>
        <v>447618.7597707723</v>
      </c>
      <c r="N192" s="29">
        <f t="shared" si="53"/>
        <v>443264.99568506464</v>
      </c>
      <c r="O192" s="30">
        <f t="shared" si="54"/>
        <v>74.18375454753455</v>
      </c>
      <c r="P192" s="29"/>
      <c r="Q192" s="44"/>
      <c r="R192" s="54">
        <f t="shared" si="38"/>
        <v>449811.6487138267</v>
      </c>
      <c r="S192" s="54">
        <f t="shared" si="39"/>
        <v>444052.25299986504</v>
      </c>
      <c r="T192" s="55">
        <f t="shared" si="40"/>
        <v>74.31550802226278</v>
      </c>
      <c r="U192" s="47"/>
      <c r="V192" s="54">
        <f t="shared" si="41"/>
        <v>448017.2890260707</v>
      </c>
      <c r="W192" s="54">
        <f t="shared" si="44"/>
        <v>444698.35226963245</v>
      </c>
      <c r="X192" s="55">
        <f t="shared" si="45"/>
        <v>74.42363762895023</v>
      </c>
      <c r="Y192" s="55"/>
      <c r="AA192" s="72">
        <f t="shared" si="46"/>
        <v>-1656.1383198098047</v>
      </c>
      <c r="AB192" s="72">
        <f t="shared" si="47"/>
        <v>-242.88307790696854</v>
      </c>
      <c r="AC192" s="70">
        <f t="shared" si="48"/>
        <v>-0.04064832281051167</v>
      </c>
      <c r="AD192" s="65"/>
      <c r="AE192" s="72">
        <f t="shared" si="49"/>
        <v>-398.52925529837376</v>
      </c>
      <c r="AF192" s="72">
        <f t="shared" si="50"/>
        <v>-1433.3565845678095</v>
      </c>
      <c r="AG192" s="70">
        <f t="shared" si="51"/>
        <v>-0.23988308141568382</v>
      </c>
    </row>
    <row r="193" spans="1:33" ht="15">
      <c r="A193" s="32">
        <v>35369</v>
      </c>
      <c r="B193" s="19">
        <v>454595</v>
      </c>
      <c r="C193" s="19">
        <v>0.5</v>
      </c>
      <c r="D193" s="19">
        <v>2397</v>
      </c>
      <c r="E193" s="19">
        <v>453853</v>
      </c>
      <c r="F193" s="19">
        <v>0.2</v>
      </c>
      <c r="G193" s="19">
        <v>1097</v>
      </c>
      <c r="I193" s="29">
        <f t="shared" si="37"/>
        <v>449240.3142416015</v>
      </c>
      <c r="J193" s="29">
        <f t="shared" si="42"/>
        <v>444883.6535153075</v>
      </c>
      <c r="K193" s="30">
        <f t="shared" si="43"/>
        <v>74.45464919598201</v>
      </c>
      <c r="L193" s="29"/>
      <c r="M193" s="29">
        <f t="shared" si="52"/>
        <v>449989.19024287467</v>
      </c>
      <c r="N193" s="29">
        <f t="shared" si="53"/>
        <v>445612.37016402144</v>
      </c>
      <c r="O193" s="30">
        <f t="shared" si="54"/>
        <v>74.57660544682324</v>
      </c>
      <c r="P193" s="29"/>
      <c r="Q193" s="44"/>
      <c r="R193" s="54">
        <f t="shared" si="38"/>
        <v>450711.2720112544</v>
      </c>
      <c r="S193" s="54">
        <f t="shared" si="39"/>
        <v>444940.35750586475</v>
      </c>
      <c r="T193" s="55">
        <f t="shared" si="40"/>
        <v>74.46413903830731</v>
      </c>
      <c r="U193" s="47"/>
      <c r="V193" s="54">
        <f t="shared" si="41"/>
        <v>450257.37547120097</v>
      </c>
      <c r="W193" s="54">
        <f t="shared" si="44"/>
        <v>446921.84403098054</v>
      </c>
      <c r="X193" s="55">
        <f t="shared" si="45"/>
        <v>74.79575581709497</v>
      </c>
      <c r="Y193" s="55"/>
      <c r="AA193" s="72">
        <f t="shared" si="46"/>
        <v>-1470.9577696528868</v>
      </c>
      <c r="AB193" s="72">
        <f t="shared" si="47"/>
        <v>-56.70399055723101</v>
      </c>
      <c r="AC193" s="70">
        <f t="shared" si="48"/>
        <v>-0.009489842325294262</v>
      </c>
      <c r="AD193" s="65"/>
      <c r="AE193" s="72">
        <f t="shared" si="49"/>
        <v>-268.1852283262997</v>
      </c>
      <c r="AF193" s="72">
        <f t="shared" si="50"/>
        <v>-1309.4738669591025</v>
      </c>
      <c r="AG193" s="70">
        <f t="shared" si="51"/>
        <v>-0.21915037027173412</v>
      </c>
    </row>
    <row r="194" spans="1:33" ht="15">
      <c r="A194" s="32">
        <v>35399</v>
      </c>
      <c r="B194" s="19">
        <v>456679</v>
      </c>
      <c r="C194" s="19">
        <v>0.4</v>
      </c>
      <c r="D194" s="19">
        <v>1924</v>
      </c>
      <c r="E194" s="19">
        <v>457001</v>
      </c>
      <c r="F194" s="19">
        <v>0.7</v>
      </c>
      <c r="G194" s="19">
        <v>2987</v>
      </c>
      <c r="I194" s="29">
        <f t="shared" si="37"/>
        <v>452196.9561909544</v>
      </c>
      <c r="J194" s="29">
        <f t="shared" si="42"/>
        <v>447811.6224238533</v>
      </c>
      <c r="K194" s="30">
        <f t="shared" si="43"/>
        <v>74.94466697078663</v>
      </c>
      <c r="L194" s="29"/>
      <c r="M194" s="29">
        <f t="shared" si="52"/>
        <v>451893.6968961095</v>
      </c>
      <c r="N194" s="29">
        <f t="shared" si="53"/>
        <v>447498.3526323627</v>
      </c>
      <c r="O194" s="30">
        <f t="shared" si="54"/>
        <v>74.89223889831234</v>
      </c>
      <c r="P194" s="29"/>
      <c r="Q194" s="44"/>
      <c r="R194" s="54">
        <f t="shared" si="38"/>
        <v>453866.2509153331</v>
      </c>
      <c r="S194" s="54">
        <f t="shared" si="39"/>
        <v>448054.94000840577</v>
      </c>
      <c r="T194" s="55">
        <f t="shared" si="40"/>
        <v>74.98538801157545</v>
      </c>
      <c r="U194" s="47"/>
      <c r="V194" s="54">
        <f t="shared" si="41"/>
        <v>452058.4049730858</v>
      </c>
      <c r="W194" s="54">
        <f t="shared" si="44"/>
        <v>448709.53140710446</v>
      </c>
      <c r="X194" s="55">
        <f t="shared" si="45"/>
        <v>75.09493884036335</v>
      </c>
      <c r="Y194" s="55"/>
      <c r="AA194" s="72">
        <f t="shared" si="46"/>
        <v>-1669.2947243786766</v>
      </c>
      <c r="AB194" s="72">
        <f t="shared" si="47"/>
        <v>-243.3175845524529</v>
      </c>
      <c r="AC194" s="70">
        <f t="shared" si="48"/>
        <v>-0.040721040788824325</v>
      </c>
      <c r="AD194" s="65"/>
      <c r="AE194" s="72">
        <f t="shared" si="49"/>
        <v>-164.7080769762979</v>
      </c>
      <c r="AF194" s="72">
        <f t="shared" si="50"/>
        <v>-1211.1787747417693</v>
      </c>
      <c r="AG194" s="70">
        <f t="shared" si="51"/>
        <v>-0.20269994205101227</v>
      </c>
    </row>
    <row r="195" spans="1:33" ht="15">
      <c r="A195" s="32">
        <v>35430</v>
      </c>
      <c r="B195" s="19">
        <v>458907</v>
      </c>
      <c r="C195" s="19">
        <v>0.5</v>
      </c>
      <c r="D195" s="19">
        <v>2259</v>
      </c>
      <c r="E195" s="19">
        <v>460108</v>
      </c>
      <c r="F195" s="19">
        <v>0.7</v>
      </c>
      <c r="G195" s="19">
        <v>3138</v>
      </c>
      <c r="I195" s="29">
        <f t="shared" si="37"/>
        <v>455301.96919645596</v>
      </c>
      <c r="J195" s="29">
        <f t="shared" si="42"/>
        <v>450886.52350977226</v>
      </c>
      <c r="K195" s="30">
        <f t="shared" si="43"/>
        <v>75.45927495841538</v>
      </c>
      <c r="L195" s="29"/>
      <c r="M195" s="29">
        <f t="shared" si="52"/>
        <v>454129.026003181</v>
      </c>
      <c r="N195" s="29">
        <f t="shared" si="53"/>
        <v>449711.9398097816</v>
      </c>
      <c r="O195" s="30">
        <f t="shared" si="54"/>
        <v>75.26269947931407</v>
      </c>
      <c r="P195" s="29"/>
      <c r="Q195" s="44"/>
      <c r="R195" s="54">
        <f t="shared" si="38"/>
        <v>457043.3146717404</v>
      </c>
      <c r="S195" s="54">
        <f t="shared" si="39"/>
        <v>451191.3245884646</v>
      </c>
      <c r="T195" s="55">
        <f t="shared" si="40"/>
        <v>75.51028572765647</v>
      </c>
      <c r="U195" s="47"/>
      <c r="V195" s="54">
        <f t="shared" si="41"/>
        <v>454318.6969979512</v>
      </c>
      <c r="W195" s="54">
        <f t="shared" si="44"/>
        <v>450953.0790641399</v>
      </c>
      <c r="X195" s="55">
        <f t="shared" si="45"/>
        <v>75.47041353456517</v>
      </c>
      <c r="Y195" s="55"/>
      <c r="AA195" s="72">
        <f t="shared" si="46"/>
        <v>-1741.345475284441</v>
      </c>
      <c r="AB195" s="72">
        <f t="shared" si="47"/>
        <v>-304.8010786923114</v>
      </c>
      <c r="AC195" s="70">
        <f t="shared" si="48"/>
        <v>-0.05101076924108838</v>
      </c>
      <c r="AD195" s="65"/>
      <c r="AE195" s="72">
        <f t="shared" si="49"/>
        <v>-189.67099477018928</v>
      </c>
      <c r="AF195" s="72">
        <f t="shared" si="50"/>
        <v>-1241.139254358306</v>
      </c>
      <c r="AG195" s="70">
        <f t="shared" si="51"/>
        <v>-0.20771405525110254</v>
      </c>
    </row>
    <row r="196" spans="1:33" ht="15">
      <c r="A196" s="32">
        <v>35461</v>
      </c>
      <c r="B196" s="19">
        <v>463598</v>
      </c>
      <c r="C196" s="19">
        <v>1</v>
      </c>
      <c r="D196" s="19">
        <v>4697</v>
      </c>
      <c r="E196" s="19">
        <v>460168</v>
      </c>
      <c r="F196" s="19">
        <v>0</v>
      </c>
      <c r="G196" s="19">
        <v>66</v>
      </c>
      <c r="I196" s="29">
        <f t="shared" si="37"/>
        <v>455367.2797973735</v>
      </c>
      <c r="J196" s="29">
        <f t="shared" si="42"/>
        <v>450951.2007389264</v>
      </c>
      <c r="K196" s="30">
        <f t="shared" si="43"/>
        <v>75.4700991826133</v>
      </c>
      <c r="L196" s="29"/>
      <c r="M196" s="29">
        <f t="shared" si="52"/>
        <v>458777.12253502064</v>
      </c>
      <c r="N196" s="29">
        <f t="shared" si="53"/>
        <v>454314.8266284323</v>
      </c>
      <c r="O196" s="30">
        <f t="shared" si="54"/>
        <v>76.03302745307418</v>
      </c>
      <c r="P196" s="29"/>
      <c r="Q196" s="44"/>
      <c r="R196" s="54">
        <f t="shared" si="38"/>
        <v>457043.3146717404</v>
      </c>
      <c r="S196" s="54">
        <f t="shared" si="39"/>
        <v>451191.3245884646</v>
      </c>
      <c r="T196" s="55">
        <f t="shared" si="40"/>
        <v>75.51028572765647</v>
      </c>
      <c r="U196" s="47"/>
      <c r="V196" s="54">
        <f t="shared" si="41"/>
        <v>458861.8839679307</v>
      </c>
      <c r="W196" s="54">
        <f t="shared" si="44"/>
        <v>455462.6098547813</v>
      </c>
      <c r="X196" s="55">
        <f t="shared" si="45"/>
        <v>76.22511766991082</v>
      </c>
      <c r="Y196" s="55"/>
      <c r="AA196" s="72">
        <f t="shared" si="46"/>
        <v>-1676.0348743668874</v>
      </c>
      <c r="AB196" s="72">
        <f t="shared" si="47"/>
        <v>-240.1238495381549</v>
      </c>
      <c r="AC196" s="70">
        <f t="shared" si="48"/>
        <v>-0.040186545043169986</v>
      </c>
      <c r="AD196" s="65"/>
      <c r="AE196" s="72">
        <f t="shared" si="49"/>
        <v>-84.761432910047</v>
      </c>
      <c r="AF196" s="72">
        <f t="shared" si="50"/>
        <v>-1147.7832263489836</v>
      </c>
      <c r="AG196" s="70">
        <f t="shared" si="51"/>
        <v>-0.19209021683663252</v>
      </c>
    </row>
    <row r="197" spans="1:33" ht="15">
      <c r="A197" s="32">
        <v>35489</v>
      </c>
      <c r="B197" s="19">
        <v>466337</v>
      </c>
      <c r="C197" s="19">
        <v>0.6</v>
      </c>
      <c r="D197" s="19">
        <v>2737</v>
      </c>
      <c r="E197" s="19">
        <v>463653</v>
      </c>
      <c r="F197" s="19">
        <v>0.8</v>
      </c>
      <c r="G197" s="19">
        <v>3483</v>
      </c>
      <c r="I197" s="29">
        <f t="shared" si="37"/>
        <v>458813.9432670938</v>
      </c>
      <c r="J197" s="29">
        <f t="shared" si="42"/>
        <v>454364.4390174979</v>
      </c>
      <c r="K197" s="30">
        <f t="shared" si="43"/>
        <v>76.04133046217433</v>
      </c>
      <c r="L197" s="29"/>
      <c r="M197" s="29">
        <f t="shared" si="52"/>
        <v>461485.66093332774</v>
      </c>
      <c r="N197" s="29">
        <f t="shared" si="53"/>
        <v>456997.02042668435</v>
      </c>
      <c r="O197" s="30">
        <f t="shared" si="54"/>
        <v>76.48191290154261</v>
      </c>
      <c r="P197" s="29"/>
      <c r="Q197" s="44"/>
      <c r="R197" s="54">
        <f t="shared" si="38"/>
        <v>460699.6611891143</v>
      </c>
      <c r="S197" s="54">
        <f t="shared" si="39"/>
        <v>454800.8551851723</v>
      </c>
      <c r="T197" s="55">
        <f t="shared" si="40"/>
        <v>76.11436801347772</v>
      </c>
      <c r="U197" s="47"/>
      <c r="V197" s="54">
        <f t="shared" si="41"/>
        <v>461615.05527173827</v>
      </c>
      <c r="W197" s="54">
        <f t="shared" si="44"/>
        <v>458195.38551391</v>
      </c>
      <c r="X197" s="55">
        <f t="shared" si="45"/>
        <v>76.68246837593028</v>
      </c>
      <c r="Y197" s="55"/>
      <c r="AA197" s="72">
        <f t="shared" si="46"/>
        <v>-1885.717922020529</v>
      </c>
      <c r="AB197" s="72">
        <f t="shared" si="47"/>
        <v>-436.41616767441155</v>
      </c>
      <c r="AC197" s="70">
        <f t="shared" si="48"/>
        <v>-0.0730375513033863</v>
      </c>
      <c r="AD197" s="65"/>
      <c r="AE197" s="72">
        <f t="shared" si="49"/>
        <v>-129.39433841052232</v>
      </c>
      <c r="AF197" s="72">
        <f t="shared" si="50"/>
        <v>-1198.3650872256258</v>
      </c>
      <c r="AG197" s="70">
        <f t="shared" si="51"/>
        <v>-0.20055547438767007</v>
      </c>
    </row>
    <row r="198" spans="1:33" ht="15">
      <c r="A198" s="32">
        <v>35520</v>
      </c>
      <c r="B198" s="19">
        <v>468752</v>
      </c>
      <c r="C198" s="19">
        <v>0.6</v>
      </c>
      <c r="D198" s="19">
        <v>2828</v>
      </c>
      <c r="E198" s="19">
        <v>471286</v>
      </c>
      <c r="F198" s="19">
        <v>1.7</v>
      </c>
      <c r="G198" s="19">
        <v>8048</v>
      </c>
      <c r="I198" s="29">
        <f t="shared" si="37"/>
        <v>466777.94784684107</v>
      </c>
      <c r="J198" s="29">
        <f t="shared" si="42"/>
        <v>462251.2099544115</v>
      </c>
      <c r="K198" s="30">
        <f t="shared" si="43"/>
        <v>77.36124131697215</v>
      </c>
      <c r="L198" s="29"/>
      <c r="M198" s="29">
        <f t="shared" si="52"/>
        <v>464284.2410355274</v>
      </c>
      <c r="N198" s="29">
        <f t="shared" si="53"/>
        <v>459768.380138152</v>
      </c>
      <c r="O198" s="30">
        <f t="shared" si="54"/>
        <v>76.94572094097668</v>
      </c>
      <c r="P198" s="29"/>
      <c r="Q198" s="44"/>
      <c r="R198" s="54">
        <f t="shared" si="38"/>
        <v>468531.5554293292</v>
      </c>
      <c r="S198" s="54">
        <f t="shared" si="39"/>
        <v>462532.46972332016</v>
      </c>
      <c r="T198" s="55">
        <f t="shared" si="40"/>
        <v>77.40831226970683</v>
      </c>
      <c r="U198" s="47"/>
      <c r="V198" s="54">
        <f t="shared" si="41"/>
        <v>464384.7456033687</v>
      </c>
      <c r="W198" s="54">
        <f t="shared" si="44"/>
        <v>460944.55782699346</v>
      </c>
      <c r="X198" s="55">
        <f t="shared" si="45"/>
        <v>77.14256318618587</v>
      </c>
      <c r="Y198" s="55"/>
      <c r="AA198" s="72">
        <f t="shared" si="46"/>
        <v>-1753.6075824881555</v>
      </c>
      <c r="AB198" s="72">
        <f t="shared" si="47"/>
        <v>-281.2597689086688</v>
      </c>
      <c r="AC198" s="70">
        <f t="shared" si="48"/>
        <v>-0.04707095273467132</v>
      </c>
      <c r="AD198" s="65"/>
      <c r="AE198" s="72">
        <f t="shared" si="49"/>
        <v>-100.50456784130074</v>
      </c>
      <c r="AF198" s="72">
        <f t="shared" si="50"/>
        <v>-1176.1776888414752</v>
      </c>
      <c r="AG198" s="70">
        <f t="shared" si="51"/>
        <v>-0.19684224520918292</v>
      </c>
    </row>
    <row r="199" spans="1:33" ht="15">
      <c r="A199" s="32">
        <v>35550</v>
      </c>
      <c r="B199" s="19">
        <v>469897</v>
      </c>
      <c r="C199" s="19">
        <v>0</v>
      </c>
      <c r="D199" s="19">
        <v>84</v>
      </c>
      <c r="E199" s="19">
        <v>470503</v>
      </c>
      <c r="F199" s="19">
        <v>-0.4</v>
      </c>
      <c r="G199" s="19">
        <v>-1845</v>
      </c>
      <c r="I199" s="29">
        <f t="shared" si="37"/>
        <v>464950.59606092464</v>
      </c>
      <c r="J199" s="29">
        <f t="shared" si="42"/>
        <v>460441.57953389</v>
      </c>
      <c r="K199" s="30">
        <f t="shared" si="43"/>
        <v>77.05838595901581</v>
      </c>
      <c r="L199" s="29"/>
      <c r="M199" s="29">
        <f t="shared" si="52"/>
        <v>464367.4404165369</v>
      </c>
      <c r="N199" s="29">
        <f t="shared" si="53"/>
        <v>459850.77028034144</v>
      </c>
      <c r="O199" s="30">
        <f t="shared" si="54"/>
        <v>76.95950955533789</v>
      </c>
      <c r="P199" s="29"/>
      <c r="Q199" s="44"/>
      <c r="R199" s="54">
        <f t="shared" si="38"/>
        <v>466657.4292076119</v>
      </c>
      <c r="S199" s="54">
        <f t="shared" si="39"/>
        <v>460682.3398444269</v>
      </c>
      <c r="T199" s="55">
        <f t="shared" si="40"/>
        <v>77.098679020628</v>
      </c>
      <c r="U199" s="47"/>
      <c r="V199" s="54">
        <f t="shared" si="41"/>
        <v>464384.7456033687</v>
      </c>
      <c r="W199" s="54">
        <f t="shared" si="44"/>
        <v>460944.55782699346</v>
      </c>
      <c r="X199" s="55">
        <f t="shared" si="45"/>
        <v>77.14256318618587</v>
      </c>
      <c r="Y199" s="55"/>
      <c r="AA199" s="72">
        <f t="shared" si="46"/>
        <v>-1706.8331466872478</v>
      </c>
      <c r="AB199" s="72">
        <f t="shared" si="47"/>
        <v>-240.76031053689076</v>
      </c>
      <c r="AC199" s="70">
        <f t="shared" si="48"/>
        <v>-0.04029306161218926</v>
      </c>
      <c r="AD199" s="65"/>
      <c r="AE199" s="72">
        <f t="shared" si="49"/>
        <v>-17.3051868317998</v>
      </c>
      <c r="AF199" s="72">
        <f t="shared" si="50"/>
        <v>-1093.78754665202</v>
      </c>
      <c r="AG199" s="70">
        <f t="shared" si="51"/>
        <v>-0.18305363084797932</v>
      </c>
    </row>
    <row r="200" spans="1:33" ht="15">
      <c r="A200" s="32">
        <v>35581</v>
      </c>
      <c r="B200" s="19">
        <v>474261</v>
      </c>
      <c r="C200" s="19">
        <v>1</v>
      </c>
      <c r="D200" s="19">
        <v>4494</v>
      </c>
      <c r="E200" s="19">
        <v>474731</v>
      </c>
      <c r="F200" s="19">
        <v>0.9</v>
      </c>
      <c r="G200" s="19">
        <v>4358</v>
      </c>
      <c r="I200" s="29">
        <f t="shared" si="37"/>
        <v>469257.1673211153</v>
      </c>
      <c r="J200" s="29">
        <f t="shared" si="42"/>
        <v>464706.38635469385</v>
      </c>
      <c r="K200" s="30">
        <f t="shared" si="43"/>
        <v>77.7721336843425</v>
      </c>
      <c r="L200" s="29"/>
      <c r="M200" s="29">
        <f t="shared" si="52"/>
        <v>468808.55682552</v>
      </c>
      <c r="N200" s="29">
        <f t="shared" si="53"/>
        <v>464248.69016840175</v>
      </c>
      <c r="O200" s="30">
        <f t="shared" si="54"/>
        <v>77.69553476073757</v>
      </c>
      <c r="P200" s="29"/>
      <c r="Q200" s="44"/>
      <c r="R200" s="54">
        <f t="shared" si="38"/>
        <v>470857.34607048036</v>
      </c>
      <c r="S200" s="54">
        <f t="shared" si="39"/>
        <v>464828.4809030267</v>
      </c>
      <c r="T200" s="55">
        <f t="shared" si="40"/>
        <v>77.79256713181364</v>
      </c>
      <c r="U200" s="47"/>
      <c r="V200" s="54">
        <f t="shared" si="41"/>
        <v>469028.59305940237</v>
      </c>
      <c r="W200" s="54">
        <f t="shared" si="44"/>
        <v>465554.0034052634</v>
      </c>
      <c r="X200" s="55">
        <f t="shared" si="45"/>
        <v>77.91398881804773</v>
      </c>
      <c r="Y200" s="55"/>
      <c r="AA200" s="72">
        <f t="shared" si="46"/>
        <v>-1600.1787493650336</v>
      </c>
      <c r="AB200" s="72">
        <f t="shared" si="47"/>
        <v>-122.09454833285417</v>
      </c>
      <c r="AC200" s="70">
        <f t="shared" si="48"/>
        <v>-0.020433447471134514</v>
      </c>
      <c r="AD200" s="65"/>
      <c r="AE200" s="72">
        <f t="shared" si="49"/>
        <v>-220.03623388236156</v>
      </c>
      <c r="AF200" s="72">
        <f t="shared" si="50"/>
        <v>-1305.3132368616643</v>
      </c>
      <c r="AG200" s="70">
        <f t="shared" si="51"/>
        <v>-0.21845405731015433</v>
      </c>
    </row>
    <row r="201" spans="1:33" ht="15">
      <c r="A201" s="32">
        <v>35611</v>
      </c>
      <c r="B201" s="19">
        <v>480661</v>
      </c>
      <c r="C201" s="19">
        <v>1.4</v>
      </c>
      <c r="D201" s="19">
        <v>6673</v>
      </c>
      <c r="E201" s="19">
        <v>482913</v>
      </c>
      <c r="F201" s="19">
        <v>1.8</v>
      </c>
      <c r="G201" s="19">
        <v>8457</v>
      </c>
      <c r="I201" s="29">
        <f t="shared" si="37"/>
        <v>477616.65482885065</v>
      </c>
      <c r="J201" s="29">
        <f t="shared" si="42"/>
        <v>472984.8048894044</v>
      </c>
      <c r="K201" s="30">
        <f t="shared" si="43"/>
        <v>79.15758973117427</v>
      </c>
      <c r="L201" s="29"/>
      <c r="M201" s="29">
        <f t="shared" si="52"/>
        <v>475404.8392516455</v>
      </c>
      <c r="N201" s="29">
        <f t="shared" si="53"/>
        <v>470780.81385028525</v>
      </c>
      <c r="O201" s="30">
        <f t="shared" si="54"/>
        <v>78.7887351366032</v>
      </c>
      <c r="P201" s="29"/>
      <c r="Q201" s="44"/>
      <c r="R201" s="54">
        <f t="shared" si="38"/>
        <v>479332.778299749</v>
      </c>
      <c r="S201" s="54">
        <f t="shared" si="39"/>
        <v>473195.3935592812</v>
      </c>
      <c r="T201" s="55">
        <f t="shared" si="40"/>
        <v>79.19283334018628</v>
      </c>
      <c r="U201" s="47"/>
      <c r="V201" s="54">
        <f t="shared" si="41"/>
        <v>475594.99336223403</v>
      </c>
      <c r="W201" s="54">
        <f t="shared" si="44"/>
        <v>472071.7594529371</v>
      </c>
      <c r="X201" s="55">
        <f t="shared" si="45"/>
        <v>79.0047846615004</v>
      </c>
      <c r="Y201" s="55"/>
      <c r="AA201" s="72">
        <f t="shared" si="46"/>
        <v>-1716.1234708983684</v>
      </c>
      <c r="AB201" s="72">
        <f t="shared" si="47"/>
        <v>-210.58866987680085</v>
      </c>
      <c r="AC201" s="70">
        <f t="shared" si="48"/>
        <v>-0.03524360901201362</v>
      </c>
      <c r="AD201" s="65"/>
      <c r="AE201" s="72">
        <f t="shared" si="49"/>
        <v>-190.1541105885408</v>
      </c>
      <c r="AF201" s="72">
        <f t="shared" si="50"/>
        <v>-1290.94560265186</v>
      </c>
      <c r="AG201" s="70">
        <f t="shared" si="51"/>
        <v>-0.2160495248972012</v>
      </c>
    </row>
    <row r="202" spans="1:33" ht="15">
      <c r="A202" s="32">
        <v>35642</v>
      </c>
      <c r="B202" s="19">
        <v>480693</v>
      </c>
      <c r="C202" s="19">
        <v>0.2</v>
      </c>
      <c r="D202" s="19">
        <v>1138</v>
      </c>
      <c r="E202" s="19">
        <v>480503</v>
      </c>
      <c r="F202" s="19">
        <v>-0.3</v>
      </c>
      <c r="G202" s="19">
        <v>-1303</v>
      </c>
      <c r="I202" s="29">
        <f t="shared" si="37"/>
        <v>476327.94547283417</v>
      </c>
      <c r="J202" s="29">
        <f t="shared" si="42"/>
        <v>471708.59323063586</v>
      </c>
      <c r="K202" s="30">
        <f t="shared" si="43"/>
        <v>78.94400604338844</v>
      </c>
      <c r="L202" s="29"/>
      <c r="M202" s="29">
        <f t="shared" si="52"/>
        <v>476530.3949074369</v>
      </c>
      <c r="N202" s="29">
        <f t="shared" si="53"/>
        <v>471895.42178844044</v>
      </c>
      <c r="O202" s="30">
        <f t="shared" si="54"/>
        <v>78.97527321767375</v>
      </c>
      <c r="P202" s="29"/>
      <c r="Q202" s="44"/>
      <c r="R202" s="54">
        <f t="shared" si="38"/>
        <v>477894.77996484976</v>
      </c>
      <c r="S202" s="54">
        <f t="shared" si="39"/>
        <v>471775.8073786033</v>
      </c>
      <c r="T202" s="55">
        <f t="shared" si="40"/>
        <v>78.95525484016572</v>
      </c>
      <c r="U202" s="47"/>
      <c r="V202" s="54">
        <f t="shared" si="41"/>
        <v>476546.1833489585</v>
      </c>
      <c r="W202" s="54">
        <f t="shared" si="44"/>
        <v>473015.90297184297</v>
      </c>
      <c r="X202" s="55">
        <f t="shared" si="45"/>
        <v>79.1627942308234</v>
      </c>
      <c r="Y202" s="55"/>
      <c r="AA202" s="72">
        <f t="shared" si="46"/>
        <v>-1566.8344920155942</v>
      </c>
      <c r="AB202" s="72">
        <f t="shared" si="47"/>
        <v>-67.21414796746103</v>
      </c>
      <c r="AC202" s="70">
        <f t="shared" si="48"/>
        <v>-0.011248796777280745</v>
      </c>
      <c r="AD202" s="65"/>
      <c r="AE202" s="72">
        <f t="shared" si="49"/>
        <v>-15.788441521581262</v>
      </c>
      <c r="AF202" s="72">
        <f t="shared" si="50"/>
        <v>-1120.4811834025313</v>
      </c>
      <c r="AG202" s="70">
        <f t="shared" si="51"/>
        <v>-0.18752101314964875</v>
      </c>
    </row>
    <row r="203" spans="1:33" ht="15">
      <c r="A203" s="32">
        <v>35673</v>
      </c>
      <c r="B203" s="19">
        <v>482421</v>
      </c>
      <c r="C203" s="19">
        <v>0.4</v>
      </c>
      <c r="D203" s="19">
        <v>2049</v>
      </c>
      <c r="E203" s="19">
        <v>481976</v>
      </c>
      <c r="F203" s="19">
        <v>0.4</v>
      </c>
      <c r="G203" s="19">
        <v>1793</v>
      </c>
      <c r="I203" s="29">
        <f t="shared" si="37"/>
        <v>478105.36623031704</v>
      </c>
      <c r="J203" s="29">
        <f t="shared" si="42"/>
        <v>473468.77684585267</v>
      </c>
      <c r="K203" s="30">
        <f t="shared" si="43"/>
        <v>79.23858610394123</v>
      </c>
      <c r="L203" s="29"/>
      <c r="M203" s="29">
        <f t="shared" si="52"/>
        <v>478561.6514041309</v>
      </c>
      <c r="N203" s="29">
        <f t="shared" si="53"/>
        <v>473906.92126782646</v>
      </c>
      <c r="O203" s="30">
        <f t="shared" si="54"/>
        <v>79.31191289169232</v>
      </c>
      <c r="P203" s="29"/>
      <c r="Q203" s="44"/>
      <c r="R203" s="54">
        <f t="shared" si="38"/>
        <v>479806.35908470914</v>
      </c>
      <c r="S203" s="54">
        <f t="shared" si="39"/>
        <v>473662.91060811776</v>
      </c>
      <c r="T203" s="55">
        <f t="shared" si="40"/>
        <v>79.27107585952639</v>
      </c>
      <c r="U203" s="47"/>
      <c r="V203" s="54">
        <f t="shared" si="41"/>
        <v>478452.3680823543</v>
      </c>
      <c r="W203" s="54">
        <f t="shared" si="44"/>
        <v>474907.96658373036</v>
      </c>
      <c r="X203" s="55">
        <f t="shared" si="45"/>
        <v>79.47944540774668</v>
      </c>
      <c r="Y203" s="55"/>
      <c r="AA203" s="72">
        <f t="shared" si="46"/>
        <v>-1700.9928543920978</v>
      </c>
      <c r="AB203" s="72">
        <f t="shared" si="47"/>
        <v>-194.1337622650899</v>
      </c>
      <c r="AC203" s="70">
        <f t="shared" si="48"/>
        <v>-0.03248975558516065</v>
      </c>
      <c r="AD203" s="65"/>
      <c r="AE203" s="72">
        <f t="shared" si="49"/>
        <v>109.28332177660195</v>
      </c>
      <c r="AF203" s="72">
        <f t="shared" si="50"/>
        <v>-1001.0453159039025</v>
      </c>
      <c r="AG203" s="70">
        <f t="shared" si="51"/>
        <v>-0.16753251605436503</v>
      </c>
    </row>
    <row r="204" spans="1:33" ht="15">
      <c r="A204" s="32">
        <v>35703</v>
      </c>
      <c r="B204" s="19">
        <v>475931</v>
      </c>
      <c r="C204" s="19">
        <v>0.2</v>
      </c>
      <c r="D204" s="19">
        <v>1073</v>
      </c>
      <c r="E204" s="19">
        <v>476172</v>
      </c>
      <c r="F204" s="19">
        <v>0.4</v>
      </c>
      <c r="G204" s="19">
        <v>1769</v>
      </c>
      <c r="I204" s="29">
        <f t="shared" si="37"/>
        <v>479860.15981518733</v>
      </c>
      <c r="J204" s="29">
        <f t="shared" si="42"/>
        <v>475206.55272315844</v>
      </c>
      <c r="K204" s="30">
        <f t="shared" si="43"/>
        <v>79.52941605982674</v>
      </c>
      <c r="L204" s="29"/>
      <c r="M204" s="29">
        <f t="shared" si="52"/>
        <v>479626.06744728953</v>
      </c>
      <c r="N204" s="29">
        <f t="shared" si="53"/>
        <v>474960.984267821</v>
      </c>
      <c r="O204" s="30">
        <f t="shared" si="54"/>
        <v>79.48831831876282</v>
      </c>
      <c r="P204" s="29"/>
      <c r="Q204" s="44"/>
      <c r="R204" s="54">
        <f t="shared" si="38"/>
        <v>481725.584521048</v>
      </c>
      <c r="S204" s="54">
        <f t="shared" si="39"/>
        <v>475557.56225055025</v>
      </c>
      <c r="T204" s="55">
        <f t="shared" si="40"/>
        <v>79.5881601629645</v>
      </c>
      <c r="U204" s="47"/>
      <c r="V204" s="54">
        <f t="shared" si="41"/>
        <v>479409.27281851904</v>
      </c>
      <c r="W204" s="54">
        <f t="shared" si="44"/>
        <v>475857.78251689783</v>
      </c>
      <c r="X204" s="55">
        <f t="shared" si="45"/>
        <v>79.63840429856218</v>
      </c>
      <c r="Y204" s="55"/>
      <c r="AA204" s="72">
        <f t="shared" si="46"/>
        <v>-1865.4247058606707</v>
      </c>
      <c r="AB204" s="72">
        <f t="shared" si="47"/>
        <v>-351.0095273918123</v>
      </c>
      <c r="AC204" s="70">
        <f t="shared" si="48"/>
        <v>-0.05874410313775513</v>
      </c>
      <c r="AD204" s="65"/>
      <c r="AE204" s="72">
        <f t="shared" si="49"/>
        <v>216.7946287704981</v>
      </c>
      <c r="AF204" s="72">
        <f t="shared" si="50"/>
        <v>-896.798249076819</v>
      </c>
      <c r="AG204" s="70">
        <f t="shared" si="51"/>
        <v>-0.150085979799357</v>
      </c>
    </row>
    <row r="205" spans="1:33" ht="15">
      <c r="A205" s="32">
        <v>35734</v>
      </c>
      <c r="B205" s="19">
        <v>480716</v>
      </c>
      <c r="C205" s="19">
        <v>1.2</v>
      </c>
      <c r="D205" s="19">
        <v>5607</v>
      </c>
      <c r="E205" s="19">
        <v>480486</v>
      </c>
      <c r="F205" s="19">
        <v>1.1</v>
      </c>
      <c r="G205" s="19">
        <v>5134</v>
      </c>
      <c r="I205" s="29">
        <f t="shared" si="37"/>
        <v>485033.9248843035</v>
      </c>
      <c r="J205" s="29">
        <f t="shared" si="42"/>
        <v>480330.143446008</v>
      </c>
      <c r="K205" s="30">
        <f t="shared" si="43"/>
        <v>80.38688777603674</v>
      </c>
      <c r="L205" s="29"/>
      <c r="M205" s="29">
        <f t="shared" si="52"/>
        <v>485276.599478565</v>
      </c>
      <c r="N205" s="29">
        <f t="shared" si="53"/>
        <v>480556.5563965322</v>
      </c>
      <c r="O205" s="30">
        <f t="shared" si="54"/>
        <v>80.42477969827645</v>
      </c>
      <c r="P205" s="29"/>
      <c r="Q205" s="44"/>
      <c r="R205" s="54">
        <f t="shared" si="38"/>
        <v>487024.5659507795</v>
      </c>
      <c r="S205" s="54">
        <f t="shared" si="39"/>
        <v>480788.69543530623</v>
      </c>
      <c r="T205" s="55">
        <f t="shared" si="40"/>
        <v>80.4636299247571</v>
      </c>
      <c r="U205" s="47"/>
      <c r="V205" s="54">
        <f t="shared" si="41"/>
        <v>485162.1840923413</v>
      </c>
      <c r="W205" s="54">
        <f t="shared" si="44"/>
        <v>481568.07590710063</v>
      </c>
      <c r="X205" s="55">
        <f t="shared" si="45"/>
        <v>80.59406515014493</v>
      </c>
      <c r="Y205" s="55"/>
      <c r="AA205" s="72">
        <f t="shared" si="46"/>
        <v>-1990.6410664760042</v>
      </c>
      <c r="AB205" s="72">
        <f t="shared" si="47"/>
        <v>-458.55198929825565</v>
      </c>
      <c r="AC205" s="70">
        <f t="shared" si="48"/>
        <v>-0.07674214872035634</v>
      </c>
      <c r="AD205" s="65"/>
      <c r="AE205" s="72">
        <f t="shared" si="49"/>
        <v>114.4153862236999</v>
      </c>
      <c r="AF205" s="72">
        <f t="shared" si="50"/>
        <v>-1011.5195105684106</v>
      </c>
      <c r="AG205" s="70">
        <f t="shared" si="51"/>
        <v>-0.16928545186847543</v>
      </c>
    </row>
    <row r="206" spans="1:33" ht="15">
      <c r="A206" s="32">
        <v>35764</v>
      </c>
      <c r="B206" s="19">
        <v>481627</v>
      </c>
      <c r="C206" s="19">
        <v>0.5</v>
      </c>
      <c r="D206" s="19">
        <v>2190</v>
      </c>
      <c r="E206" s="19">
        <v>482507</v>
      </c>
      <c r="F206" s="19">
        <v>0.7</v>
      </c>
      <c r="G206" s="19">
        <v>3302</v>
      </c>
      <c r="I206" s="29">
        <f t="shared" si="37"/>
        <v>488367.1791726032</v>
      </c>
      <c r="J206" s="29">
        <f t="shared" si="42"/>
        <v>483631.0723672642</v>
      </c>
      <c r="K206" s="30">
        <f t="shared" si="43"/>
        <v>80.93932323396157</v>
      </c>
      <c r="L206" s="29"/>
      <c r="M206" s="29">
        <f t="shared" si="52"/>
        <v>487487.3762217107</v>
      </c>
      <c r="N206" s="29">
        <f t="shared" si="53"/>
        <v>482745.8300186051</v>
      </c>
      <c r="O206" s="30">
        <f t="shared" si="54"/>
        <v>80.7911712216275</v>
      </c>
      <c r="P206" s="29"/>
      <c r="Q206" s="44"/>
      <c r="R206" s="54">
        <f t="shared" si="38"/>
        <v>490433.7379124349</v>
      </c>
      <c r="S206" s="54">
        <f t="shared" si="39"/>
        <v>484154.2163033533</v>
      </c>
      <c r="T206" s="55">
        <f t="shared" si="40"/>
        <v>81.0268753342304</v>
      </c>
      <c r="U206" s="47"/>
      <c r="V206" s="54">
        <f t="shared" si="41"/>
        <v>487587.99501280294</v>
      </c>
      <c r="W206" s="54">
        <f t="shared" si="44"/>
        <v>483975.9162866361</v>
      </c>
      <c r="X206" s="55">
        <f t="shared" si="45"/>
        <v>80.99703547589564</v>
      </c>
      <c r="Y206" s="55"/>
      <c r="AA206" s="72">
        <f t="shared" si="46"/>
        <v>-2066.5587398317293</v>
      </c>
      <c r="AB206" s="72">
        <f t="shared" si="47"/>
        <v>-523.1439360891236</v>
      </c>
      <c r="AC206" s="70">
        <f t="shared" si="48"/>
        <v>-0.0875521002688231</v>
      </c>
      <c r="AD206" s="65"/>
      <c r="AE206" s="72">
        <f t="shared" si="49"/>
        <v>-100.61879109224537</v>
      </c>
      <c r="AF206" s="72">
        <f t="shared" si="50"/>
        <v>-1230.0862680309801</v>
      </c>
      <c r="AG206" s="70">
        <f t="shared" si="51"/>
        <v>-0.2058642542681497</v>
      </c>
    </row>
    <row r="207" spans="1:33" ht="15">
      <c r="A207" s="32">
        <v>35795</v>
      </c>
      <c r="B207" s="19">
        <v>483261</v>
      </c>
      <c r="C207" s="19">
        <v>0.3</v>
      </c>
      <c r="D207" s="19">
        <v>1657</v>
      </c>
      <c r="E207" s="19">
        <v>484300</v>
      </c>
      <c r="F207" s="19">
        <v>0.4</v>
      </c>
      <c r="G207" s="19">
        <v>1816</v>
      </c>
      <c r="I207" s="29">
        <f t="shared" si="37"/>
        <v>490205.23498811974</v>
      </c>
      <c r="J207" s="29">
        <f t="shared" si="42"/>
        <v>485451.3030114185</v>
      </c>
      <c r="K207" s="30">
        <f t="shared" si="43"/>
        <v>81.24395261963448</v>
      </c>
      <c r="L207" s="29"/>
      <c r="M207" s="29">
        <f t="shared" si="52"/>
        <v>489164.5383874518</v>
      </c>
      <c r="N207" s="29">
        <f t="shared" si="53"/>
        <v>484406.67926572135</v>
      </c>
      <c r="O207" s="30">
        <f t="shared" si="54"/>
        <v>81.06912692326847</v>
      </c>
      <c r="P207" s="29"/>
      <c r="Q207" s="44"/>
      <c r="R207" s="54">
        <f t="shared" si="38"/>
        <v>492395.47286408464</v>
      </c>
      <c r="S207" s="54">
        <f t="shared" si="39"/>
        <v>486090.83316856675</v>
      </c>
      <c r="T207" s="55">
        <f t="shared" si="40"/>
        <v>81.35098283556732</v>
      </c>
      <c r="U207" s="47"/>
      <c r="V207" s="54">
        <f t="shared" si="41"/>
        <v>489050.7589978413</v>
      </c>
      <c r="W207" s="54">
        <f t="shared" si="44"/>
        <v>485427.84403549595</v>
      </c>
      <c r="X207" s="55">
        <f t="shared" si="45"/>
        <v>81.24002658232332</v>
      </c>
      <c r="Y207" s="55"/>
      <c r="AA207" s="72">
        <f t="shared" si="46"/>
        <v>-2190.2378759649</v>
      </c>
      <c r="AB207" s="72">
        <f t="shared" si="47"/>
        <v>-639.530157148256</v>
      </c>
      <c r="AC207" s="70">
        <f t="shared" si="48"/>
        <v>-0.10703021593283779</v>
      </c>
      <c r="AD207" s="65"/>
      <c r="AE207" s="72">
        <f t="shared" si="49"/>
        <v>113.77938961051404</v>
      </c>
      <c r="AF207" s="72">
        <f t="shared" si="50"/>
        <v>-1021.1647697745939</v>
      </c>
      <c r="AG207" s="70">
        <f t="shared" si="51"/>
        <v>-0.17089965905485371</v>
      </c>
    </row>
    <row r="208" spans="1:33" ht="15">
      <c r="A208" s="32">
        <v>35826</v>
      </c>
      <c r="B208" s="19">
        <v>484485</v>
      </c>
      <c r="C208" s="19">
        <v>0.4</v>
      </c>
      <c r="D208" s="19">
        <v>1762</v>
      </c>
      <c r="E208" s="19">
        <v>481122</v>
      </c>
      <c r="F208" s="19">
        <v>-0.5</v>
      </c>
      <c r="G208" s="19">
        <v>-2644</v>
      </c>
      <c r="I208" s="29">
        <f t="shared" si="37"/>
        <v>487528.99579483335</v>
      </c>
      <c r="J208" s="29">
        <f t="shared" si="42"/>
        <v>482801.0175578521</v>
      </c>
      <c r="K208" s="30">
        <f t="shared" si="43"/>
        <v>80.80040727433959</v>
      </c>
      <c r="L208" s="29"/>
      <c r="M208" s="29">
        <f t="shared" si="52"/>
        <v>490948.0630597069</v>
      </c>
      <c r="N208" s="29">
        <f t="shared" si="53"/>
        <v>486172.85648437997</v>
      </c>
      <c r="O208" s="30">
        <f t="shared" si="54"/>
        <v>81.3647100587559</v>
      </c>
      <c r="P208" s="29"/>
      <c r="Q208" s="44"/>
      <c r="R208" s="54">
        <f t="shared" si="38"/>
        <v>489933.4954997642</v>
      </c>
      <c r="S208" s="54">
        <f t="shared" si="39"/>
        <v>483660.3790027239</v>
      </c>
      <c r="T208" s="55">
        <f t="shared" si="40"/>
        <v>80.94422792138948</v>
      </c>
      <c r="U208" s="47"/>
      <c r="V208" s="54">
        <f t="shared" si="41"/>
        <v>491006.9620338326</v>
      </c>
      <c r="W208" s="54">
        <f t="shared" si="44"/>
        <v>487369.55541163794</v>
      </c>
      <c r="X208" s="55">
        <f t="shared" si="45"/>
        <v>81.56498668865262</v>
      </c>
      <c r="Y208" s="55"/>
      <c r="AA208" s="72">
        <f t="shared" si="46"/>
        <v>-2404.499704930873</v>
      </c>
      <c r="AB208" s="72">
        <f t="shared" si="47"/>
        <v>-859.3614448718145</v>
      </c>
      <c r="AC208" s="70">
        <f t="shared" si="48"/>
        <v>-0.1438206470498926</v>
      </c>
      <c r="AD208" s="65"/>
      <c r="AE208" s="72">
        <f t="shared" si="49"/>
        <v>-58.89897412573919</v>
      </c>
      <c r="AF208" s="72">
        <f t="shared" si="50"/>
        <v>-1196.6989272579667</v>
      </c>
      <c r="AG208" s="70">
        <f t="shared" si="51"/>
        <v>-0.20027662989672024</v>
      </c>
    </row>
    <row r="209" spans="1:33" ht="15">
      <c r="A209" s="32">
        <v>35854</v>
      </c>
      <c r="B209" s="19">
        <v>487729</v>
      </c>
      <c r="C209" s="19">
        <v>0.7</v>
      </c>
      <c r="D209" s="19">
        <v>3243</v>
      </c>
      <c r="E209" s="19">
        <v>484684</v>
      </c>
      <c r="F209" s="19">
        <v>0.7</v>
      </c>
      <c r="G209" s="19">
        <v>3562</v>
      </c>
      <c r="I209" s="29">
        <f t="shared" si="37"/>
        <v>491138.430164954</v>
      </c>
      <c r="J209" s="29">
        <f t="shared" si="42"/>
        <v>486375.44821066165</v>
      </c>
      <c r="K209" s="30">
        <f t="shared" si="43"/>
        <v>81.39861531868425</v>
      </c>
      <c r="L209" s="29"/>
      <c r="M209" s="29">
        <f t="shared" si="52"/>
        <v>494234.3249016682</v>
      </c>
      <c r="N209" s="29">
        <f t="shared" si="53"/>
        <v>489427.1544989291</v>
      </c>
      <c r="O209" s="30">
        <f t="shared" si="54"/>
        <v>81.90934148123657</v>
      </c>
      <c r="P209" s="29"/>
      <c r="Q209" s="44"/>
      <c r="R209" s="54">
        <f t="shared" si="38"/>
        <v>493363.02996826253</v>
      </c>
      <c r="S209" s="54">
        <f t="shared" si="39"/>
        <v>487046.00165574293</v>
      </c>
      <c r="T209" s="55">
        <f t="shared" si="40"/>
        <v>81.5108375168392</v>
      </c>
      <c r="U209" s="47"/>
      <c r="V209" s="54">
        <f t="shared" si="41"/>
        <v>494444.0107680694</v>
      </c>
      <c r="W209" s="54">
        <f t="shared" si="44"/>
        <v>490781.1422995193</v>
      </c>
      <c r="X209" s="55">
        <f t="shared" si="45"/>
        <v>82.13594159547318</v>
      </c>
      <c r="Y209" s="55"/>
      <c r="AA209" s="72">
        <f t="shared" si="46"/>
        <v>-2224.599803308549</v>
      </c>
      <c r="AB209" s="72">
        <f t="shared" si="47"/>
        <v>-670.5534450812847</v>
      </c>
      <c r="AC209" s="70">
        <f t="shared" si="48"/>
        <v>-0.11222219815495293</v>
      </c>
      <c r="AD209" s="65"/>
      <c r="AE209" s="72">
        <f t="shared" si="49"/>
        <v>-209.68586640123976</v>
      </c>
      <c r="AF209" s="72">
        <f t="shared" si="50"/>
        <v>-1353.9878005902283</v>
      </c>
      <c r="AG209" s="70">
        <f t="shared" si="51"/>
        <v>-0.22660011423661786</v>
      </c>
    </row>
    <row r="210" spans="1:33" ht="15">
      <c r="A210" s="32">
        <v>35885</v>
      </c>
      <c r="B210" s="19">
        <v>488024</v>
      </c>
      <c r="C210" s="19">
        <v>0.1</v>
      </c>
      <c r="D210" s="19">
        <v>295</v>
      </c>
      <c r="E210" s="19">
        <v>489834</v>
      </c>
      <c r="F210" s="19">
        <v>1.1</v>
      </c>
      <c r="G210" s="19">
        <v>5150</v>
      </c>
      <c r="I210" s="29">
        <f t="shared" si="37"/>
        <v>496357.011581608</v>
      </c>
      <c r="J210" s="29">
        <f t="shared" si="42"/>
        <v>491543.4206592775</v>
      </c>
      <c r="K210" s="30">
        <f t="shared" si="43"/>
        <v>82.26351465287152</v>
      </c>
      <c r="L210" s="29"/>
      <c r="M210" s="29">
        <f t="shared" si="52"/>
        <v>494533.25960894616</v>
      </c>
      <c r="N210" s="29">
        <f t="shared" si="53"/>
        <v>489723.18161763065</v>
      </c>
      <c r="O210" s="30">
        <f t="shared" si="54"/>
        <v>81.95888386181464</v>
      </c>
      <c r="P210" s="29"/>
      <c r="Q210" s="44"/>
      <c r="R210" s="54">
        <f t="shared" si="38"/>
        <v>498790.0232979134</v>
      </c>
      <c r="S210" s="54">
        <f t="shared" si="39"/>
        <v>492403.50767395605</v>
      </c>
      <c r="T210" s="55">
        <f t="shared" si="40"/>
        <v>82.40745672952443</v>
      </c>
      <c r="U210" s="47"/>
      <c r="V210" s="54">
        <f t="shared" si="41"/>
        <v>494938.45477883745</v>
      </c>
      <c r="W210" s="54">
        <f t="shared" si="44"/>
        <v>491271.9234418188</v>
      </c>
      <c r="X210" s="55">
        <f t="shared" si="45"/>
        <v>82.21807753706865</v>
      </c>
      <c r="Y210" s="55"/>
      <c r="AA210" s="72">
        <f t="shared" si="46"/>
        <v>-2433.0117163053947</v>
      </c>
      <c r="AB210" s="72">
        <f t="shared" si="47"/>
        <v>-860.0870146785746</v>
      </c>
      <c r="AC210" s="70">
        <f t="shared" si="48"/>
        <v>-0.14394207665290537</v>
      </c>
      <c r="AD210" s="65"/>
      <c r="AE210" s="72">
        <f t="shared" si="49"/>
        <v>-405.19516989128897</v>
      </c>
      <c r="AF210" s="72">
        <f t="shared" si="50"/>
        <v>-1548.7418241881533</v>
      </c>
      <c r="AG210" s="70">
        <f t="shared" si="51"/>
        <v>-0.2591936752540107</v>
      </c>
    </row>
    <row r="211" spans="1:33" ht="15">
      <c r="A211" s="32">
        <v>35915</v>
      </c>
      <c r="B211" s="19">
        <v>490682</v>
      </c>
      <c r="C211" s="19">
        <v>0.5</v>
      </c>
      <c r="D211" s="19">
        <v>2651</v>
      </c>
      <c r="E211" s="19">
        <v>491448</v>
      </c>
      <c r="F211" s="19">
        <v>0.3</v>
      </c>
      <c r="G211" s="19">
        <v>1607</v>
      </c>
      <c r="I211" s="29">
        <f t="shared" si="37"/>
        <v>497985.41164696</v>
      </c>
      <c r="J211" s="29">
        <f t="shared" si="42"/>
        <v>493156.0287612048</v>
      </c>
      <c r="K211" s="30">
        <f t="shared" si="43"/>
        <v>82.53339683346161</v>
      </c>
      <c r="L211" s="29"/>
      <c r="M211" s="29">
        <f t="shared" si="52"/>
        <v>497219.6186224851</v>
      </c>
      <c r="N211" s="29">
        <f t="shared" si="53"/>
        <v>492383.4117589113</v>
      </c>
      <c r="O211" s="30">
        <f t="shared" si="54"/>
        <v>82.40409352592475</v>
      </c>
      <c r="P211" s="29"/>
      <c r="Q211" s="44"/>
      <c r="R211" s="54">
        <f t="shared" si="38"/>
        <v>500286.39336780703</v>
      </c>
      <c r="S211" s="54">
        <f t="shared" si="39"/>
        <v>493880.71819697786</v>
      </c>
      <c r="T211" s="55">
        <f t="shared" si="40"/>
        <v>82.654679099713</v>
      </c>
      <c r="U211" s="47"/>
      <c r="V211" s="54">
        <f t="shared" si="41"/>
        <v>497413.1470527316</v>
      </c>
      <c r="W211" s="54">
        <f t="shared" si="44"/>
        <v>493728.28305902786</v>
      </c>
      <c r="X211" s="55">
        <f t="shared" si="45"/>
        <v>82.62916792475399</v>
      </c>
      <c r="Y211" s="55"/>
      <c r="AA211" s="72">
        <f t="shared" si="46"/>
        <v>-2300.9817208470195</v>
      </c>
      <c r="AB211" s="72">
        <f t="shared" si="47"/>
        <v>-724.6894357730635</v>
      </c>
      <c r="AC211" s="70">
        <f t="shared" si="48"/>
        <v>-0.12128226625138439</v>
      </c>
      <c r="AD211" s="65"/>
      <c r="AE211" s="72">
        <f t="shared" si="49"/>
        <v>-193.5284302465152</v>
      </c>
      <c r="AF211" s="72">
        <f t="shared" si="50"/>
        <v>-1344.8713001165888</v>
      </c>
      <c r="AG211" s="70">
        <f t="shared" si="51"/>
        <v>-0.22507439882923563</v>
      </c>
    </row>
    <row r="212" spans="1:33" ht="15">
      <c r="A212" s="32">
        <v>35946</v>
      </c>
      <c r="B212" s="19">
        <v>492894</v>
      </c>
      <c r="C212" s="19">
        <v>0.5</v>
      </c>
      <c r="D212" s="19">
        <v>2497</v>
      </c>
      <c r="E212" s="19">
        <v>493554</v>
      </c>
      <c r="F212" s="19">
        <v>0.5</v>
      </c>
      <c r="G212" s="19">
        <v>2391</v>
      </c>
      <c r="I212" s="29">
        <f t="shared" si="37"/>
        <v>500408.217557754</v>
      </c>
      <c r="J212" s="29">
        <f t="shared" si="42"/>
        <v>495555.3386877241</v>
      </c>
      <c r="K212" s="30">
        <f t="shared" si="43"/>
        <v>82.93493952328598</v>
      </c>
      <c r="L212" s="29"/>
      <c r="M212" s="29">
        <f t="shared" si="52"/>
        <v>499749.8874884723</v>
      </c>
      <c r="N212" s="29">
        <f t="shared" si="53"/>
        <v>494889.0699635367</v>
      </c>
      <c r="O212" s="30">
        <f t="shared" si="54"/>
        <v>82.82343440562735</v>
      </c>
      <c r="P212" s="29"/>
      <c r="Q212" s="44"/>
      <c r="R212" s="54">
        <f t="shared" si="38"/>
        <v>502787.82533464604</v>
      </c>
      <c r="S212" s="54">
        <f t="shared" si="39"/>
        <v>496350.1217879627</v>
      </c>
      <c r="T212" s="55">
        <f t="shared" si="40"/>
        <v>83.06795249521154</v>
      </c>
      <c r="U212" s="47"/>
      <c r="V212" s="54">
        <f t="shared" si="41"/>
        <v>499900.21278799523</v>
      </c>
      <c r="W212" s="54">
        <f t="shared" si="44"/>
        <v>496196.92447432294</v>
      </c>
      <c r="X212" s="55">
        <f t="shared" si="45"/>
        <v>83.04231376437775</v>
      </c>
      <c r="Y212" s="55"/>
      <c r="AA212" s="72">
        <f t="shared" si="46"/>
        <v>-2379.6077768920222</v>
      </c>
      <c r="AB212" s="72">
        <f t="shared" si="47"/>
        <v>-794.7831002385938</v>
      </c>
      <c r="AC212" s="70">
        <f t="shared" si="48"/>
        <v>-0.1330129719255666</v>
      </c>
      <c r="AD212" s="65"/>
      <c r="AE212" s="72">
        <f t="shared" si="49"/>
        <v>-150.3252995229559</v>
      </c>
      <c r="AF212" s="72">
        <f t="shared" si="50"/>
        <v>-1307.8545107862446</v>
      </c>
      <c r="AG212" s="70">
        <f t="shared" si="51"/>
        <v>-0.21887935875039943</v>
      </c>
    </row>
    <row r="213" spans="1:33" ht="15">
      <c r="A213" s="32">
        <v>35976</v>
      </c>
      <c r="B213" s="19">
        <v>494980</v>
      </c>
      <c r="C213" s="19">
        <v>0.4</v>
      </c>
      <c r="D213" s="19">
        <v>2088</v>
      </c>
      <c r="E213" s="19">
        <v>497268</v>
      </c>
      <c r="F213" s="19">
        <v>0.8</v>
      </c>
      <c r="G213" s="19">
        <v>3716</v>
      </c>
      <c r="I213" s="29">
        <f aca="true" t="shared" si="55" ref="I213:I276">I214/(1+G214/E213)</f>
        <v>504175.8234052289</v>
      </c>
      <c r="J213" s="29">
        <f t="shared" si="42"/>
        <v>499286.40689619485</v>
      </c>
      <c r="K213" s="30">
        <f t="shared" si="43"/>
        <v>83.55936204902487</v>
      </c>
      <c r="L213" s="29"/>
      <c r="M213" s="29">
        <f t="shared" si="52"/>
        <v>501866.93043295114</v>
      </c>
      <c r="N213" s="29">
        <f t="shared" si="53"/>
        <v>496985.52148878126</v>
      </c>
      <c r="O213" s="30">
        <f t="shared" si="54"/>
        <v>83.17429144799134</v>
      </c>
      <c r="P213" s="29"/>
      <c r="Q213" s="44"/>
      <c r="R213" s="54">
        <f aca="true" t="shared" si="56" ref="R213:R276">R214/(1+0.01*F214)</f>
        <v>506810.12793732324</v>
      </c>
      <c r="S213" s="54">
        <f aca="true" t="shared" si="57" ref="S213:S242">S214/(1+0.01*F214)</f>
        <v>500320.92276226636</v>
      </c>
      <c r="T213" s="55">
        <f aca="true" t="shared" si="58" ref="T213:T242">T214/(1+0.01*F214)</f>
        <v>83.73249611517323</v>
      </c>
      <c r="U213" s="47"/>
      <c r="V213" s="54">
        <f aca="true" t="shared" si="59" ref="V213:V276">V214/(1+0.01*C214)</f>
        <v>501899.8136391472</v>
      </c>
      <c r="W213" s="54">
        <f t="shared" si="44"/>
        <v>498181.7121722202</v>
      </c>
      <c r="X213" s="55">
        <f t="shared" si="45"/>
        <v>83.37448301943526</v>
      </c>
      <c r="Y213" s="55"/>
      <c r="AA213" s="72">
        <f t="shared" si="46"/>
        <v>-2634.3045320943347</v>
      </c>
      <c r="AB213" s="72">
        <f t="shared" si="47"/>
        <v>-1034.5158660715097</v>
      </c>
      <c r="AC213" s="70">
        <f t="shared" si="48"/>
        <v>-0.17313406614836424</v>
      </c>
      <c r="AD213" s="65"/>
      <c r="AE213" s="72">
        <f t="shared" si="49"/>
        <v>-32.883206196071114</v>
      </c>
      <c r="AF213" s="72">
        <f t="shared" si="50"/>
        <v>-1196.1906834389665</v>
      </c>
      <c r="AG213" s="70">
        <f t="shared" si="51"/>
        <v>-0.20019157144392352</v>
      </c>
    </row>
    <row r="214" spans="1:33" ht="15">
      <c r="A214" s="32">
        <v>36007</v>
      </c>
      <c r="B214" s="19">
        <v>498621</v>
      </c>
      <c r="C214" s="19">
        <v>0.8</v>
      </c>
      <c r="D214" s="19">
        <v>3766</v>
      </c>
      <c r="E214" s="19">
        <v>498785</v>
      </c>
      <c r="F214" s="19">
        <v>0.3</v>
      </c>
      <c r="G214" s="19">
        <v>1642</v>
      </c>
      <c r="I214" s="29">
        <f t="shared" si="55"/>
        <v>505840.6333307246</v>
      </c>
      <c r="J214" s="29">
        <f aca="true" t="shared" si="60" ref="J214:J242">J215/(1+G215/E214)</f>
        <v>500935.0717612647</v>
      </c>
      <c r="K214" s="30">
        <f aca="true" t="shared" si="61" ref="K214:K242">K215/(1+G215/E214)</f>
        <v>83.83527860203954</v>
      </c>
      <c r="L214" s="29"/>
      <c r="M214" s="29">
        <f t="shared" si="52"/>
        <v>505685.3288733134</v>
      </c>
      <c r="N214" s="29">
        <f t="shared" si="53"/>
        <v>500766.7802748469</v>
      </c>
      <c r="O214" s="30">
        <f t="shared" si="54"/>
        <v>83.80711374706027</v>
      </c>
      <c r="P214" s="29"/>
      <c r="Q214" s="44"/>
      <c r="R214" s="54">
        <f t="shared" si="56"/>
        <v>508330.5583211352</v>
      </c>
      <c r="S214" s="54">
        <f t="shared" si="57"/>
        <v>501821.8855305531</v>
      </c>
      <c r="T214" s="55">
        <f t="shared" si="58"/>
        <v>83.98369360351874</v>
      </c>
      <c r="U214" s="47"/>
      <c r="V214" s="54">
        <f t="shared" si="59"/>
        <v>505915.0121482604</v>
      </c>
      <c r="W214" s="54">
        <f aca="true" t="shared" si="62" ref="W214:W242">W215/(1+0.01*C215)</f>
        <v>502167.165869598</v>
      </c>
      <c r="X214" s="55">
        <f aca="true" t="shared" si="63" ref="X214:X242">X215/(1+0.01*C215)</f>
        <v>84.04147888359074</v>
      </c>
      <c r="Y214" s="55"/>
      <c r="AA214" s="72">
        <f aca="true" t="shared" si="64" ref="AA214:AA277">I214-R214</f>
        <v>-2489.9249904105673</v>
      </c>
      <c r="AB214" s="72">
        <f aca="true" t="shared" si="65" ref="AB214:AB277">J214-S214</f>
        <v>-886.8137692884193</v>
      </c>
      <c r="AC214" s="70">
        <f aca="true" t="shared" si="66" ref="AC214:AC277">K214-T214</f>
        <v>-0.14841500147920783</v>
      </c>
      <c r="AD214" s="65"/>
      <c r="AE214" s="72">
        <f aca="true" t="shared" si="67" ref="AE214:AE277">M214-V214</f>
        <v>-229.68327494699042</v>
      </c>
      <c r="AF214" s="72">
        <f aca="true" t="shared" si="68" ref="AF214:AF277">N214-W214</f>
        <v>-1400.3855947511038</v>
      </c>
      <c r="AG214" s="70">
        <f aca="true" t="shared" si="69" ref="AG214:AG277">O214-X214</f>
        <v>-0.23436513653047086</v>
      </c>
    </row>
    <row r="215" spans="1:33" ht="15">
      <c r="A215" s="32">
        <v>36038</v>
      </c>
      <c r="B215" s="19">
        <v>500148</v>
      </c>
      <c r="C215" s="19">
        <v>0.3</v>
      </c>
      <c r="D215" s="19">
        <v>1530</v>
      </c>
      <c r="E215" s="19">
        <v>499510</v>
      </c>
      <c r="F215" s="19">
        <v>0.1</v>
      </c>
      <c r="G215" s="19">
        <v>728</v>
      </c>
      <c r="I215" s="29">
        <f t="shared" si="55"/>
        <v>506578.9313570581</v>
      </c>
      <c r="J215" s="29">
        <f t="shared" si="60"/>
        <v>501666.2098914053</v>
      </c>
      <c r="K215" s="30">
        <f t="shared" si="61"/>
        <v>83.95764010613907</v>
      </c>
      <c r="L215" s="29"/>
      <c r="M215" s="29">
        <f aca="true" t="shared" si="70" ref="M215:M278">M216/(1+D216/B215)</f>
        <v>507237.0055038127</v>
      </c>
      <c r="N215" s="29">
        <f aca="true" t="shared" si="71" ref="N215:N242">N216/(1+D216/B215)</f>
        <v>502303.36452184117</v>
      </c>
      <c r="O215" s="30">
        <f aca="true" t="shared" si="72" ref="O215:O241">O216/(1+D216/B215)</f>
        <v>84.06427275968309</v>
      </c>
      <c r="P215" s="29"/>
      <c r="Q215" s="44"/>
      <c r="R215" s="54">
        <f t="shared" si="56"/>
        <v>508838.88887945627</v>
      </c>
      <c r="S215" s="54">
        <f t="shared" si="57"/>
        <v>502323.7074160836</v>
      </c>
      <c r="T215" s="55">
        <f t="shared" si="58"/>
        <v>84.06767729712226</v>
      </c>
      <c r="U215" s="47"/>
      <c r="V215" s="54">
        <f t="shared" si="59"/>
        <v>507432.7571847051</v>
      </c>
      <c r="W215" s="54">
        <f t="shared" si="62"/>
        <v>503673.6673672067</v>
      </c>
      <c r="X215" s="55">
        <f t="shared" si="63"/>
        <v>84.2936033202415</v>
      </c>
      <c r="Y215" s="55"/>
      <c r="AA215" s="72">
        <f t="shared" si="64"/>
        <v>-2259.957522398152</v>
      </c>
      <c r="AB215" s="72">
        <f t="shared" si="65"/>
        <v>-657.4975246782997</v>
      </c>
      <c r="AC215" s="70">
        <f t="shared" si="66"/>
        <v>-0.11003719098319209</v>
      </c>
      <c r="AD215" s="65"/>
      <c r="AE215" s="72">
        <f t="shared" si="67"/>
        <v>-195.75168089242652</v>
      </c>
      <c r="AF215" s="72">
        <f t="shared" si="68"/>
        <v>-1370.3028453655425</v>
      </c>
      <c r="AG215" s="70">
        <f t="shared" si="69"/>
        <v>-0.2293305605584095</v>
      </c>
    </row>
    <row r="216" spans="1:33" ht="15">
      <c r="A216" s="32">
        <v>36068</v>
      </c>
      <c r="B216" s="19">
        <v>503349</v>
      </c>
      <c r="C216" s="19">
        <v>0.4</v>
      </c>
      <c r="D216" s="19">
        <v>1952</v>
      </c>
      <c r="E216" s="19">
        <v>503092</v>
      </c>
      <c r="F216" s="19">
        <v>0.5</v>
      </c>
      <c r="G216" s="19">
        <v>2332</v>
      </c>
      <c r="I216" s="29">
        <f t="shared" si="55"/>
        <v>508943.93319470837</v>
      </c>
      <c r="J216" s="29">
        <f t="shared" si="60"/>
        <v>504008.2763194383</v>
      </c>
      <c r="K216" s="30">
        <f t="shared" si="61"/>
        <v>84.34960266289973</v>
      </c>
      <c r="L216" s="29"/>
      <c r="M216" s="29">
        <f t="shared" si="70"/>
        <v>509216.67279178236</v>
      </c>
      <c r="N216" s="29">
        <f t="shared" si="71"/>
        <v>504263.77657496673</v>
      </c>
      <c r="O216" s="30">
        <f t="shared" si="72"/>
        <v>84.39236256595424</v>
      </c>
      <c r="P216" s="29"/>
      <c r="Q216" s="44"/>
      <c r="R216" s="54">
        <f t="shared" si="56"/>
        <v>511383.0833238535</v>
      </c>
      <c r="S216" s="54">
        <f t="shared" si="57"/>
        <v>504835.32595316396</v>
      </c>
      <c r="T216" s="55">
        <f t="shared" si="58"/>
        <v>84.48801568360786</v>
      </c>
      <c r="U216" s="47"/>
      <c r="V216" s="54">
        <f t="shared" si="59"/>
        <v>509462.48821344395</v>
      </c>
      <c r="W216" s="54">
        <f t="shared" si="62"/>
        <v>505688.36203667556</v>
      </c>
      <c r="X216" s="55">
        <f t="shared" si="63"/>
        <v>84.63077773352246</v>
      </c>
      <c r="Y216" s="55"/>
      <c r="AA216" s="72">
        <f t="shared" si="64"/>
        <v>-2439.1501291451277</v>
      </c>
      <c r="AB216" s="72">
        <f t="shared" si="65"/>
        <v>-827.0496337256627</v>
      </c>
      <c r="AC216" s="70">
        <f t="shared" si="66"/>
        <v>-0.13841302070812844</v>
      </c>
      <c r="AD216" s="65"/>
      <c r="AE216" s="72">
        <f t="shared" si="67"/>
        <v>-245.81542166159488</v>
      </c>
      <c r="AF216" s="72">
        <f t="shared" si="68"/>
        <v>-1424.5854617088335</v>
      </c>
      <c r="AG216" s="70">
        <f t="shared" si="69"/>
        <v>-0.23841516756822045</v>
      </c>
    </row>
    <row r="217" spans="1:33" ht="15">
      <c r="A217" s="32">
        <v>36099</v>
      </c>
      <c r="B217" s="19">
        <v>505838</v>
      </c>
      <c r="C217" s="19">
        <v>0.6</v>
      </c>
      <c r="D217" s="19">
        <v>3252</v>
      </c>
      <c r="E217" s="19">
        <v>506004</v>
      </c>
      <c r="F217" s="19">
        <v>0.7</v>
      </c>
      <c r="G217" s="19">
        <v>3676</v>
      </c>
      <c r="I217" s="29">
        <f t="shared" si="55"/>
        <v>512662.6921859541</v>
      </c>
      <c r="J217" s="29">
        <f t="shared" si="60"/>
        <v>507690.97138068016</v>
      </c>
      <c r="K217" s="30">
        <f t="shared" si="61"/>
        <v>84.96592957604648</v>
      </c>
      <c r="L217" s="29"/>
      <c r="M217" s="29">
        <f t="shared" si="70"/>
        <v>512506.58221828134</v>
      </c>
      <c r="N217" s="29">
        <f t="shared" si="71"/>
        <v>507521.68669582077</v>
      </c>
      <c r="O217" s="30">
        <f t="shared" si="72"/>
        <v>84.937598501785</v>
      </c>
      <c r="P217" s="29"/>
      <c r="Q217" s="44"/>
      <c r="R217" s="54">
        <f t="shared" si="56"/>
        <v>514962.76490712044</v>
      </c>
      <c r="S217" s="54">
        <f t="shared" si="57"/>
        <v>508369.1732348361</v>
      </c>
      <c r="T217" s="55">
        <f t="shared" si="58"/>
        <v>85.0794317933931</v>
      </c>
      <c r="U217" s="47"/>
      <c r="V217" s="54">
        <f t="shared" si="59"/>
        <v>512519.26314272464</v>
      </c>
      <c r="W217" s="54">
        <f t="shared" si="62"/>
        <v>508722.4922088956</v>
      </c>
      <c r="X217" s="55">
        <f t="shared" si="63"/>
        <v>85.1385623999236</v>
      </c>
      <c r="Y217" s="55"/>
      <c r="AA217" s="72">
        <f t="shared" si="64"/>
        <v>-2300.0727211663616</v>
      </c>
      <c r="AB217" s="72">
        <f t="shared" si="65"/>
        <v>-678.2018541559228</v>
      </c>
      <c r="AC217" s="70">
        <f t="shared" si="66"/>
        <v>-0.11350221734662114</v>
      </c>
      <c r="AD217" s="65"/>
      <c r="AE217" s="72">
        <f t="shared" si="67"/>
        <v>-12.680924443295226</v>
      </c>
      <c r="AF217" s="72">
        <f t="shared" si="68"/>
        <v>-1200.8055130748544</v>
      </c>
      <c r="AG217" s="70">
        <f t="shared" si="69"/>
        <v>-0.20096389813859616</v>
      </c>
    </row>
    <row r="218" spans="1:33" ht="15">
      <c r="A218" s="32">
        <v>36129</v>
      </c>
      <c r="B218" s="19">
        <v>508393</v>
      </c>
      <c r="C218" s="19">
        <v>0.5</v>
      </c>
      <c r="D218" s="19">
        <v>2668</v>
      </c>
      <c r="E218" s="19">
        <v>509417</v>
      </c>
      <c r="F218" s="19">
        <v>0.7</v>
      </c>
      <c r="G218" s="19">
        <v>3526</v>
      </c>
      <c r="I218" s="29">
        <f t="shared" si="55"/>
        <v>516235.09211292636</v>
      </c>
      <c r="J218" s="29">
        <f t="shared" si="60"/>
        <v>511228.7267444486</v>
      </c>
      <c r="K218" s="30">
        <f t="shared" si="61"/>
        <v>85.55799973297239</v>
      </c>
      <c r="L218" s="29"/>
      <c r="M218" s="29">
        <f t="shared" si="70"/>
        <v>515209.7550944954</v>
      </c>
      <c r="N218" s="29">
        <f t="shared" si="71"/>
        <v>510198.56715973304</v>
      </c>
      <c r="O218" s="30">
        <f t="shared" si="72"/>
        <v>85.38559472350572</v>
      </c>
      <c r="P218" s="29"/>
      <c r="Q218" s="44"/>
      <c r="R218" s="54">
        <f t="shared" si="56"/>
        <v>518567.5042614702</v>
      </c>
      <c r="S218" s="54">
        <f t="shared" si="57"/>
        <v>511927.7574474799</v>
      </c>
      <c r="T218" s="55">
        <f t="shared" si="58"/>
        <v>85.67498781594684</v>
      </c>
      <c r="U218" s="47"/>
      <c r="V218" s="54">
        <f t="shared" si="59"/>
        <v>515081.8594584382</v>
      </c>
      <c r="W218" s="54">
        <f t="shared" si="62"/>
        <v>511266.1046699401</v>
      </c>
      <c r="X218" s="55">
        <f t="shared" si="63"/>
        <v>85.56425521192321</v>
      </c>
      <c r="Y218" s="55"/>
      <c r="AA218" s="72">
        <f t="shared" si="64"/>
        <v>-2332.4121485438664</v>
      </c>
      <c r="AB218" s="72">
        <f t="shared" si="65"/>
        <v>-699.0307030312833</v>
      </c>
      <c r="AC218" s="70">
        <f t="shared" si="66"/>
        <v>-0.1169880829744443</v>
      </c>
      <c r="AD218" s="65"/>
      <c r="AE218" s="72">
        <f t="shared" si="67"/>
        <v>127.89563605724834</v>
      </c>
      <c r="AF218" s="72">
        <f t="shared" si="68"/>
        <v>-1067.5375102070393</v>
      </c>
      <c r="AG218" s="70">
        <f t="shared" si="69"/>
        <v>-0.17866048841749205</v>
      </c>
    </row>
    <row r="219" spans="1:33" ht="15">
      <c r="A219" s="32">
        <v>36160</v>
      </c>
      <c r="B219" s="19">
        <v>512852</v>
      </c>
      <c r="C219" s="19">
        <v>0.9</v>
      </c>
      <c r="D219" s="19">
        <v>4463</v>
      </c>
      <c r="E219" s="19">
        <v>514508</v>
      </c>
      <c r="F219" s="19">
        <v>1</v>
      </c>
      <c r="G219" s="19">
        <v>5095</v>
      </c>
      <c r="I219" s="29">
        <f t="shared" si="55"/>
        <v>521398.2841428653</v>
      </c>
      <c r="J219" s="29">
        <f t="shared" si="60"/>
        <v>516341.846963764</v>
      </c>
      <c r="K219" s="30">
        <f t="shared" si="61"/>
        <v>86.41371913110692</v>
      </c>
      <c r="L219" s="29"/>
      <c r="M219" s="29">
        <f t="shared" si="70"/>
        <v>519732.59694516356</v>
      </c>
      <c r="N219" s="29">
        <f t="shared" si="71"/>
        <v>514677.41758692986</v>
      </c>
      <c r="O219" s="30">
        <f t="shared" si="72"/>
        <v>86.1351642676399</v>
      </c>
      <c r="P219" s="29"/>
      <c r="Q219" s="44"/>
      <c r="R219" s="54">
        <f t="shared" si="56"/>
        <v>523753.1793040849</v>
      </c>
      <c r="S219" s="54">
        <f t="shared" si="57"/>
        <v>517047.0350219547</v>
      </c>
      <c r="T219" s="55">
        <f t="shared" si="58"/>
        <v>86.5317376941063</v>
      </c>
      <c r="U219" s="47"/>
      <c r="V219" s="54">
        <f t="shared" si="59"/>
        <v>519717.59619356407</v>
      </c>
      <c r="W219" s="54">
        <f t="shared" si="62"/>
        <v>515867.49961196946</v>
      </c>
      <c r="X219" s="55">
        <f t="shared" si="63"/>
        <v>86.33433350883051</v>
      </c>
      <c r="Y219" s="55"/>
      <c r="AA219" s="72">
        <f t="shared" si="64"/>
        <v>-2354.8951612196397</v>
      </c>
      <c r="AB219" s="72">
        <f t="shared" si="65"/>
        <v>-705.188058190688</v>
      </c>
      <c r="AC219" s="70">
        <f t="shared" si="66"/>
        <v>-0.11801856299938152</v>
      </c>
      <c r="AD219" s="65"/>
      <c r="AE219" s="72">
        <f t="shared" si="67"/>
        <v>15.000751599494833</v>
      </c>
      <c r="AF219" s="72">
        <f t="shared" si="68"/>
        <v>-1190.0820250395918</v>
      </c>
      <c r="AG219" s="70">
        <f t="shared" si="69"/>
        <v>-0.19916924119061719</v>
      </c>
    </row>
    <row r="220" spans="1:33" ht="15">
      <c r="A220" s="32">
        <v>36191</v>
      </c>
      <c r="B220" s="19">
        <v>515194</v>
      </c>
      <c r="C220" s="19">
        <v>0.5</v>
      </c>
      <c r="D220" s="19">
        <v>2345</v>
      </c>
      <c r="E220" s="19">
        <v>511756</v>
      </c>
      <c r="F220" s="19">
        <v>-0.5</v>
      </c>
      <c r="G220" s="19">
        <v>-2749</v>
      </c>
      <c r="I220" s="29">
        <f t="shared" si="55"/>
        <v>518612.46957222937</v>
      </c>
      <c r="J220" s="29">
        <f t="shared" si="60"/>
        <v>513583.0487773346</v>
      </c>
      <c r="K220" s="30">
        <f t="shared" si="61"/>
        <v>85.95201335803553</v>
      </c>
      <c r="L220" s="29"/>
      <c r="M220" s="29">
        <f t="shared" si="70"/>
        <v>522109.05826311966</v>
      </c>
      <c r="N220" s="29">
        <f t="shared" si="71"/>
        <v>517030.7642527153</v>
      </c>
      <c r="O220" s="30">
        <f t="shared" si="72"/>
        <v>86.52901465763081</v>
      </c>
      <c r="P220" s="29"/>
      <c r="Q220" s="44"/>
      <c r="R220" s="54">
        <f t="shared" si="56"/>
        <v>521134.4134075645</v>
      </c>
      <c r="S220" s="54">
        <f t="shared" si="57"/>
        <v>514461.7998468449</v>
      </c>
      <c r="T220" s="55">
        <f t="shared" si="58"/>
        <v>86.09907900563577</v>
      </c>
      <c r="U220" s="47"/>
      <c r="V220" s="54">
        <f t="shared" si="59"/>
        <v>522316.18417453184</v>
      </c>
      <c r="W220" s="54">
        <f t="shared" si="62"/>
        <v>518446.83711002924</v>
      </c>
      <c r="X220" s="55">
        <f t="shared" si="63"/>
        <v>86.76600517637465</v>
      </c>
      <c r="Y220" s="55"/>
      <c r="AA220" s="72">
        <f t="shared" si="64"/>
        <v>-2521.9438353351434</v>
      </c>
      <c r="AB220" s="72">
        <f t="shared" si="65"/>
        <v>-878.7510695102974</v>
      </c>
      <c r="AC220" s="70">
        <f t="shared" si="66"/>
        <v>-0.1470656476002432</v>
      </c>
      <c r="AD220" s="65"/>
      <c r="AE220" s="72">
        <f t="shared" si="67"/>
        <v>-207.12591141217854</v>
      </c>
      <c r="AF220" s="72">
        <f t="shared" si="68"/>
        <v>-1416.072857313964</v>
      </c>
      <c r="AG220" s="70">
        <f t="shared" si="69"/>
        <v>-0.2369905187438377</v>
      </c>
    </row>
    <row r="221" spans="1:33" ht="15">
      <c r="A221" s="32">
        <v>36219</v>
      </c>
      <c r="B221" s="19">
        <v>517451</v>
      </c>
      <c r="C221" s="19">
        <v>0.4</v>
      </c>
      <c r="D221" s="19">
        <v>2263</v>
      </c>
      <c r="E221" s="19">
        <v>513975</v>
      </c>
      <c r="F221" s="19">
        <v>0.4</v>
      </c>
      <c r="G221" s="19">
        <v>2224</v>
      </c>
      <c r="I221" s="29">
        <f t="shared" si="55"/>
        <v>520866.2665620617</v>
      </c>
      <c r="J221" s="29">
        <f t="shared" si="60"/>
        <v>515814.9888043803</v>
      </c>
      <c r="K221" s="30">
        <f t="shared" si="61"/>
        <v>86.32554542743631</v>
      </c>
      <c r="L221" s="29"/>
      <c r="M221" s="29">
        <f t="shared" si="70"/>
        <v>524402.4327955277</v>
      </c>
      <c r="N221" s="29">
        <f t="shared" si="71"/>
        <v>519301.83227661287</v>
      </c>
      <c r="O221" s="30">
        <f t="shared" si="72"/>
        <v>86.90909509368056</v>
      </c>
      <c r="P221" s="29"/>
      <c r="Q221" s="44"/>
      <c r="R221" s="54">
        <f t="shared" si="56"/>
        <v>523218.95106119476</v>
      </c>
      <c r="S221" s="54">
        <f t="shared" si="57"/>
        <v>516519.6470462323</v>
      </c>
      <c r="T221" s="55">
        <f t="shared" si="58"/>
        <v>86.44347532165831</v>
      </c>
      <c r="U221" s="47"/>
      <c r="V221" s="54">
        <f t="shared" si="59"/>
        <v>524405.44891123</v>
      </c>
      <c r="W221" s="54">
        <f t="shared" si="62"/>
        <v>520520.62445846933</v>
      </c>
      <c r="X221" s="55">
        <f t="shared" si="63"/>
        <v>87.11306919708015</v>
      </c>
      <c r="Y221" s="55"/>
      <c r="AA221" s="72">
        <f t="shared" si="64"/>
        <v>-2352.6844991330872</v>
      </c>
      <c r="AB221" s="72">
        <f t="shared" si="65"/>
        <v>-704.658241852012</v>
      </c>
      <c r="AC221" s="70">
        <f t="shared" si="66"/>
        <v>-0.11792989422200151</v>
      </c>
      <c r="AD221" s="65"/>
      <c r="AE221" s="72">
        <f t="shared" si="67"/>
        <v>-3.0161157022230327</v>
      </c>
      <c r="AF221" s="72">
        <f t="shared" si="68"/>
        <v>-1218.7921818564646</v>
      </c>
      <c r="AG221" s="70">
        <f t="shared" si="69"/>
        <v>-0.2039741033995881</v>
      </c>
    </row>
    <row r="222" spans="1:33" ht="15">
      <c r="A222" s="32">
        <v>36250</v>
      </c>
      <c r="B222" s="19">
        <v>518522</v>
      </c>
      <c r="C222" s="19">
        <v>0.2</v>
      </c>
      <c r="D222" s="19">
        <v>1075</v>
      </c>
      <c r="E222" s="19">
        <v>519730</v>
      </c>
      <c r="F222" s="19">
        <v>1.1</v>
      </c>
      <c r="G222" s="19">
        <v>5759</v>
      </c>
      <c r="I222" s="29">
        <f t="shared" si="55"/>
        <v>526702.4819988649</v>
      </c>
      <c r="J222" s="29">
        <f t="shared" si="60"/>
        <v>521594.6055571882</v>
      </c>
      <c r="K222" s="30">
        <f t="shared" si="61"/>
        <v>87.29280806884223</v>
      </c>
      <c r="L222" s="29"/>
      <c r="M222" s="29">
        <f t="shared" si="70"/>
        <v>525491.8743373456</v>
      </c>
      <c r="N222" s="29">
        <f t="shared" si="71"/>
        <v>520380.67736474174</v>
      </c>
      <c r="O222" s="30">
        <f t="shared" si="72"/>
        <v>87.08964799091278</v>
      </c>
      <c r="P222" s="29"/>
      <c r="Q222" s="44"/>
      <c r="R222" s="54">
        <f t="shared" si="56"/>
        <v>528974.3595228678</v>
      </c>
      <c r="S222" s="54">
        <f t="shared" si="57"/>
        <v>522201.3631637408</v>
      </c>
      <c r="T222" s="55">
        <f t="shared" si="58"/>
        <v>87.39435355019654</v>
      </c>
      <c r="U222" s="47"/>
      <c r="V222" s="54">
        <f t="shared" si="59"/>
        <v>525454.2598090525</v>
      </c>
      <c r="W222" s="54">
        <f t="shared" si="62"/>
        <v>521561.6657073863</v>
      </c>
      <c r="X222" s="55">
        <f t="shared" si="63"/>
        <v>87.28729533547431</v>
      </c>
      <c r="Y222" s="55"/>
      <c r="AA222" s="72">
        <f t="shared" si="64"/>
        <v>-2271.877524002921</v>
      </c>
      <c r="AB222" s="72">
        <f t="shared" si="65"/>
        <v>-606.7576065525645</v>
      </c>
      <c r="AC222" s="70">
        <f t="shared" si="66"/>
        <v>-0.1015454813543073</v>
      </c>
      <c r="AD222" s="65"/>
      <c r="AE222" s="72">
        <f t="shared" si="67"/>
        <v>37.6145282931393</v>
      </c>
      <c r="AF222" s="72">
        <f t="shared" si="68"/>
        <v>-1180.9883426445303</v>
      </c>
      <c r="AG222" s="70">
        <f t="shared" si="69"/>
        <v>-0.1976473445615312</v>
      </c>
    </row>
    <row r="223" spans="1:33" ht="15">
      <c r="A223" s="32">
        <v>36280</v>
      </c>
      <c r="B223" s="19">
        <v>523771</v>
      </c>
      <c r="C223" s="19">
        <v>0.9</v>
      </c>
      <c r="D223" s="19">
        <v>4575</v>
      </c>
      <c r="E223" s="19">
        <v>524916</v>
      </c>
      <c r="F223" s="19">
        <v>0.9</v>
      </c>
      <c r="G223" s="19">
        <v>4510</v>
      </c>
      <c r="I223" s="29">
        <f t="shared" si="55"/>
        <v>531272.986287274</v>
      </c>
      <c r="J223" s="29">
        <f t="shared" si="60"/>
        <v>526120.7858259103</v>
      </c>
      <c r="K223" s="30">
        <f t="shared" si="61"/>
        <v>88.05029862045649</v>
      </c>
      <c r="L223" s="29"/>
      <c r="M223" s="29">
        <f t="shared" si="70"/>
        <v>530128.3706192649</v>
      </c>
      <c r="N223" s="29">
        <f t="shared" si="71"/>
        <v>524972.0767633086</v>
      </c>
      <c r="O223" s="30">
        <f t="shared" si="72"/>
        <v>87.85805345791017</v>
      </c>
      <c r="P223" s="29"/>
      <c r="Q223" s="44"/>
      <c r="R223" s="54">
        <f t="shared" si="56"/>
        <v>533735.1287585736</v>
      </c>
      <c r="S223" s="54">
        <f t="shared" si="57"/>
        <v>526901.1754322144</v>
      </c>
      <c r="T223" s="55">
        <f t="shared" si="58"/>
        <v>88.1809027321483</v>
      </c>
      <c r="U223" s="47"/>
      <c r="V223" s="54">
        <f t="shared" si="59"/>
        <v>530183.3481473338</v>
      </c>
      <c r="W223" s="54">
        <f t="shared" si="62"/>
        <v>526255.7206987527</v>
      </c>
      <c r="X223" s="55">
        <f t="shared" si="63"/>
        <v>88.07288099349357</v>
      </c>
      <c r="Y223" s="55"/>
      <c r="AA223" s="72">
        <f t="shared" si="64"/>
        <v>-2462.1424712995067</v>
      </c>
      <c r="AB223" s="72">
        <f t="shared" si="65"/>
        <v>-780.3896063041175</v>
      </c>
      <c r="AC223" s="70">
        <f t="shared" si="66"/>
        <v>-0.13060411169180952</v>
      </c>
      <c r="AD223" s="65"/>
      <c r="AE223" s="72">
        <f t="shared" si="67"/>
        <v>-54.9775280689355</v>
      </c>
      <c r="AF223" s="72">
        <f t="shared" si="68"/>
        <v>-1283.6439354440663</v>
      </c>
      <c r="AG223" s="70">
        <f t="shared" si="69"/>
        <v>-0.21482753558339596</v>
      </c>
    </row>
    <row r="224" spans="1:33" ht="15">
      <c r="A224" s="32">
        <v>36311</v>
      </c>
      <c r="B224" s="19">
        <v>527594</v>
      </c>
      <c r="C224" s="19">
        <v>0.7</v>
      </c>
      <c r="D224" s="19">
        <v>3826</v>
      </c>
      <c r="E224" s="19">
        <v>528194</v>
      </c>
      <c r="F224" s="19">
        <v>0.6</v>
      </c>
      <c r="G224" s="19">
        <v>3282</v>
      </c>
      <c r="I224" s="29">
        <f t="shared" si="55"/>
        <v>534594.7328924354</v>
      </c>
      <c r="J224" s="29">
        <f t="shared" si="60"/>
        <v>529410.318663699</v>
      </c>
      <c r="K224" s="30">
        <f t="shared" si="61"/>
        <v>88.60082685749316</v>
      </c>
      <c r="L224" s="29"/>
      <c r="M224" s="29">
        <f t="shared" si="70"/>
        <v>534000.8094255168</v>
      </c>
      <c r="N224" s="29">
        <f t="shared" si="71"/>
        <v>528806.8502916186</v>
      </c>
      <c r="O224" s="30">
        <f t="shared" si="72"/>
        <v>88.49983185444218</v>
      </c>
      <c r="P224" s="29"/>
      <c r="Q224" s="44"/>
      <c r="R224" s="54">
        <f t="shared" si="56"/>
        <v>536937.539531125</v>
      </c>
      <c r="S224" s="54">
        <f t="shared" si="57"/>
        <v>530062.5824848077</v>
      </c>
      <c r="T224" s="55">
        <f t="shared" si="58"/>
        <v>88.70998814854119</v>
      </c>
      <c r="U224" s="47"/>
      <c r="V224" s="54">
        <f t="shared" si="59"/>
        <v>533894.6315843652</v>
      </c>
      <c r="W224" s="54">
        <f t="shared" si="62"/>
        <v>529939.5107436439</v>
      </c>
      <c r="X224" s="55">
        <f t="shared" si="63"/>
        <v>88.68939116044801</v>
      </c>
      <c r="Y224" s="55"/>
      <c r="AA224" s="72">
        <f t="shared" si="64"/>
        <v>-2342.8066386895953</v>
      </c>
      <c r="AB224" s="72">
        <f t="shared" si="65"/>
        <v>-652.2638211087324</v>
      </c>
      <c r="AC224" s="70">
        <f t="shared" si="66"/>
        <v>-0.10916129104802508</v>
      </c>
      <c r="AD224" s="65"/>
      <c r="AE224" s="72">
        <f t="shared" si="67"/>
        <v>106.17784115159884</v>
      </c>
      <c r="AF224" s="72">
        <f t="shared" si="68"/>
        <v>-1132.660452025244</v>
      </c>
      <c r="AG224" s="70">
        <f t="shared" si="69"/>
        <v>-0.18955930600583315</v>
      </c>
    </row>
    <row r="225" spans="1:33" ht="15">
      <c r="A225" s="32">
        <v>36341</v>
      </c>
      <c r="B225" s="19">
        <v>529852</v>
      </c>
      <c r="C225" s="19">
        <v>0.4</v>
      </c>
      <c r="D225" s="19">
        <v>2254</v>
      </c>
      <c r="E225" s="19">
        <v>532126</v>
      </c>
      <c r="F225" s="19">
        <v>0.7</v>
      </c>
      <c r="G225" s="19">
        <v>3928</v>
      </c>
      <c r="I225" s="29">
        <f t="shared" si="55"/>
        <v>538570.3329764983</v>
      </c>
      <c r="J225" s="29">
        <f t="shared" si="60"/>
        <v>533347.3640139131</v>
      </c>
      <c r="K225" s="30">
        <f t="shared" si="61"/>
        <v>89.25972121808081</v>
      </c>
      <c r="L225" s="29"/>
      <c r="M225" s="29">
        <f t="shared" si="70"/>
        <v>536282.1807535551</v>
      </c>
      <c r="N225" s="29">
        <f t="shared" si="71"/>
        <v>531066.0318603197</v>
      </c>
      <c r="O225" s="30">
        <f t="shared" si="72"/>
        <v>88.87792300218061</v>
      </c>
      <c r="P225" s="29"/>
      <c r="Q225" s="44"/>
      <c r="R225" s="54">
        <f t="shared" si="56"/>
        <v>540696.1023078428</v>
      </c>
      <c r="S225" s="54">
        <f t="shared" si="57"/>
        <v>533773.0205622013</v>
      </c>
      <c r="T225" s="55">
        <f t="shared" si="58"/>
        <v>89.33095806558096</v>
      </c>
      <c r="U225" s="47"/>
      <c r="V225" s="54">
        <f t="shared" si="59"/>
        <v>536030.2101107027</v>
      </c>
      <c r="W225" s="54">
        <f t="shared" si="62"/>
        <v>532059.2687866185</v>
      </c>
      <c r="X225" s="55">
        <f t="shared" si="63"/>
        <v>89.0441487250898</v>
      </c>
      <c r="Y225" s="55"/>
      <c r="AA225" s="72">
        <f t="shared" si="64"/>
        <v>-2125.7693313445197</v>
      </c>
      <c r="AB225" s="72">
        <f t="shared" si="65"/>
        <v>-425.65654828818515</v>
      </c>
      <c r="AC225" s="70">
        <f t="shared" si="66"/>
        <v>-0.07123684750014547</v>
      </c>
      <c r="AD225" s="65"/>
      <c r="AE225" s="72">
        <f t="shared" si="67"/>
        <v>251.97064285248052</v>
      </c>
      <c r="AF225" s="72">
        <f t="shared" si="68"/>
        <v>-993.2369262988213</v>
      </c>
      <c r="AG225" s="70">
        <f t="shared" si="69"/>
        <v>-0.16622572290918924</v>
      </c>
    </row>
    <row r="226" spans="1:33" ht="15">
      <c r="A226" s="32">
        <v>36372</v>
      </c>
      <c r="B226" s="19">
        <v>534453</v>
      </c>
      <c r="C226" s="19">
        <v>0.8</v>
      </c>
      <c r="D226" s="19">
        <v>4037</v>
      </c>
      <c r="E226" s="19">
        <v>534780</v>
      </c>
      <c r="F226" s="19">
        <v>0.4</v>
      </c>
      <c r="G226" s="19">
        <v>2089</v>
      </c>
      <c r="I226" s="29">
        <f t="shared" si="55"/>
        <v>540684.6318936492</v>
      </c>
      <c r="J226" s="29">
        <f t="shared" si="60"/>
        <v>535441.1587982782</v>
      </c>
      <c r="K226" s="30">
        <f t="shared" si="61"/>
        <v>89.61013363473508</v>
      </c>
      <c r="L226" s="29"/>
      <c r="M226" s="29">
        <f t="shared" si="70"/>
        <v>540368.1729998845</v>
      </c>
      <c r="N226" s="29">
        <f t="shared" si="71"/>
        <v>535112.2817010678</v>
      </c>
      <c r="O226" s="30">
        <f t="shared" si="72"/>
        <v>89.55509356143074</v>
      </c>
      <c r="P226" s="29"/>
      <c r="Q226" s="44"/>
      <c r="R226" s="54">
        <f t="shared" si="56"/>
        <v>542858.8867170742</v>
      </c>
      <c r="S226" s="54">
        <f t="shared" si="57"/>
        <v>535908.11264445</v>
      </c>
      <c r="T226" s="55">
        <f t="shared" si="58"/>
        <v>89.68828189784328</v>
      </c>
      <c r="U226" s="47"/>
      <c r="V226" s="54">
        <f t="shared" si="59"/>
        <v>540318.4517915883</v>
      </c>
      <c r="W226" s="54">
        <f t="shared" si="62"/>
        <v>536315.7429369114</v>
      </c>
      <c r="X226" s="55">
        <f t="shared" si="63"/>
        <v>89.75650191489052</v>
      </c>
      <c r="Y226" s="55"/>
      <c r="AA226" s="72">
        <f t="shared" si="64"/>
        <v>-2174.25482342497</v>
      </c>
      <c r="AB226" s="72">
        <f t="shared" si="65"/>
        <v>-466.95384617184754</v>
      </c>
      <c r="AC226" s="70">
        <f t="shared" si="66"/>
        <v>-0.07814826310820422</v>
      </c>
      <c r="AD226" s="65"/>
      <c r="AE226" s="72">
        <f t="shared" si="67"/>
        <v>49.72120829613414</v>
      </c>
      <c r="AF226" s="72">
        <f t="shared" si="68"/>
        <v>-1203.4612358435988</v>
      </c>
      <c r="AG226" s="70">
        <f t="shared" si="69"/>
        <v>-0.20140835345978303</v>
      </c>
    </row>
    <row r="227" spans="1:33" ht="15">
      <c r="A227" s="32">
        <v>36403</v>
      </c>
      <c r="B227" s="19">
        <v>536494</v>
      </c>
      <c r="C227" s="19">
        <v>0.4</v>
      </c>
      <c r="D227" s="19">
        <v>2044</v>
      </c>
      <c r="E227" s="19">
        <v>535025</v>
      </c>
      <c r="F227" s="19">
        <v>0</v>
      </c>
      <c r="G227" s="19">
        <v>249</v>
      </c>
      <c r="I227" s="29">
        <f t="shared" si="55"/>
        <v>540936.3811612761</v>
      </c>
      <c r="J227" s="29">
        <f t="shared" si="60"/>
        <v>535690.4666417667</v>
      </c>
      <c r="K227" s="30">
        <f t="shared" si="61"/>
        <v>89.65185719073017</v>
      </c>
      <c r="L227" s="29"/>
      <c r="M227" s="29">
        <f t="shared" si="70"/>
        <v>542434.7954074895</v>
      </c>
      <c r="N227" s="29">
        <f t="shared" si="71"/>
        <v>537158.8031048152</v>
      </c>
      <c r="O227" s="30">
        <f t="shared" si="72"/>
        <v>89.89759441976545</v>
      </c>
      <c r="P227" s="29"/>
      <c r="Q227" s="44"/>
      <c r="R227" s="54">
        <f t="shared" si="56"/>
        <v>542858.8867170742</v>
      </c>
      <c r="S227" s="54">
        <f t="shared" si="57"/>
        <v>535908.11264445</v>
      </c>
      <c r="T227" s="55">
        <f t="shared" si="58"/>
        <v>89.68828189784328</v>
      </c>
      <c r="U227" s="47"/>
      <c r="V227" s="54">
        <f t="shared" si="59"/>
        <v>542479.7255987547</v>
      </c>
      <c r="W227" s="54">
        <f t="shared" si="62"/>
        <v>538461.0059086591</v>
      </c>
      <c r="X227" s="55">
        <f t="shared" si="63"/>
        <v>90.11552792255009</v>
      </c>
      <c r="Y227" s="55"/>
      <c r="AA227" s="72">
        <f t="shared" si="64"/>
        <v>-1922.5055557980668</v>
      </c>
      <c r="AB227" s="72">
        <f t="shared" si="65"/>
        <v>-217.64600268332288</v>
      </c>
      <c r="AC227" s="70">
        <f t="shared" si="66"/>
        <v>-0.036424707113113186</v>
      </c>
      <c r="AD227" s="65"/>
      <c r="AE227" s="72">
        <f t="shared" si="67"/>
        <v>-44.930191265186295</v>
      </c>
      <c r="AF227" s="72">
        <f t="shared" si="68"/>
        <v>-1302.2028038438875</v>
      </c>
      <c r="AG227" s="70">
        <f t="shared" si="69"/>
        <v>-0.21793350278463208</v>
      </c>
    </row>
    <row r="228" spans="1:33" ht="15">
      <c r="A228" s="32">
        <v>36433</v>
      </c>
      <c r="B228" s="19">
        <v>538235</v>
      </c>
      <c r="C228" s="19">
        <v>0.3</v>
      </c>
      <c r="D228" s="19">
        <v>1847</v>
      </c>
      <c r="E228" s="19">
        <v>538389</v>
      </c>
      <c r="F228" s="19">
        <v>0.6</v>
      </c>
      <c r="G228" s="19">
        <v>3470</v>
      </c>
      <c r="I228" s="29">
        <f t="shared" si="55"/>
        <v>544444.7204774382</v>
      </c>
      <c r="J228" s="29">
        <f t="shared" si="60"/>
        <v>539164.7826442842</v>
      </c>
      <c r="K228" s="30">
        <f t="shared" si="61"/>
        <v>90.23331029002802</v>
      </c>
      <c r="L228" s="29"/>
      <c r="M228" s="29">
        <f t="shared" si="70"/>
        <v>544302.2479178953</v>
      </c>
      <c r="N228" s="29">
        <f t="shared" si="71"/>
        <v>539008.0918374656</v>
      </c>
      <c r="O228" s="30">
        <f t="shared" si="72"/>
        <v>90.20708689664927</v>
      </c>
      <c r="P228" s="29"/>
      <c r="Q228" s="44"/>
      <c r="R228" s="54">
        <f t="shared" si="56"/>
        <v>546116.0400373767</v>
      </c>
      <c r="S228" s="54">
        <f t="shared" si="57"/>
        <v>539123.5613203167</v>
      </c>
      <c r="T228" s="55">
        <f t="shared" si="58"/>
        <v>90.22641158923034</v>
      </c>
      <c r="U228" s="47"/>
      <c r="V228" s="54">
        <f t="shared" si="59"/>
        <v>544107.164775551</v>
      </c>
      <c r="W228" s="54">
        <f t="shared" si="62"/>
        <v>540076.388926385</v>
      </c>
      <c r="X228" s="55">
        <f t="shared" si="63"/>
        <v>90.38587450631773</v>
      </c>
      <c r="Y228" s="55"/>
      <c r="AA228" s="72">
        <f t="shared" si="64"/>
        <v>-1671.3195599385072</v>
      </c>
      <c r="AB228" s="72">
        <f t="shared" si="65"/>
        <v>41.22132396744564</v>
      </c>
      <c r="AC228" s="70">
        <f t="shared" si="66"/>
        <v>0.006898700797677293</v>
      </c>
      <c r="AD228" s="65"/>
      <c r="AE228" s="72">
        <f t="shared" si="67"/>
        <v>195.0831423443742</v>
      </c>
      <c r="AF228" s="72">
        <f t="shared" si="68"/>
        <v>-1068.2970889193239</v>
      </c>
      <c r="AG228" s="70">
        <f t="shared" si="69"/>
        <v>-0.1787876096684613</v>
      </c>
    </row>
    <row r="229" spans="1:33" ht="15">
      <c r="A229" s="32">
        <v>36464</v>
      </c>
      <c r="B229" s="19">
        <v>541428</v>
      </c>
      <c r="C229" s="19">
        <v>0.6</v>
      </c>
      <c r="D229" s="19">
        <v>3196</v>
      </c>
      <c r="E229" s="19">
        <v>542000</v>
      </c>
      <c r="F229" s="19">
        <v>0.7</v>
      </c>
      <c r="G229" s="19">
        <v>3614</v>
      </c>
      <c r="I229" s="29">
        <f t="shared" si="55"/>
        <v>548099.3702191778</v>
      </c>
      <c r="J229" s="29">
        <f t="shared" si="60"/>
        <v>542783.9901772696</v>
      </c>
      <c r="K229" s="30">
        <f t="shared" si="61"/>
        <v>90.83901208443348</v>
      </c>
      <c r="L229" s="29"/>
      <c r="M229" s="29">
        <f t="shared" si="70"/>
        <v>547534.2747915576</v>
      </c>
      <c r="N229" s="29">
        <f t="shared" si="71"/>
        <v>542208.6824001614</v>
      </c>
      <c r="O229" s="30">
        <f t="shared" si="72"/>
        <v>90.7427299702541</v>
      </c>
      <c r="P229" s="29"/>
      <c r="Q229" s="44"/>
      <c r="R229" s="54">
        <f t="shared" si="56"/>
        <v>549938.8523176382</v>
      </c>
      <c r="S229" s="54">
        <f t="shared" si="57"/>
        <v>542897.4262495589</v>
      </c>
      <c r="T229" s="55">
        <f t="shared" si="58"/>
        <v>90.85799647035495</v>
      </c>
      <c r="U229" s="47"/>
      <c r="V229" s="54">
        <f t="shared" si="59"/>
        <v>547371.8077642042</v>
      </c>
      <c r="W229" s="54">
        <f t="shared" si="62"/>
        <v>543316.8472599433</v>
      </c>
      <c r="X229" s="55">
        <f t="shared" si="63"/>
        <v>90.92818975335564</v>
      </c>
      <c r="Y229" s="55"/>
      <c r="AA229" s="72">
        <f t="shared" si="64"/>
        <v>-1839.4820984604303</v>
      </c>
      <c r="AB229" s="72">
        <f t="shared" si="65"/>
        <v>-113.43607228936162</v>
      </c>
      <c r="AC229" s="70">
        <f t="shared" si="66"/>
        <v>-0.018984385921470448</v>
      </c>
      <c r="AD229" s="65"/>
      <c r="AE229" s="72">
        <f t="shared" si="67"/>
        <v>162.46702735335566</v>
      </c>
      <c r="AF229" s="72">
        <f t="shared" si="68"/>
        <v>-1108.1648597818566</v>
      </c>
      <c r="AG229" s="70">
        <f t="shared" si="69"/>
        <v>-0.18545978310153544</v>
      </c>
    </row>
    <row r="230" spans="1:33" ht="15">
      <c r="A230" s="32">
        <v>36494</v>
      </c>
      <c r="B230" s="19">
        <v>545019</v>
      </c>
      <c r="C230" s="19">
        <v>0.6</v>
      </c>
      <c r="D230" s="19">
        <v>3269</v>
      </c>
      <c r="E230" s="19">
        <v>546047</v>
      </c>
      <c r="F230" s="19">
        <v>0.7</v>
      </c>
      <c r="G230" s="19">
        <v>3724</v>
      </c>
      <c r="I230" s="29">
        <f t="shared" si="55"/>
        <v>551865.2780691708</v>
      </c>
      <c r="J230" s="29">
        <f t="shared" si="60"/>
        <v>546513.3768551665</v>
      </c>
      <c r="K230" s="30">
        <f t="shared" si="61"/>
        <v>91.46315319329403</v>
      </c>
      <c r="L230" s="29"/>
      <c r="M230" s="29">
        <f t="shared" si="70"/>
        <v>550840.1428742826</v>
      </c>
      <c r="N230" s="29">
        <f t="shared" si="71"/>
        <v>545482.3959553639</v>
      </c>
      <c r="O230" s="30">
        <f t="shared" si="72"/>
        <v>91.2906107305265</v>
      </c>
      <c r="P230" s="29"/>
      <c r="Q230" s="44"/>
      <c r="R230" s="54">
        <f t="shared" si="56"/>
        <v>553788.4242838616</v>
      </c>
      <c r="S230" s="54">
        <f t="shared" si="57"/>
        <v>546697.7082333057</v>
      </c>
      <c r="T230" s="55">
        <f t="shared" si="58"/>
        <v>91.49400244564742</v>
      </c>
      <c r="U230" s="47"/>
      <c r="V230" s="54">
        <f t="shared" si="59"/>
        <v>550656.0386107895</v>
      </c>
      <c r="W230" s="54">
        <f t="shared" si="62"/>
        <v>546576.7483435029</v>
      </c>
      <c r="X230" s="55">
        <f t="shared" si="63"/>
        <v>91.47375889187578</v>
      </c>
      <c r="Y230" s="55"/>
      <c r="AA230" s="72">
        <f t="shared" si="64"/>
        <v>-1923.1462146908743</v>
      </c>
      <c r="AB230" s="72">
        <f t="shared" si="65"/>
        <v>-184.3313781392062</v>
      </c>
      <c r="AC230" s="70">
        <f t="shared" si="66"/>
        <v>-0.03084925235339142</v>
      </c>
      <c r="AD230" s="65"/>
      <c r="AE230" s="72">
        <f t="shared" si="67"/>
        <v>184.10426349309273</v>
      </c>
      <c r="AF230" s="72">
        <f t="shared" si="68"/>
        <v>-1094.3523881389992</v>
      </c>
      <c r="AG230" s="70">
        <f t="shared" si="69"/>
        <v>-0.1831481613492798</v>
      </c>
    </row>
    <row r="231" spans="1:33" ht="15">
      <c r="A231" s="32">
        <v>36525</v>
      </c>
      <c r="B231" s="19">
        <v>555890</v>
      </c>
      <c r="C231" s="19">
        <v>1.9</v>
      </c>
      <c r="D231" s="19">
        <v>10475</v>
      </c>
      <c r="E231" s="19">
        <v>558334</v>
      </c>
      <c r="F231" s="19">
        <v>2.2</v>
      </c>
      <c r="G231" s="19">
        <v>11890</v>
      </c>
      <c r="I231" s="29">
        <f t="shared" si="55"/>
        <v>563881.9692262368</v>
      </c>
      <c r="J231" s="29">
        <f t="shared" si="60"/>
        <v>558413.532063066</v>
      </c>
      <c r="K231" s="30">
        <f t="shared" si="61"/>
        <v>93.45473430530136</v>
      </c>
      <c r="L231" s="29"/>
      <c r="M231" s="29">
        <f t="shared" si="70"/>
        <v>561427.0224080385</v>
      </c>
      <c r="N231" s="29">
        <f t="shared" si="71"/>
        <v>555966.3022001598</v>
      </c>
      <c r="O231" s="30">
        <f t="shared" si="72"/>
        <v>93.04517185115213</v>
      </c>
      <c r="P231" s="29"/>
      <c r="Q231" s="44"/>
      <c r="R231" s="54">
        <f t="shared" si="56"/>
        <v>565971.7696181067</v>
      </c>
      <c r="S231" s="54">
        <f t="shared" si="57"/>
        <v>558725.0578144385</v>
      </c>
      <c r="T231" s="55">
        <f t="shared" si="58"/>
        <v>93.50687049945167</v>
      </c>
      <c r="U231" s="47"/>
      <c r="V231" s="54">
        <f t="shared" si="59"/>
        <v>561118.5033443944</v>
      </c>
      <c r="W231" s="54">
        <f t="shared" si="62"/>
        <v>556961.7065620293</v>
      </c>
      <c r="X231" s="55">
        <f t="shared" si="63"/>
        <v>93.2117603108214</v>
      </c>
      <c r="Y231" s="55"/>
      <c r="AA231" s="72">
        <f t="shared" si="64"/>
        <v>-2089.8003918698523</v>
      </c>
      <c r="AB231" s="72">
        <f t="shared" si="65"/>
        <v>-311.52575137245003</v>
      </c>
      <c r="AC231" s="70">
        <f t="shared" si="66"/>
        <v>-0.05213619415030735</v>
      </c>
      <c r="AD231" s="65"/>
      <c r="AE231" s="72">
        <f t="shared" si="67"/>
        <v>308.51906364411116</v>
      </c>
      <c r="AF231" s="72">
        <f t="shared" si="68"/>
        <v>-995.4043618695578</v>
      </c>
      <c r="AG231" s="70">
        <f t="shared" si="69"/>
        <v>-0.1665884596692706</v>
      </c>
    </row>
    <row r="232" spans="1:33" ht="15">
      <c r="A232" s="32">
        <v>36556</v>
      </c>
      <c r="B232" s="19">
        <v>550864</v>
      </c>
      <c r="C232" s="19">
        <v>-0.9</v>
      </c>
      <c r="D232" s="19">
        <v>-5069</v>
      </c>
      <c r="E232" s="19">
        <v>546765</v>
      </c>
      <c r="F232" s="19">
        <v>-2.1</v>
      </c>
      <c r="G232" s="19">
        <v>-11611</v>
      </c>
      <c r="I232" s="29">
        <f t="shared" si="55"/>
        <v>552155.5947896346</v>
      </c>
      <c r="J232" s="29">
        <f t="shared" si="60"/>
        <v>546800.8781305018</v>
      </c>
      <c r="K232" s="30">
        <f t="shared" si="61"/>
        <v>91.51126870940561</v>
      </c>
      <c r="L232" s="29"/>
      <c r="M232" s="29">
        <f t="shared" si="70"/>
        <v>556307.5319034668</v>
      </c>
      <c r="N232" s="29">
        <f t="shared" si="71"/>
        <v>550896.6064224832</v>
      </c>
      <c r="O232" s="30">
        <f t="shared" si="72"/>
        <v>92.19671986224517</v>
      </c>
      <c r="P232" s="29"/>
      <c r="Q232" s="44"/>
      <c r="R232" s="54">
        <f t="shared" si="56"/>
        <v>554086.3624561264</v>
      </c>
      <c r="S232" s="54">
        <f t="shared" si="57"/>
        <v>546991.8316003353</v>
      </c>
      <c r="T232" s="55">
        <f t="shared" si="58"/>
        <v>91.54322621896318</v>
      </c>
      <c r="U232" s="47"/>
      <c r="V232" s="54">
        <f t="shared" si="59"/>
        <v>556068.4368142948</v>
      </c>
      <c r="W232" s="54">
        <f t="shared" si="62"/>
        <v>551949.051202971</v>
      </c>
      <c r="X232" s="55">
        <f t="shared" si="63"/>
        <v>92.37285446802402</v>
      </c>
      <c r="Y232" s="55"/>
      <c r="AA232" s="72">
        <f t="shared" si="64"/>
        <v>-1930.7676664917963</v>
      </c>
      <c r="AB232" s="72">
        <f t="shared" si="65"/>
        <v>-190.95346983347554</v>
      </c>
      <c r="AC232" s="70">
        <f t="shared" si="66"/>
        <v>-0.031957509557571484</v>
      </c>
      <c r="AD232" s="65"/>
      <c r="AE232" s="72">
        <f t="shared" si="67"/>
        <v>239.0950891720131</v>
      </c>
      <c r="AF232" s="72">
        <f t="shared" si="68"/>
        <v>-1052.4447804878</v>
      </c>
      <c r="AG232" s="70">
        <f t="shared" si="69"/>
        <v>-0.17613460577884155</v>
      </c>
    </row>
    <row r="233" spans="1:33" ht="15">
      <c r="A233" s="32">
        <v>36585</v>
      </c>
      <c r="B233" s="19">
        <v>552996</v>
      </c>
      <c r="C233" s="19">
        <v>0.4</v>
      </c>
      <c r="D233" s="19">
        <v>2136</v>
      </c>
      <c r="E233" s="19">
        <v>548087</v>
      </c>
      <c r="F233" s="19">
        <v>0.2</v>
      </c>
      <c r="G233" s="19">
        <v>1326</v>
      </c>
      <c r="I233" s="29">
        <f t="shared" si="55"/>
        <v>553494.6679173787</v>
      </c>
      <c r="J233" s="29">
        <f t="shared" si="60"/>
        <v>548126.9651411938</v>
      </c>
      <c r="K233" s="30">
        <f t="shared" si="61"/>
        <v>91.7331994151177</v>
      </c>
      <c r="L233" s="29"/>
      <c r="M233" s="29">
        <f t="shared" si="70"/>
        <v>558464.6394438866</v>
      </c>
      <c r="N233" s="29">
        <f t="shared" si="71"/>
        <v>553032.7328553568</v>
      </c>
      <c r="O233" s="30">
        <f t="shared" si="72"/>
        <v>92.55421680091925</v>
      </c>
      <c r="P233" s="29"/>
      <c r="Q233" s="44"/>
      <c r="R233" s="54">
        <f t="shared" si="56"/>
        <v>555194.5351810387</v>
      </c>
      <c r="S233" s="54">
        <f t="shared" si="57"/>
        <v>548085.815263536</v>
      </c>
      <c r="T233" s="55">
        <f t="shared" si="58"/>
        <v>91.7263126714011</v>
      </c>
      <c r="U233" s="47"/>
      <c r="V233" s="54">
        <f t="shared" si="59"/>
        <v>558292.710561552</v>
      </c>
      <c r="W233" s="54">
        <f t="shared" si="62"/>
        <v>554156.8474077829</v>
      </c>
      <c r="X233" s="55">
        <f t="shared" si="63"/>
        <v>92.74234588589611</v>
      </c>
      <c r="Y233" s="55"/>
      <c r="AA233" s="72">
        <f t="shared" si="64"/>
        <v>-1699.8672636599513</v>
      </c>
      <c r="AB233" s="72">
        <f t="shared" si="65"/>
        <v>41.14987765788101</v>
      </c>
      <c r="AC233" s="70">
        <f t="shared" si="66"/>
        <v>0.0068867437165920364</v>
      </c>
      <c r="AD233" s="65"/>
      <c r="AE233" s="72">
        <f t="shared" si="67"/>
        <v>171.92888233461417</v>
      </c>
      <c r="AF233" s="72">
        <f t="shared" si="68"/>
        <v>-1124.114552426152</v>
      </c>
      <c r="AG233" s="70">
        <f t="shared" si="69"/>
        <v>-0.18812908497686465</v>
      </c>
    </row>
    <row r="234" spans="1:33" ht="15">
      <c r="A234" s="32">
        <v>36616</v>
      </c>
      <c r="B234" s="19">
        <v>557134</v>
      </c>
      <c r="C234" s="19">
        <v>0.7</v>
      </c>
      <c r="D234" s="19">
        <v>4141</v>
      </c>
      <c r="E234" s="19">
        <v>558982</v>
      </c>
      <c r="F234" s="19">
        <v>2</v>
      </c>
      <c r="G234" s="19">
        <v>10898</v>
      </c>
      <c r="I234" s="29">
        <f t="shared" si="55"/>
        <v>564500.1923887922</v>
      </c>
      <c r="J234" s="29">
        <f t="shared" si="60"/>
        <v>559025.7597962554</v>
      </c>
      <c r="K234" s="30">
        <f t="shared" si="61"/>
        <v>93.55719525378191</v>
      </c>
      <c r="L234" s="29"/>
      <c r="M234" s="29">
        <f t="shared" si="70"/>
        <v>562646.5902571602</v>
      </c>
      <c r="N234" s="29">
        <f t="shared" si="71"/>
        <v>557174.0079220011</v>
      </c>
      <c r="O234" s="30">
        <f t="shared" si="72"/>
        <v>93.24729055149358</v>
      </c>
      <c r="P234" s="29"/>
      <c r="Q234" s="44"/>
      <c r="R234" s="54">
        <f t="shared" si="56"/>
        <v>566298.4258846594</v>
      </c>
      <c r="S234" s="54">
        <f t="shared" si="57"/>
        <v>559047.5315688066</v>
      </c>
      <c r="T234" s="55">
        <f t="shared" si="58"/>
        <v>93.56083892482913</v>
      </c>
      <c r="U234" s="47"/>
      <c r="V234" s="54">
        <f t="shared" si="59"/>
        <v>562200.7595354827</v>
      </c>
      <c r="W234" s="54">
        <f t="shared" si="62"/>
        <v>558035.9453396373</v>
      </c>
      <c r="X234" s="55">
        <f t="shared" si="63"/>
        <v>93.39154230709738</v>
      </c>
      <c r="Y234" s="55"/>
      <c r="AA234" s="72">
        <f t="shared" si="64"/>
        <v>-1798.233495867229</v>
      </c>
      <c r="AB234" s="72">
        <f t="shared" si="65"/>
        <v>-21.77177255123388</v>
      </c>
      <c r="AC234" s="70">
        <f t="shared" si="66"/>
        <v>-0.003643671047214525</v>
      </c>
      <c r="AD234" s="65"/>
      <c r="AE234" s="72">
        <f t="shared" si="67"/>
        <v>445.8307216775138</v>
      </c>
      <c r="AF234" s="72">
        <f t="shared" si="68"/>
        <v>-861.9374176362762</v>
      </c>
      <c r="AG234" s="70">
        <f t="shared" si="69"/>
        <v>-0.1442517556038041</v>
      </c>
    </row>
    <row r="235" spans="1:33" ht="15">
      <c r="A235" s="32">
        <v>36646</v>
      </c>
      <c r="B235" s="19">
        <v>560682</v>
      </c>
      <c r="C235" s="19">
        <v>0.6</v>
      </c>
      <c r="D235" s="19">
        <v>3553</v>
      </c>
      <c r="E235" s="19">
        <v>562529</v>
      </c>
      <c r="F235" s="19">
        <v>0.6</v>
      </c>
      <c r="G235" s="19">
        <v>3550</v>
      </c>
      <c r="I235" s="29">
        <f t="shared" si="55"/>
        <v>568085.2374939659</v>
      </c>
      <c r="J235" s="29">
        <f t="shared" si="60"/>
        <v>562576.0377073092</v>
      </c>
      <c r="K235" s="30">
        <f t="shared" si="61"/>
        <v>94.15136115384833</v>
      </c>
      <c r="L235" s="29"/>
      <c r="M235" s="29">
        <f t="shared" si="70"/>
        <v>566234.7455935491</v>
      </c>
      <c r="N235" s="29">
        <f t="shared" si="71"/>
        <v>560727.2630637566</v>
      </c>
      <c r="O235" s="30">
        <f t="shared" si="72"/>
        <v>93.84195471366901</v>
      </c>
      <c r="P235" s="29"/>
      <c r="Q235" s="44"/>
      <c r="R235" s="54">
        <f t="shared" si="56"/>
        <v>569696.2164399674</v>
      </c>
      <c r="S235" s="54">
        <f t="shared" si="57"/>
        <v>562401.8167582195</v>
      </c>
      <c r="T235" s="55">
        <f t="shared" si="58"/>
        <v>94.12220395837811</v>
      </c>
      <c r="U235" s="47"/>
      <c r="V235" s="54">
        <f t="shared" si="59"/>
        <v>565573.9640926956</v>
      </c>
      <c r="W235" s="54">
        <f t="shared" si="62"/>
        <v>561384.1610116751</v>
      </c>
      <c r="X235" s="55">
        <f t="shared" si="63"/>
        <v>93.95189156093997</v>
      </c>
      <c r="Y235" s="55"/>
      <c r="AA235" s="72">
        <f t="shared" si="64"/>
        <v>-1610.9789460015018</v>
      </c>
      <c r="AB235" s="72">
        <f t="shared" si="65"/>
        <v>174.22094908973668</v>
      </c>
      <c r="AC235" s="70">
        <f t="shared" si="66"/>
        <v>0.02915719547021922</v>
      </c>
      <c r="AD235" s="65"/>
      <c r="AE235" s="72">
        <f t="shared" si="67"/>
        <v>660.7815008534817</v>
      </c>
      <c r="AF235" s="72">
        <f t="shared" si="68"/>
        <v>-656.8979479185073</v>
      </c>
      <c r="AG235" s="70">
        <f t="shared" si="69"/>
        <v>-0.10993684727095854</v>
      </c>
    </row>
    <row r="236" spans="1:33" ht="15">
      <c r="A236" s="32">
        <v>36677</v>
      </c>
      <c r="B236" s="19">
        <v>563749</v>
      </c>
      <c r="C236" s="19">
        <v>0.5</v>
      </c>
      <c r="D236" s="19">
        <v>3071</v>
      </c>
      <c r="E236" s="19">
        <v>563089</v>
      </c>
      <c r="F236" s="19">
        <v>0.1</v>
      </c>
      <c r="G236" s="19">
        <v>565</v>
      </c>
      <c r="I236" s="29">
        <f t="shared" si="55"/>
        <v>568655.8181381356</v>
      </c>
      <c r="J236" s="29">
        <f t="shared" si="60"/>
        <v>563141.0849516373</v>
      </c>
      <c r="K236" s="30">
        <f t="shared" si="61"/>
        <v>94.24592609014837</v>
      </c>
      <c r="L236" s="29"/>
      <c r="M236" s="29">
        <f t="shared" si="70"/>
        <v>569336.1594140709</v>
      </c>
      <c r="N236" s="29">
        <f t="shared" si="71"/>
        <v>563798.510981237</v>
      </c>
      <c r="O236" s="30">
        <f t="shared" si="72"/>
        <v>94.35595131588859</v>
      </c>
      <c r="P236" s="29"/>
      <c r="Q236" s="44"/>
      <c r="R236" s="54">
        <f t="shared" si="56"/>
        <v>570265.9126564073</v>
      </c>
      <c r="S236" s="54">
        <f t="shared" si="57"/>
        <v>562964.2185749777</v>
      </c>
      <c r="T236" s="55">
        <f t="shared" si="58"/>
        <v>94.21632616233647</v>
      </c>
      <c r="U236" s="47"/>
      <c r="V236" s="54">
        <f t="shared" si="59"/>
        <v>568401.8339131591</v>
      </c>
      <c r="W236" s="54">
        <f t="shared" si="62"/>
        <v>564191.0818167335</v>
      </c>
      <c r="X236" s="55">
        <f t="shared" si="63"/>
        <v>94.42165101874465</v>
      </c>
      <c r="Y236" s="55"/>
      <c r="AA236" s="72">
        <f t="shared" si="64"/>
        <v>-1610.0945182717405</v>
      </c>
      <c r="AB236" s="72">
        <f t="shared" si="65"/>
        <v>176.86637665960006</v>
      </c>
      <c r="AC236" s="70">
        <f t="shared" si="66"/>
        <v>0.02959992781190124</v>
      </c>
      <c r="AD236" s="65"/>
      <c r="AE236" s="72">
        <f t="shared" si="67"/>
        <v>934.3255009118002</v>
      </c>
      <c r="AF236" s="72">
        <f t="shared" si="68"/>
        <v>-392.5708354964154</v>
      </c>
      <c r="AG236" s="70">
        <f t="shared" si="69"/>
        <v>-0.0656997028560653</v>
      </c>
    </row>
    <row r="237" spans="1:33" ht="15">
      <c r="A237" s="32">
        <v>36707</v>
      </c>
      <c r="B237" s="19">
        <v>565876</v>
      </c>
      <c r="C237" s="19">
        <v>0.4</v>
      </c>
      <c r="D237" s="19">
        <v>2132</v>
      </c>
      <c r="E237" s="19">
        <v>569408</v>
      </c>
      <c r="F237" s="19">
        <v>1.1</v>
      </c>
      <c r="G237" s="19">
        <v>6323</v>
      </c>
      <c r="I237" s="29">
        <f t="shared" si="55"/>
        <v>575041.3286668218</v>
      </c>
      <c r="J237" s="29">
        <f t="shared" si="60"/>
        <v>569464.6698203689</v>
      </c>
      <c r="K237" s="30">
        <f t="shared" si="61"/>
        <v>95.30422591605156</v>
      </c>
      <c r="L237" s="29"/>
      <c r="M237" s="29">
        <f t="shared" si="70"/>
        <v>571489.2890726083</v>
      </c>
      <c r="N237" s="29">
        <f t="shared" si="71"/>
        <v>565930.6982230983</v>
      </c>
      <c r="O237" s="30">
        <f t="shared" si="72"/>
        <v>94.71278900110929</v>
      </c>
      <c r="P237" s="29"/>
      <c r="Q237" s="44"/>
      <c r="R237" s="54">
        <f t="shared" si="56"/>
        <v>576538.8376956277</v>
      </c>
      <c r="S237" s="54">
        <f t="shared" si="57"/>
        <v>569156.8249793024</v>
      </c>
      <c r="T237" s="55">
        <f t="shared" si="58"/>
        <v>95.25270575012216</v>
      </c>
      <c r="U237" s="47"/>
      <c r="V237" s="54">
        <f t="shared" si="59"/>
        <v>570675.4412488118</v>
      </c>
      <c r="W237" s="54">
        <f t="shared" si="62"/>
        <v>566447.8461440004</v>
      </c>
      <c r="X237" s="55">
        <f t="shared" si="63"/>
        <v>94.79933762281964</v>
      </c>
      <c r="Y237" s="55"/>
      <c r="AA237" s="72">
        <f t="shared" si="64"/>
        <v>-1497.5090288058855</v>
      </c>
      <c r="AB237" s="72">
        <f t="shared" si="65"/>
        <v>307.8448410665151</v>
      </c>
      <c r="AC237" s="70">
        <f t="shared" si="66"/>
        <v>0.05152016592940356</v>
      </c>
      <c r="AD237" s="65"/>
      <c r="AE237" s="72">
        <f t="shared" si="67"/>
        <v>813.847823796561</v>
      </c>
      <c r="AF237" s="72">
        <f t="shared" si="68"/>
        <v>-517.14792090212</v>
      </c>
      <c r="AG237" s="70">
        <f t="shared" si="69"/>
        <v>-0.0865486217103495</v>
      </c>
    </row>
    <row r="238" spans="1:33" ht="15">
      <c r="A238" s="32">
        <v>36738</v>
      </c>
      <c r="B238" s="19">
        <v>568665</v>
      </c>
      <c r="C238" s="19">
        <v>0.5</v>
      </c>
      <c r="D238" s="19">
        <v>2794</v>
      </c>
      <c r="E238" s="19">
        <v>568813</v>
      </c>
      <c r="F238" s="19">
        <v>-0.1</v>
      </c>
      <c r="G238" s="19">
        <v>-590</v>
      </c>
      <c r="I238" s="29">
        <f t="shared" si="55"/>
        <v>574445.4916151586</v>
      </c>
      <c r="J238" s="29">
        <f t="shared" si="60"/>
        <v>568874.6111011482</v>
      </c>
      <c r="K238" s="30">
        <f t="shared" si="61"/>
        <v>95.20547511997832</v>
      </c>
      <c r="L238" s="29"/>
      <c r="M238" s="29">
        <f t="shared" si="70"/>
        <v>574311.0045609289</v>
      </c>
      <c r="N238" s="29">
        <f t="shared" si="71"/>
        <v>568724.9682943424</v>
      </c>
      <c r="O238" s="30">
        <f t="shared" si="72"/>
        <v>95.18043126278693</v>
      </c>
      <c r="P238" s="29"/>
      <c r="Q238" s="44"/>
      <c r="R238" s="54">
        <f t="shared" si="56"/>
        <v>575962.2988579321</v>
      </c>
      <c r="S238" s="54">
        <f t="shared" si="57"/>
        <v>568587.668154323</v>
      </c>
      <c r="T238" s="55">
        <f t="shared" si="58"/>
        <v>95.15745304437203</v>
      </c>
      <c r="U238" s="47"/>
      <c r="V238" s="54">
        <f t="shared" si="59"/>
        <v>573528.8184550558</v>
      </c>
      <c r="W238" s="54">
        <f t="shared" si="62"/>
        <v>569280.0853747204</v>
      </c>
      <c r="X238" s="55">
        <f t="shared" si="63"/>
        <v>95.27333431093372</v>
      </c>
      <c r="Y238" s="55"/>
      <c r="AA238" s="72">
        <f t="shared" si="64"/>
        <v>-1516.8072427734733</v>
      </c>
      <c r="AB238" s="72">
        <f t="shared" si="65"/>
        <v>286.9429468251765</v>
      </c>
      <c r="AC238" s="70">
        <f t="shared" si="66"/>
        <v>0.048022075606283465</v>
      </c>
      <c r="AD238" s="65"/>
      <c r="AE238" s="72">
        <f t="shared" si="67"/>
        <v>782.1861058730865</v>
      </c>
      <c r="AF238" s="72">
        <f t="shared" si="68"/>
        <v>-555.1170803779969</v>
      </c>
      <c r="AG238" s="70">
        <f t="shared" si="69"/>
        <v>-0.09290304814679473</v>
      </c>
    </row>
    <row r="239" spans="1:33" ht="15">
      <c r="A239" s="32">
        <v>36769</v>
      </c>
      <c r="B239" s="19">
        <v>572718</v>
      </c>
      <c r="C239" s="19">
        <v>0.7</v>
      </c>
      <c r="D239" s="19">
        <v>4059</v>
      </c>
      <c r="E239" s="19">
        <v>570826</v>
      </c>
      <c r="F239" s="19">
        <v>0.4</v>
      </c>
      <c r="G239" s="19">
        <v>2019</v>
      </c>
      <c r="I239" s="29">
        <f t="shared" si="55"/>
        <v>576484.4841268822</v>
      </c>
      <c r="J239" s="29">
        <f t="shared" si="60"/>
        <v>570893.8297895628</v>
      </c>
      <c r="K239" s="30">
        <f t="shared" si="61"/>
        <v>95.54340666209715</v>
      </c>
      <c r="L239" s="29"/>
      <c r="M239" s="29">
        <f t="shared" si="70"/>
        <v>578410.3044431317</v>
      </c>
      <c r="N239" s="29">
        <f t="shared" si="71"/>
        <v>572784.3963342371</v>
      </c>
      <c r="O239" s="30">
        <f t="shared" si="72"/>
        <v>95.85980729348276</v>
      </c>
      <c r="P239" s="29"/>
      <c r="Q239" s="44"/>
      <c r="R239" s="54">
        <f t="shared" si="56"/>
        <v>578266.1480533638</v>
      </c>
      <c r="S239" s="54">
        <f t="shared" si="57"/>
        <v>570862.0188269403</v>
      </c>
      <c r="T239" s="55">
        <f t="shared" si="58"/>
        <v>95.53808285654952</v>
      </c>
      <c r="U239" s="47"/>
      <c r="V239" s="54">
        <f t="shared" si="59"/>
        <v>577543.5201842411</v>
      </c>
      <c r="W239" s="54">
        <f t="shared" si="62"/>
        <v>573265.0459723434</v>
      </c>
      <c r="X239" s="55">
        <f t="shared" si="63"/>
        <v>95.94024765111024</v>
      </c>
      <c r="Y239" s="55"/>
      <c r="AA239" s="72">
        <f t="shared" si="64"/>
        <v>-1781.6639264816185</v>
      </c>
      <c r="AB239" s="72">
        <f t="shared" si="65"/>
        <v>31.810962622519583</v>
      </c>
      <c r="AC239" s="70">
        <f t="shared" si="66"/>
        <v>0.005323805547632787</v>
      </c>
      <c r="AD239" s="65"/>
      <c r="AE239" s="72">
        <f t="shared" si="67"/>
        <v>866.7842588905478</v>
      </c>
      <c r="AF239" s="72">
        <f t="shared" si="68"/>
        <v>-480.649638106348</v>
      </c>
      <c r="AG239" s="70">
        <f t="shared" si="69"/>
        <v>-0.08044035762748081</v>
      </c>
    </row>
    <row r="240" spans="1:33" ht="15">
      <c r="A240" s="32">
        <v>36799</v>
      </c>
      <c r="B240" s="19">
        <v>578686</v>
      </c>
      <c r="C240" s="19">
        <v>1</v>
      </c>
      <c r="D240" s="19">
        <v>5971</v>
      </c>
      <c r="E240" s="19">
        <v>579628</v>
      </c>
      <c r="F240" s="19">
        <v>1.5</v>
      </c>
      <c r="G240" s="19">
        <v>8805</v>
      </c>
      <c r="I240" s="29">
        <f t="shared" si="55"/>
        <v>585376.766333259</v>
      </c>
      <c r="J240" s="29">
        <f t="shared" si="60"/>
        <v>579699.8760651305</v>
      </c>
      <c r="K240" s="30">
        <f t="shared" si="61"/>
        <v>97.0171652078883</v>
      </c>
      <c r="L240" s="29"/>
      <c r="M240" s="29">
        <f t="shared" si="70"/>
        <v>584440.6508401891</v>
      </c>
      <c r="N240" s="29">
        <f t="shared" si="71"/>
        <v>578756.0885641159</v>
      </c>
      <c r="O240" s="30">
        <f t="shared" si="72"/>
        <v>96.85921522085607</v>
      </c>
      <c r="P240" s="29"/>
      <c r="Q240" s="44"/>
      <c r="R240" s="54">
        <f t="shared" si="56"/>
        <v>586940.1402741642</v>
      </c>
      <c r="S240" s="54">
        <f t="shared" si="57"/>
        <v>579424.9491093444</v>
      </c>
      <c r="T240" s="55">
        <f t="shared" si="58"/>
        <v>96.97115409939775</v>
      </c>
      <c r="U240" s="47"/>
      <c r="V240" s="54">
        <f t="shared" si="59"/>
        <v>583318.9553860836</v>
      </c>
      <c r="W240" s="54">
        <f t="shared" si="62"/>
        <v>578997.6964320668</v>
      </c>
      <c r="X240" s="55">
        <f t="shared" si="63"/>
        <v>96.89965012762134</v>
      </c>
      <c r="Y240" s="55"/>
      <c r="AA240" s="72">
        <f t="shared" si="64"/>
        <v>-1563.3739409052068</v>
      </c>
      <c r="AB240" s="72">
        <f t="shared" si="65"/>
        <v>274.926955786068</v>
      </c>
      <c r="AC240" s="70">
        <f t="shared" si="66"/>
        <v>0.04601110849054635</v>
      </c>
      <c r="AD240" s="65"/>
      <c r="AE240" s="72">
        <f t="shared" si="67"/>
        <v>1121.695454105502</v>
      </c>
      <c r="AF240" s="72">
        <f t="shared" si="68"/>
        <v>-241.6078679509228</v>
      </c>
      <c r="AG240" s="70">
        <f t="shared" si="69"/>
        <v>-0.040434906765270284</v>
      </c>
    </row>
    <row r="241" spans="1:33" ht="15">
      <c r="A241" s="32">
        <v>36830</v>
      </c>
      <c r="B241" s="19">
        <v>584853</v>
      </c>
      <c r="C241" s="19">
        <v>0.5</v>
      </c>
      <c r="D241" s="19">
        <v>2960</v>
      </c>
      <c r="E241" s="19">
        <v>584875</v>
      </c>
      <c r="F241" s="19">
        <v>0.4</v>
      </c>
      <c r="G241" s="19">
        <v>2039</v>
      </c>
      <c r="I241" s="29">
        <f t="shared" si="55"/>
        <v>587435.9891909427</v>
      </c>
      <c r="J241" s="29">
        <f t="shared" si="60"/>
        <v>581739.1289088455</v>
      </c>
      <c r="K241" s="30">
        <f t="shared" si="61"/>
        <v>97.35844961764575</v>
      </c>
      <c r="L241" s="29"/>
      <c r="M241" s="29">
        <f t="shared" si="70"/>
        <v>587430.0860891616</v>
      </c>
      <c r="N241" s="29">
        <f t="shared" si="71"/>
        <v>581716.4470696781</v>
      </c>
      <c r="O241" s="30">
        <f t="shared" si="72"/>
        <v>97.35465364005704</v>
      </c>
      <c r="P241" s="29"/>
      <c r="Q241" s="44"/>
      <c r="R241" s="54">
        <f t="shared" si="56"/>
        <v>589287.9008352609</v>
      </c>
      <c r="S241" s="54">
        <f t="shared" si="57"/>
        <v>581742.6489057818</v>
      </c>
      <c r="T241" s="55">
        <f t="shared" si="58"/>
        <v>97.35903871579534</v>
      </c>
      <c r="U241" s="47"/>
      <c r="V241" s="54">
        <f t="shared" si="59"/>
        <v>586235.550163014</v>
      </c>
      <c r="W241" s="54">
        <f t="shared" si="62"/>
        <v>581892.6849142271</v>
      </c>
      <c r="X241" s="55">
        <f t="shared" si="63"/>
        <v>97.38414837825944</v>
      </c>
      <c r="Y241" s="55"/>
      <c r="AA241" s="72">
        <f t="shared" si="64"/>
        <v>-1851.911644318141</v>
      </c>
      <c r="AB241" s="72">
        <f t="shared" si="65"/>
        <v>-3.519996936316602</v>
      </c>
      <c r="AC241" s="70">
        <f t="shared" si="66"/>
        <v>-0.0005890981495895176</v>
      </c>
      <c r="AD241" s="65"/>
      <c r="AE241" s="72">
        <f t="shared" si="67"/>
        <v>1194.535926147597</v>
      </c>
      <c r="AF241" s="72">
        <f t="shared" si="68"/>
        <v>-176.23784454900306</v>
      </c>
      <c r="AG241" s="70">
        <f t="shared" si="69"/>
        <v>-0.029494738202402004</v>
      </c>
    </row>
    <row r="242" spans="1:33" ht="15">
      <c r="A242" s="32">
        <v>36860</v>
      </c>
      <c r="B242" s="19">
        <v>584099</v>
      </c>
      <c r="C242" s="19">
        <v>0.4</v>
      </c>
      <c r="D242" s="19">
        <v>2606</v>
      </c>
      <c r="E242" s="19">
        <v>585142</v>
      </c>
      <c r="F242" s="19">
        <v>0.6</v>
      </c>
      <c r="G242" s="19">
        <v>3631</v>
      </c>
      <c r="I242" s="29">
        <f t="shared" si="55"/>
        <v>591082.8882321947</v>
      </c>
      <c r="J242" s="29">
        <f t="shared" si="60"/>
        <v>585350.660906397</v>
      </c>
      <c r="K242" s="30">
        <f t="shared" si="61"/>
        <v>97.96286685305788</v>
      </c>
      <c r="L242" s="29"/>
      <c r="M242" s="29">
        <f t="shared" si="70"/>
        <v>590047.5691222458</v>
      </c>
      <c r="N242" s="29">
        <f t="shared" si="71"/>
        <v>584308.4711527615</v>
      </c>
      <c r="O242" s="30">
        <f>O243/(1+D243/B242)</f>
        <v>97.78844850369968</v>
      </c>
      <c r="P242" s="29"/>
      <c r="Q242" s="44"/>
      <c r="R242" s="54">
        <f t="shared" si="56"/>
        <v>592823.6282402724</v>
      </c>
      <c r="S242" s="54">
        <f t="shared" si="57"/>
        <v>585233.1047992165</v>
      </c>
      <c r="T242" s="55">
        <f t="shared" si="58"/>
        <v>97.94319294809011</v>
      </c>
      <c r="U242" s="47"/>
      <c r="V242" s="54">
        <f t="shared" si="59"/>
        <v>588580.4923636661</v>
      </c>
      <c r="W242" s="54">
        <f t="shared" si="62"/>
        <v>584220.255653884</v>
      </c>
      <c r="X242" s="55">
        <f t="shared" si="63"/>
        <v>97.77368497177248</v>
      </c>
      <c r="Y242" s="55"/>
      <c r="AA242" s="72">
        <f t="shared" si="64"/>
        <v>-1740.7400080777006</v>
      </c>
      <c r="AB242" s="72">
        <f t="shared" si="65"/>
        <v>117.55610718054231</v>
      </c>
      <c r="AC242" s="70">
        <f t="shared" si="66"/>
        <v>0.019673904967760336</v>
      </c>
      <c r="AD242" s="65"/>
      <c r="AE242" s="72">
        <f t="shared" si="67"/>
        <v>1467.0767585797003</v>
      </c>
      <c r="AF242" s="72">
        <f t="shared" si="68"/>
        <v>88.21549887745641</v>
      </c>
      <c r="AG242" s="70">
        <f t="shared" si="69"/>
        <v>0.014763531927201257</v>
      </c>
    </row>
    <row r="243" spans="1:33" ht="15">
      <c r="A243" s="7">
        <v>36891</v>
      </c>
      <c r="B243" s="8">
        <v>594152</v>
      </c>
      <c r="C243" s="8">
        <v>1.7</v>
      </c>
      <c r="D243" s="8">
        <v>9840</v>
      </c>
      <c r="E243" s="8">
        <v>597523</v>
      </c>
      <c r="F243" s="8">
        <v>2.1</v>
      </c>
      <c r="G243" s="8">
        <v>12168</v>
      </c>
      <c r="H243" s="33"/>
      <c r="I243" s="10">
        <f t="shared" si="55"/>
        <v>603374.4287198188</v>
      </c>
      <c r="J243" s="10">
        <f>E243</f>
        <v>597523</v>
      </c>
      <c r="K243" s="11">
        <f>100</f>
        <v>100</v>
      </c>
      <c r="L243" s="10"/>
      <c r="M243" s="10">
        <f t="shared" si="70"/>
        <v>599987.7814495446</v>
      </c>
      <c r="N243" s="10">
        <f>B243</f>
        <v>594152</v>
      </c>
      <c r="O243" s="11">
        <f>100*P243</f>
        <v>99.4358376162926</v>
      </c>
      <c r="P243" s="12">
        <f>B243/E243</f>
        <v>0.994358376162926</v>
      </c>
      <c r="Q243" s="45"/>
      <c r="R243" s="10">
        <f t="shared" si="56"/>
        <v>605272.9244333181</v>
      </c>
      <c r="S243" s="10">
        <f>E243</f>
        <v>597523</v>
      </c>
      <c r="T243" s="11">
        <f>100</f>
        <v>100</v>
      </c>
      <c r="U243" s="9"/>
      <c r="V243" s="10">
        <f t="shared" si="59"/>
        <v>598586.3607338483</v>
      </c>
      <c r="W243" s="10">
        <f>B243</f>
        <v>594152</v>
      </c>
      <c r="X243" s="11">
        <f>100*P243</f>
        <v>99.4358376162926</v>
      </c>
      <c r="Y243" s="9"/>
      <c r="AA243" s="73">
        <f t="shared" si="64"/>
        <v>-1898.4957134992583</v>
      </c>
      <c r="AB243" s="73">
        <f t="shared" si="65"/>
        <v>0</v>
      </c>
      <c r="AC243" s="71">
        <f t="shared" si="66"/>
        <v>0</v>
      </c>
      <c r="AD243" s="67"/>
      <c r="AE243" s="73">
        <f t="shared" si="67"/>
        <v>1401.4207156962948</v>
      </c>
      <c r="AF243" s="73">
        <f t="shared" si="68"/>
        <v>0</v>
      </c>
      <c r="AG243" s="71">
        <f t="shared" si="69"/>
        <v>0</v>
      </c>
    </row>
    <row r="244" spans="1:33" ht="15">
      <c r="A244" s="32">
        <v>36922</v>
      </c>
      <c r="B244" s="19">
        <v>595420</v>
      </c>
      <c r="C244" s="19">
        <v>0.2</v>
      </c>
      <c r="D244" s="19">
        <v>1274</v>
      </c>
      <c r="E244" s="19">
        <v>589718</v>
      </c>
      <c r="F244" s="19">
        <v>-1.3</v>
      </c>
      <c r="G244" s="19">
        <v>-7799</v>
      </c>
      <c r="I244" s="29">
        <f t="shared" si="55"/>
        <v>595499.0546010219</v>
      </c>
      <c r="J244" s="29">
        <f>J243*(1+G244/E243)</f>
        <v>589724</v>
      </c>
      <c r="K244" s="30">
        <f>K243*(1+G244/E243)</f>
        <v>98.6947782763174</v>
      </c>
      <c r="L244" s="29"/>
      <c r="M244" s="29">
        <f t="shared" si="70"/>
        <v>601274.2947215133</v>
      </c>
      <c r="N244" s="29">
        <f>N243*(1+D244/B243)</f>
        <v>595426</v>
      </c>
      <c r="O244" s="30">
        <f>O243*(1+D244/B243)</f>
        <v>99.64905116623126</v>
      </c>
      <c r="P244" s="29"/>
      <c r="Q244" s="44"/>
      <c r="R244" s="54">
        <f t="shared" si="56"/>
        <v>597404.3764156849</v>
      </c>
      <c r="S244" s="54">
        <f aca="true" t="shared" si="73" ref="S244:S307">S243*(1+0.01*F244)</f>
        <v>589755.201</v>
      </c>
      <c r="T244" s="55">
        <f aca="true" t="shared" si="74" ref="T244:T275">T243*(1+0.01*F244)</f>
        <v>98.7</v>
      </c>
      <c r="U244" s="47"/>
      <c r="V244" s="54">
        <f t="shared" si="59"/>
        <v>599783.533455316</v>
      </c>
      <c r="W244" s="54">
        <f>W243*(1+0.01*C244)</f>
        <v>595340.304</v>
      </c>
      <c r="X244" s="55">
        <f>X243*(1+0.01*C244)</f>
        <v>99.63470929152518</v>
      </c>
      <c r="Y244" s="55"/>
      <c r="AA244" s="72">
        <f t="shared" si="64"/>
        <v>-1905.3218146630097</v>
      </c>
      <c r="AB244" s="72">
        <f t="shared" si="65"/>
        <v>-31.20100000000093</v>
      </c>
      <c r="AC244" s="70">
        <f t="shared" si="66"/>
        <v>-0.005221723682609536</v>
      </c>
      <c r="AD244" s="65"/>
      <c r="AE244" s="72">
        <f t="shared" si="67"/>
        <v>1490.7612661973108</v>
      </c>
      <c r="AF244" s="72">
        <f t="shared" si="68"/>
        <v>85.69599999999627</v>
      </c>
      <c r="AG244" s="70">
        <f t="shared" si="69"/>
        <v>0.014341874706076396</v>
      </c>
    </row>
    <row r="245" spans="1:33" ht="15">
      <c r="A245" s="32">
        <v>36950</v>
      </c>
      <c r="B245" s="19">
        <v>599970</v>
      </c>
      <c r="C245" s="19">
        <v>0.8</v>
      </c>
      <c r="D245" s="19">
        <v>4554</v>
      </c>
      <c r="E245" s="19">
        <v>593434</v>
      </c>
      <c r="F245" s="19">
        <v>0.6</v>
      </c>
      <c r="G245" s="19">
        <v>3719</v>
      </c>
      <c r="I245" s="29">
        <f t="shared" si="55"/>
        <v>599254.5122673323</v>
      </c>
      <c r="J245" s="29">
        <f aca="true" t="shared" si="75" ref="J245:J308">J244*(1+G245/E244)</f>
        <v>593443.0378384244</v>
      </c>
      <c r="K245" s="30">
        <f aca="true" t="shared" si="76" ref="K245:K308">K244*(1+G245/E244)</f>
        <v>99.31718742850475</v>
      </c>
      <c r="L245" s="29"/>
      <c r="M245" s="29">
        <f t="shared" si="70"/>
        <v>605873.0706077142</v>
      </c>
      <c r="N245" s="29">
        <f aca="true" t="shared" si="77" ref="N245:N308">N244*(1+D245/B244)</f>
        <v>599980.0458902959</v>
      </c>
      <c r="O245" s="30">
        <f aca="true" t="shared" si="78" ref="O245:O308">O244*(1+D245/B244)</f>
        <v>100.41120524068461</v>
      </c>
      <c r="P245" s="29"/>
      <c r="Q245" s="44"/>
      <c r="R245" s="54">
        <f t="shared" si="56"/>
        <v>600988.8026741791</v>
      </c>
      <c r="S245" s="54">
        <f t="shared" si="73"/>
        <v>593293.732206</v>
      </c>
      <c r="T245" s="55">
        <f t="shared" si="74"/>
        <v>99.29220000000001</v>
      </c>
      <c r="U245" s="47"/>
      <c r="V245" s="54">
        <f t="shared" si="59"/>
        <v>604581.8017229586</v>
      </c>
      <c r="W245" s="54">
        <f aca="true" t="shared" si="79" ref="W245:W308">W244*(1+0.01*C245)</f>
        <v>600103.026432</v>
      </c>
      <c r="X245" s="55">
        <f aca="true" t="shared" si="80" ref="X245:X308">X244*(1+0.01*C245)</f>
        <v>100.43178696585738</v>
      </c>
      <c r="Y245" s="55"/>
      <c r="AA245" s="72">
        <f t="shared" si="64"/>
        <v>-1734.2904068467906</v>
      </c>
      <c r="AB245" s="72">
        <f t="shared" si="65"/>
        <v>149.3056324244244</v>
      </c>
      <c r="AC245" s="70">
        <f t="shared" si="66"/>
        <v>0.024987428504744003</v>
      </c>
      <c r="AD245" s="65"/>
      <c r="AE245" s="72">
        <f t="shared" si="67"/>
        <v>1291.268884755671</v>
      </c>
      <c r="AF245" s="72">
        <f t="shared" si="68"/>
        <v>-122.98054170410614</v>
      </c>
      <c r="AG245" s="70">
        <f t="shared" si="69"/>
        <v>-0.020581725172775123</v>
      </c>
    </row>
    <row r="246" spans="1:33" ht="15">
      <c r="A246" s="32">
        <v>36981</v>
      </c>
      <c r="B246" s="19">
        <v>604262</v>
      </c>
      <c r="C246" s="19">
        <v>0.7</v>
      </c>
      <c r="D246" s="19">
        <v>4296</v>
      </c>
      <c r="E246" s="19">
        <v>606511</v>
      </c>
      <c r="F246" s="19">
        <v>2.2</v>
      </c>
      <c r="G246" s="19">
        <v>13082</v>
      </c>
      <c r="I246" s="29">
        <f t="shared" si="55"/>
        <v>612464.8229834038</v>
      </c>
      <c r="J246" s="29">
        <f t="shared" si="75"/>
        <v>606525.2370737265</v>
      </c>
      <c r="K246" s="30">
        <f t="shared" si="76"/>
        <v>101.50659256191419</v>
      </c>
      <c r="L246" s="29"/>
      <c r="M246" s="29">
        <f t="shared" si="70"/>
        <v>610211.3387066704</v>
      </c>
      <c r="N246" s="29">
        <f t="shared" si="77"/>
        <v>604276.117822467</v>
      </c>
      <c r="O246" s="30">
        <f t="shared" si="78"/>
        <v>101.13018541921684</v>
      </c>
      <c r="P246" s="29"/>
      <c r="Q246" s="44"/>
      <c r="R246" s="54">
        <f t="shared" si="56"/>
        <v>614210.556333011</v>
      </c>
      <c r="S246" s="54">
        <f t="shared" si="73"/>
        <v>606346.194314532</v>
      </c>
      <c r="T246" s="55">
        <f t="shared" si="74"/>
        <v>101.47662840000001</v>
      </c>
      <c r="U246" s="47"/>
      <c r="V246" s="54">
        <f t="shared" si="59"/>
        <v>608813.8743350193</v>
      </c>
      <c r="W246" s="54">
        <f t="shared" si="79"/>
        <v>604303.7476170239</v>
      </c>
      <c r="X246" s="55">
        <f t="shared" si="80"/>
        <v>101.13480947461838</v>
      </c>
      <c r="Y246" s="55"/>
      <c r="AA246" s="72">
        <f t="shared" si="64"/>
        <v>-1745.7333496072097</v>
      </c>
      <c r="AB246" s="72">
        <f t="shared" si="65"/>
        <v>179.04275919450447</v>
      </c>
      <c r="AC246" s="70">
        <f t="shared" si="66"/>
        <v>0.0299641619141795</v>
      </c>
      <c r="AD246" s="65"/>
      <c r="AE246" s="72">
        <f t="shared" si="67"/>
        <v>1397.4643716511782</v>
      </c>
      <c r="AF246" s="72">
        <f t="shared" si="68"/>
        <v>-27.62979455688037</v>
      </c>
      <c r="AG246" s="70">
        <f t="shared" si="69"/>
        <v>-0.004624055401535543</v>
      </c>
    </row>
    <row r="247" spans="1:33" ht="15">
      <c r="A247" s="32">
        <v>37011</v>
      </c>
      <c r="B247" s="19">
        <v>610328</v>
      </c>
      <c r="C247" s="19">
        <v>1</v>
      </c>
      <c r="D247" s="19">
        <v>6187</v>
      </c>
      <c r="E247" s="19">
        <v>612208</v>
      </c>
      <c r="F247" s="19">
        <v>1</v>
      </c>
      <c r="G247" s="19">
        <v>5818</v>
      </c>
      <c r="I247" s="29">
        <f t="shared" si="55"/>
        <v>618339.9354547645</v>
      </c>
      <c r="J247" s="29">
        <f t="shared" si="75"/>
        <v>612343.373643871</v>
      </c>
      <c r="K247" s="30">
        <f t="shared" si="76"/>
        <v>102.48030178652054</v>
      </c>
      <c r="L247" s="29"/>
      <c r="M247" s="29">
        <f t="shared" si="70"/>
        <v>616459.2536054695</v>
      </c>
      <c r="N247" s="29">
        <f t="shared" si="77"/>
        <v>610463.2623739489</v>
      </c>
      <c r="O247" s="30">
        <f t="shared" si="78"/>
        <v>102.16565092455838</v>
      </c>
      <c r="P247" s="29"/>
      <c r="Q247" s="44"/>
      <c r="R247" s="54">
        <f t="shared" si="56"/>
        <v>620352.6618963411</v>
      </c>
      <c r="S247" s="54">
        <f t="shared" si="73"/>
        <v>612409.6562576774</v>
      </c>
      <c r="T247" s="55">
        <f t="shared" si="74"/>
        <v>102.49139468400001</v>
      </c>
      <c r="U247" s="47"/>
      <c r="V247" s="54">
        <f t="shared" si="59"/>
        <v>614902.0130783694</v>
      </c>
      <c r="W247" s="54">
        <f t="shared" si="79"/>
        <v>610346.7850931941</v>
      </c>
      <c r="X247" s="55">
        <f t="shared" si="80"/>
        <v>102.14615756936456</v>
      </c>
      <c r="Y247" s="55"/>
      <c r="AA247" s="72">
        <f t="shared" si="64"/>
        <v>-2012.7264415766113</v>
      </c>
      <c r="AB247" s="72">
        <f t="shared" si="65"/>
        <v>-66.28261380631011</v>
      </c>
      <c r="AC247" s="70">
        <f t="shared" si="66"/>
        <v>-0.01109289747947173</v>
      </c>
      <c r="AD247" s="65"/>
      <c r="AE247" s="72">
        <f t="shared" si="67"/>
        <v>1557.2405271000462</v>
      </c>
      <c r="AF247" s="72">
        <f t="shared" si="68"/>
        <v>116.47728075482883</v>
      </c>
      <c r="AG247" s="70">
        <f t="shared" si="69"/>
        <v>0.019493355193816342</v>
      </c>
    </row>
    <row r="248" spans="1:33" ht="15">
      <c r="A248" s="32">
        <v>37042</v>
      </c>
      <c r="B248" s="19">
        <v>615215</v>
      </c>
      <c r="C248" s="19">
        <v>0.8</v>
      </c>
      <c r="D248" s="19">
        <v>4892</v>
      </c>
      <c r="E248" s="19">
        <v>614858</v>
      </c>
      <c r="F248" s="19">
        <v>0.4</v>
      </c>
      <c r="G248" s="19">
        <v>2654</v>
      </c>
      <c r="I248" s="29">
        <f t="shared" si="55"/>
        <v>621020.5181794218</v>
      </c>
      <c r="J248" s="29">
        <f t="shared" si="75"/>
        <v>614997.9605059357</v>
      </c>
      <c r="K248" s="30">
        <f t="shared" si="76"/>
        <v>102.92456700510873</v>
      </c>
      <c r="L248" s="29"/>
      <c r="M248" s="29">
        <f t="shared" si="70"/>
        <v>621400.3978240502</v>
      </c>
      <c r="N248" s="29">
        <f t="shared" si="77"/>
        <v>615356.3465508724</v>
      </c>
      <c r="O248" s="30">
        <f t="shared" si="78"/>
        <v>102.98454562433118</v>
      </c>
      <c r="P248" s="29"/>
      <c r="Q248" s="44"/>
      <c r="R248" s="54">
        <f t="shared" si="56"/>
        <v>622834.0725439265</v>
      </c>
      <c r="S248" s="54">
        <f t="shared" si="73"/>
        <v>614859.2948827081</v>
      </c>
      <c r="T248" s="55">
        <f t="shared" si="74"/>
        <v>102.90136026273602</v>
      </c>
      <c r="U248" s="47"/>
      <c r="V248" s="54">
        <f t="shared" si="59"/>
        <v>619821.2291829964</v>
      </c>
      <c r="W248" s="54">
        <f t="shared" si="79"/>
        <v>615229.5593739396</v>
      </c>
      <c r="X248" s="55">
        <f t="shared" si="80"/>
        <v>102.96332682991948</v>
      </c>
      <c r="Y248" s="55"/>
      <c r="AA248" s="72">
        <f t="shared" si="64"/>
        <v>-1813.5543645047583</v>
      </c>
      <c r="AB248" s="72">
        <f t="shared" si="65"/>
        <v>138.6656232276</v>
      </c>
      <c r="AC248" s="70">
        <f t="shared" si="66"/>
        <v>0.023206742372707367</v>
      </c>
      <c r="AD248" s="65"/>
      <c r="AE248" s="72">
        <f t="shared" si="67"/>
        <v>1579.1686410537222</v>
      </c>
      <c r="AF248" s="72">
        <f t="shared" si="68"/>
        <v>126.78717693279032</v>
      </c>
      <c r="AG248" s="70">
        <f t="shared" si="69"/>
        <v>0.02121879441169483</v>
      </c>
    </row>
    <row r="249" spans="1:33" ht="15">
      <c r="A249" s="32">
        <v>37072</v>
      </c>
      <c r="B249" s="19">
        <v>622574</v>
      </c>
      <c r="C249" s="19">
        <v>1.2</v>
      </c>
      <c r="D249" s="19">
        <v>7637</v>
      </c>
      <c r="E249" s="19">
        <v>627056</v>
      </c>
      <c r="F249" s="19">
        <v>2</v>
      </c>
      <c r="G249" s="19">
        <v>12479</v>
      </c>
      <c r="I249" s="29">
        <f t="shared" si="55"/>
        <v>633624.5910651303</v>
      </c>
      <c r="J249" s="29">
        <f t="shared" si="75"/>
        <v>627479.8011084058</v>
      </c>
      <c r="K249" s="30">
        <f t="shared" si="76"/>
        <v>105.01349757388518</v>
      </c>
      <c r="L249" s="29"/>
      <c r="M249" s="29">
        <f t="shared" si="70"/>
        <v>629114.1805474595</v>
      </c>
      <c r="N249" s="29">
        <f t="shared" si="77"/>
        <v>622995.101162852</v>
      </c>
      <c r="O249" s="30">
        <f t="shared" si="78"/>
        <v>104.26294906854665</v>
      </c>
      <c r="P249" s="29"/>
      <c r="Q249" s="44"/>
      <c r="R249" s="54">
        <f t="shared" si="56"/>
        <v>635290.753994805</v>
      </c>
      <c r="S249" s="54">
        <f t="shared" si="73"/>
        <v>627156.4807803623</v>
      </c>
      <c r="T249" s="55">
        <f t="shared" si="74"/>
        <v>104.95938746799074</v>
      </c>
      <c r="U249" s="47"/>
      <c r="V249" s="54">
        <f t="shared" si="59"/>
        <v>627259.0839331924</v>
      </c>
      <c r="W249" s="54">
        <f t="shared" si="79"/>
        <v>622612.314086427</v>
      </c>
      <c r="X249" s="55">
        <f t="shared" si="80"/>
        <v>104.19888675187852</v>
      </c>
      <c r="Y249" s="55"/>
      <c r="AA249" s="72">
        <f t="shared" si="64"/>
        <v>-1666.162929674727</v>
      </c>
      <c r="AB249" s="72">
        <f t="shared" si="65"/>
        <v>323.32032804354094</v>
      </c>
      <c r="AC249" s="70">
        <f t="shared" si="66"/>
        <v>0.054110105894437766</v>
      </c>
      <c r="AD249" s="65"/>
      <c r="AE249" s="72">
        <f t="shared" si="67"/>
        <v>1855.096614267095</v>
      </c>
      <c r="AF249" s="72">
        <f t="shared" si="68"/>
        <v>382.78707642504014</v>
      </c>
      <c r="AG249" s="70">
        <f t="shared" si="69"/>
        <v>0.064062316668128</v>
      </c>
    </row>
    <row r="250" spans="1:33" ht="15">
      <c r="A250" s="32">
        <v>37103</v>
      </c>
      <c r="B250" s="19">
        <v>625040</v>
      </c>
      <c r="C250" s="19">
        <v>0.4</v>
      </c>
      <c r="D250" s="19">
        <v>2422</v>
      </c>
      <c r="E250" s="19">
        <v>624454</v>
      </c>
      <c r="F250" s="19">
        <v>-0.4</v>
      </c>
      <c r="G250" s="19">
        <v>-2646</v>
      </c>
      <c r="I250" s="29">
        <f t="shared" si="55"/>
        <v>630950.873457838</v>
      </c>
      <c r="J250" s="29">
        <f t="shared" si="75"/>
        <v>624832.0127868957</v>
      </c>
      <c r="K250" s="30">
        <f t="shared" si="76"/>
        <v>104.57037014255448</v>
      </c>
      <c r="L250" s="29"/>
      <c r="M250" s="29">
        <f t="shared" si="70"/>
        <v>631561.623815707</v>
      </c>
      <c r="N250" s="29">
        <f t="shared" si="77"/>
        <v>625418.7393729546</v>
      </c>
      <c r="O250" s="30">
        <f t="shared" si="78"/>
        <v>104.66856328090375</v>
      </c>
      <c r="P250" s="29"/>
      <c r="Q250" s="44"/>
      <c r="R250" s="54">
        <f t="shared" si="56"/>
        <v>632749.5909788258</v>
      </c>
      <c r="S250" s="54">
        <f t="shared" si="73"/>
        <v>624647.8548572408</v>
      </c>
      <c r="T250" s="55">
        <f t="shared" si="74"/>
        <v>104.53954991811878</v>
      </c>
      <c r="U250" s="47"/>
      <c r="V250" s="54">
        <f t="shared" si="59"/>
        <v>629768.1202689252</v>
      </c>
      <c r="W250" s="54">
        <f t="shared" si="79"/>
        <v>625102.7633427727</v>
      </c>
      <c r="X250" s="55">
        <f t="shared" si="80"/>
        <v>104.61568229888603</v>
      </c>
      <c r="Y250" s="55"/>
      <c r="AA250" s="72">
        <f t="shared" si="64"/>
        <v>-1798.7175209878478</v>
      </c>
      <c r="AB250" s="72">
        <f t="shared" si="65"/>
        <v>184.15792965493165</v>
      </c>
      <c r="AC250" s="70">
        <f t="shared" si="66"/>
        <v>0.03082022443570054</v>
      </c>
      <c r="AD250" s="65"/>
      <c r="AE250" s="72">
        <f t="shared" si="67"/>
        <v>1793.503546781838</v>
      </c>
      <c r="AF250" s="72">
        <f t="shared" si="68"/>
        <v>315.97603018186055</v>
      </c>
      <c r="AG250" s="70">
        <f t="shared" si="69"/>
        <v>0.05288098201772584</v>
      </c>
    </row>
    <row r="251" spans="1:33" ht="15">
      <c r="A251" s="32">
        <v>37134</v>
      </c>
      <c r="B251" s="19">
        <v>630366</v>
      </c>
      <c r="C251" s="19">
        <v>0.9</v>
      </c>
      <c r="D251" s="19">
        <v>5331</v>
      </c>
      <c r="E251" s="19">
        <v>628883</v>
      </c>
      <c r="F251" s="19">
        <v>0.7</v>
      </c>
      <c r="G251" s="19">
        <v>4434</v>
      </c>
      <c r="I251" s="29">
        <f t="shared" si="55"/>
        <v>635431.0051775677</v>
      </c>
      <c r="J251" s="29">
        <f t="shared" si="75"/>
        <v>629268.6969056573</v>
      </c>
      <c r="K251" s="30">
        <f t="shared" si="76"/>
        <v>105.31288283558246</v>
      </c>
      <c r="L251" s="29"/>
      <c r="M251" s="29">
        <f t="shared" si="70"/>
        <v>636948.2470983154</v>
      </c>
      <c r="N251" s="29">
        <f t="shared" si="77"/>
        <v>630752.9696615717</v>
      </c>
      <c r="O251" s="30">
        <f t="shared" si="78"/>
        <v>105.5612871239386</v>
      </c>
      <c r="P251" s="29"/>
      <c r="Q251" s="44"/>
      <c r="R251" s="54">
        <f t="shared" si="56"/>
        <v>637178.8381156775</v>
      </c>
      <c r="S251" s="54">
        <f t="shared" si="73"/>
        <v>629020.3898412414</v>
      </c>
      <c r="T251" s="55">
        <f t="shared" si="74"/>
        <v>105.2713267675456</v>
      </c>
      <c r="U251" s="47"/>
      <c r="V251" s="54">
        <f t="shared" si="59"/>
        <v>635436.0333513455</v>
      </c>
      <c r="W251" s="54">
        <f t="shared" si="79"/>
        <v>630728.6882128576</v>
      </c>
      <c r="X251" s="55">
        <f t="shared" si="80"/>
        <v>105.55722343957599</v>
      </c>
      <c r="Y251" s="55"/>
      <c r="AA251" s="72">
        <f t="shared" si="64"/>
        <v>-1747.8329381097574</v>
      </c>
      <c r="AB251" s="72">
        <f t="shared" si="65"/>
        <v>248.307064415887</v>
      </c>
      <c r="AC251" s="70">
        <f t="shared" si="66"/>
        <v>0.0415560680368543</v>
      </c>
      <c r="AD251" s="65"/>
      <c r="AE251" s="72">
        <f t="shared" si="67"/>
        <v>1512.2137469699373</v>
      </c>
      <c r="AF251" s="72">
        <f t="shared" si="68"/>
        <v>24.281448714085855</v>
      </c>
      <c r="AG251" s="70">
        <f t="shared" si="69"/>
        <v>0.004063684362606068</v>
      </c>
    </row>
    <row r="252" spans="1:33" ht="15">
      <c r="A252" s="32">
        <v>37164</v>
      </c>
      <c r="B252" s="19">
        <v>634429</v>
      </c>
      <c r="C252" s="19">
        <v>0.6</v>
      </c>
      <c r="D252" s="19">
        <v>4064</v>
      </c>
      <c r="E252" s="19">
        <v>635959</v>
      </c>
      <c r="F252" s="19">
        <v>1.1</v>
      </c>
      <c r="G252" s="19">
        <v>7076</v>
      </c>
      <c r="I252" s="29">
        <f t="shared" si="55"/>
        <v>642580.6813377382</v>
      </c>
      <c r="J252" s="29">
        <f t="shared" si="75"/>
        <v>636349.0366497821</v>
      </c>
      <c r="K252" s="30">
        <f t="shared" si="76"/>
        <v>106.49783132193777</v>
      </c>
      <c r="L252" s="29"/>
      <c r="M252" s="29">
        <f t="shared" si="70"/>
        <v>641054.6831627724</v>
      </c>
      <c r="N252" s="29">
        <f t="shared" si="77"/>
        <v>634819.4644736405</v>
      </c>
      <c r="O252" s="30">
        <f t="shared" si="78"/>
        <v>106.2418458324852</v>
      </c>
      <c r="P252" s="29"/>
      <c r="Q252" s="44"/>
      <c r="R252" s="54">
        <f t="shared" si="56"/>
        <v>644187.8053349499</v>
      </c>
      <c r="S252" s="54">
        <f t="shared" si="73"/>
        <v>635939.614129495</v>
      </c>
      <c r="T252" s="55">
        <f t="shared" si="74"/>
        <v>106.4293113619886</v>
      </c>
      <c r="U252" s="47"/>
      <c r="V252" s="54">
        <f t="shared" si="59"/>
        <v>639248.6495514535</v>
      </c>
      <c r="W252" s="54">
        <f t="shared" si="79"/>
        <v>634513.0603421347</v>
      </c>
      <c r="X252" s="55">
        <f t="shared" si="80"/>
        <v>106.19056678021344</v>
      </c>
      <c r="Y252" s="55"/>
      <c r="AA252" s="72">
        <f t="shared" si="64"/>
        <v>-1607.1239972116891</v>
      </c>
      <c r="AB252" s="72">
        <f t="shared" si="65"/>
        <v>409.4225202871021</v>
      </c>
      <c r="AC252" s="70">
        <f t="shared" si="66"/>
        <v>0.06851995994917104</v>
      </c>
      <c r="AD252" s="65"/>
      <c r="AE252" s="72">
        <f t="shared" si="67"/>
        <v>1806.0336113189114</v>
      </c>
      <c r="AF252" s="72">
        <f t="shared" si="68"/>
        <v>306.4041315058712</v>
      </c>
      <c r="AG252" s="70">
        <f t="shared" si="69"/>
        <v>0.051279052271752334</v>
      </c>
    </row>
    <row r="253" spans="1:33" ht="15">
      <c r="A253" s="32">
        <v>37195</v>
      </c>
      <c r="B253" s="19">
        <v>638511</v>
      </c>
      <c r="C253" s="19">
        <v>0.6</v>
      </c>
      <c r="D253" s="19">
        <v>4087</v>
      </c>
      <c r="E253" s="19">
        <v>637915</v>
      </c>
      <c r="F253" s="19">
        <v>0.3</v>
      </c>
      <c r="G253" s="19">
        <v>1961</v>
      </c>
      <c r="I253" s="29">
        <f t="shared" si="55"/>
        <v>644562.099504795</v>
      </c>
      <c r="J253" s="29">
        <f t="shared" si="75"/>
        <v>638311.2393403176</v>
      </c>
      <c r="K253" s="30">
        <f t="shared" si="76"/>
        <v>106.8262208049427</v>
      </c>
      <c r="L253" s="29"/>
      <c r="M253" s="29">
        <f t="shared" si="70"/>
        <v>645184.3659012448</v>
      </c>
      <c r="N253" s="29">
        <f t="shared" si="77"/>
        <v>638908.9798509385</v>
      </c>
      <c r="O253" s="30">
        <f t="shared" si="78"/>
        <v>106.92625720699262</v>
      </c>
      <c r="P253" s="29"/>
      <c r="Q253" s="44"/>
      <c r="R253" s="54">
        <f t="shared" si="56"/>
        <v>646120.3687509546</v>
      </c>
      <c r="S253" s="54">
        <f t="shared" si="73"/>
        <v>637847.4329718834</v>
      </c>
      <c r="T253" s="55">
        <f t="shared" si="74"/>
        <v>106.74859929607454</v>
      </c>
      <c r="U253" s="47"/>
      <c r="V253" s="54">
        <f t="shared" si="59"/>
        <v>643084.1414487623</v>
      </c>
      <c r="W253" s="54">
        <f t="shared" si="79"/>
        <v>638320.1387041875</v>
      </c>
      <c r="X253" s="55">
        <f t="shared" si="80"/>
        <v>106.82771018089473</v>
      </c>
      <c r="Y253" s="55"/>
      <c r="AA253" s="72">
        <f t="shared" si="64"/>
        <v>-1558.269246159587</v>
      </c>
      <c r="AB253" s="72">
        <f t="shared" si="65"/>
        <v>463.8063684341032</v>
      </c>
      <c r="AC253" s="70">
        <f t="shared" si="66"/>
        <v>0.07762150886814823</v>
      </c>
      <c r="AD253" s="65"/>
      <c r="AE253" s="72">
        <f t="shared" si="67"/>
        <v>2100.2244524825364</v>
      </c>
      <c r="AF253" s="72">
        <f t="shared" si="68"/>
        <v>588.8411467510741</v>
      </c>
      <c r="AG253" s="70">
        <f t="shared" si="69"/>
        <v>0.09854702609789001</v>
      </c>
    </row>
    <row r="254" spans="1:33" ht="15">
      <c r="A254" s="32">
        <v>37225</v>
      </c>
      <c r="B254" s="19">
        <v>645052</v>
      </c>
      <c r="C254" s="19">
        <v>1</v>
      </c>
      <c r="D254" s="19">
        <v>6554</v>
      </c>
      <c r="E254" s="19">
        <v>646779</v>
      </c>
      <c r="F254" s="19">
        <v>1.4</v>
      </c>
      <c r="G254" s="19">
        <v>8877</v>
      </c>
      <c r="I254" s="29">
        <f t="shared" si="55"/>
        <v>653531.5981955362</v>
      </c>
      <c r="J254" s="29">
        <f t="shared" si="75"/>
        <v>647193.7532671323</v>
      </c>
      <c r="K254" s="30">
        <f t="shared" si="76"/>
        <v>108.31277679137581</v>
      </c>
      <c r="L254" s="29"/>
      <c r="M254" s="29">
        <f t="shared" si="70"/>
        <v>651806.8647056769</v>
      </c>
      <c r="N254" s="29">
        <f t="shared" si="77"/>
        <v>645467.0649175122</v>
      </c>
      <c r="O254" s="30">
        <f t="shared" si="78"/>
        <v>108.02380241723117</v>
      </c>
      <c r="P254" s="29"/>
      <c r="Q254" s="44"/>
      <c r="R254" s="54">
        <f t="shared" si="56"/>
        <v>655166.053913468</v>
      </c>
      <c r="S254" s="54">
        <f t="shared" si="73"/>
        <v>646777.2970334898</v>
      </c>
      <c r="T254" s="55">
        <f t="shared" si="74"/>
        <v>108.24307968621959</v>
      </c>
      <c r="U254" s="47"/>
      <c r="V254" s="54">
        <f t="shared" si="59"/>
        <v>649514.9828632498</v>
      </c>
      <c r="W254" s="54">
        <f t="shared" si="79"/>
        <v>644703.3400912293</v>
      </c>
      <c r="X254" s="55">
        <f t="shared" si="80"/>
        <v>107.89598728270367</v>
      </c>
      <c r="Y254" s="55"/>
      <c r="AA254" s="72">
        <f t="shared" si="64"/>
        <v>-1634.4557179318508</v>
      </c>
      <c r="AB254" s="72">
        <f t="shared" si="65"/>
        <v>416.4562336425297</v>
      </c>
      <c r="AC254" s="70">
        <f t="shared" si="66"/>
        <v>0.06969710515622296</v>
      </c>
      <c r="AD254" s="65"/>
      <c r="AE254" s="72">
        <f t="shared" si="67"/>
        <v>2291.881842427072</v>
      </c>
      <c r="AF254" s="72">
        <f t="shared" si="68"/>
        <v>763.724826282938</v>
      </c>
      <c r="AG254" s="70">
        <f t="shared" si="69"/>
        <v>0.12781513452749493</v>
      </c>
    </row>
    <row r="255" spans="1:33" ht="15">
      <c r="A255" s="32">
        <v>37256</v>
      </c>
      <c r="B255" s="19">
        <v>646723</v>
      </c>
      <c r="C255" s="19">
        <v>0.3</v>
      </c>
      <c r="D255" s="19">
        <v>1627</v>
      </c>
      <c r="E255" s="19">
        <v>649980</v>
      </c>
      <c r="F255" s="19">
        <v>0.5</v>
      </c>
      <c r="G255" s="19">
        <v>3158</v>
      </c>
      <c r="I255" s="29">
        <f t="shared" si="55"/>
        <v>656722.5688162606</v>
      </c>
      <c r="J255" s="29">
        <f t="shared" si="75"/>
        <v>650353.7783650678</v>
      </c>
      <c r="K255" s="30">
        <f t="shared" si="76"/>
        <v>108.84163092718906</v>
      </c>
      <c r="L255" s="29"/>
      <c r="M255" s="29">
        <f t="shared" si="70"/>
        <v>653450.9023474114</v>
      </c>
      <c r="N255" s="29">
        <f t="shared" si="77"/>
        <v>647095.1118263208</v>
      </c>
      <c r="O255" s="30">
        <f t="shared" si="78"/>
        <v>108.29626839909437</v>
      </c>
      <c r="P255" s="29"/>
      <c r="Q255" s="44"/>
      <c r="R255" s="54">
        <f t="shared" si="56"/>
        <v>658441.8841830353</v>
      </c>
      <c r="S255" s="54">
        <f t="shared" si="73"/>
        <v>650011.1835186572</v>
      </c>
      <c r="T255" s="55">
        <f t="shared" si="74"/>
        <v>108.78429508465068</v>
      </c>
      <c r="U255" s="47"/>
      <c r="V255" s="54">
        <f t="shared" si="59"/>
        <v>651463.5278118395</v>
      </c>
      <c r="W255" s="54">
        <f t="shared" si="79"/>
        <v>646637.4501115029</v>
      </c>
      <c r="X255" s="55">
        <f t="shared" si="80"/>
        <v>108.21967524455177</v>
      </c>
      <c r="Y255" s="55"/>
      <c r="AA255" s="72">
        <f t="shared" si="64"/>
        <v>-1719.3153667747974</v>
      </c>
      <c r="AB255" s="72">
        <f t="shared" si="65"/>
        <v>342.5948464105604</v>
      </c>
      <c r="AC255" s="70">
        <f t="shared" si="66"/>
        <v>0.057335842538378756</v>
      </c>
      <c r="AD255" s="65"/>
      <c r="AE255" s="72">
        <f t="shared" si="67"/>
        <v>1987.3745355719002</v>
      </c>
      <c r="AF255" s="72">
        <f t="shared" si="68"/>
        <v>457.66171481786296</v>
      </c>
      <c r="AG255" s="70">
        <f t="shared" si="69"/>
        <v>0.07659315454260707</v>
      </c>
    </row>
    <row r="256" spans="1:33" ht="15">
      <c r="A256" s="32">
        <v>37287</v>
      </c>
      <c r="B256" s="19">
        <v>650753</v>
      </c>
      <c r="C256" s="19">
        <v>0.6</v>
      </c>
      <c r="D256" s="19">
        <v>3728</v>
      </c>
      <c r="E256" s="19">
        <v>644740</v>
      </c>
      <c r="F256" s="19">
        <v>-0.9</v>
      </c>
      <c r="G256" s="19">
        <v>-5540</v>
      </c>
      <c r="I256" s="29">
        <f t="shared" si="55"/>
        <v>651125.0996152973</v>
      </c>
      <c r="J256" s="29">
        <f t="shared" si="75"/>
        <v>644810.5925252843</v>
      </c>
      <c r="K256" s="30">
        <f t="shared" si="76"/>
        <v>107.91393678992848</v>
      </c>
      <c r="L256" s="29"/>
      <c r="M256" s="29">
        <f t="shared" si="70"/>
        <v>657217.6849791581</v>
      </c>
      <c r="N256" s="29">
        <f t="shared" si="77"/>
        <v>650825.2568449585</v>
      </c>
      <c r="O256" s="30">
        <f t="shared" si="78"/>
        <v>108.920536422022</v>
      </c>
      <c r="P256" s="29"/>
      <c r="Q256" s="44"/>
      <c r="R256" s="54">
        <f t="shared" si="56"/>
        <v>652515.907225388</v>
      </c>
      <c r="S256" s="54">
        <f t="shared" si="73"/>
        <v>644161.0828669893</v>
      </c>
      <c r="T256" s="55">
        <f t="shared" si="74"/>
        <v>107.80523642888882</v>
      </c>
      <c r="U256" s="47"/>
      <c r="V256" s="54">
        <f t="shared" si="59"/>
        <v>655372.3089787106</v>
      </c>
      <c r="W256" s="54">
        <f t="shared" si="79"/>
        <v>650517.2748121719</v>
      </c>
      <c r="X256" s="55">
        <f t="shared" si="80"/>
        <v>108.86899329601907</v>
      </c>
      <c r="Y256" s="55"/>
      <c r="AA256" s="72">
        <f t="shared" si="64"/>
        <v>-1390.8076100907056</v>
      </c>
      <c r="AB256" s="72">
        <f t="shared" si="65"/>
        <v>649.5096582949627</v>
      </c>
      <c r="AC256" s="70">
        <f t="shared" si="66"/>
        <v>0.1087003610396664</v>
      </c>
      <c r="AD256" s="65"/>
      <c r="AE256" s="72">
        <f t="shared" si="67"/>
        <v>1845.376000447548</v>
      </c>
      <c r="AF256" s="72">
        <f t="shared" si="68"/>
        <v>307.9820327865891</v>
      </c>
      <c r="AG256" s="70">
        <f t="shared" si="69"/>
        <v>0.05154312600292599</v>
      </c>
    </row>
    <row r="257" spans="1:33" ht="15">
      <c r="A257" s="32">
        <v>37315</v>
      </c>
      <c r="B257" s="19">
        <v>655168</v>
      </c>
      <c r="C257" s="19">
        <v>0.7</v>
      </c>
      <c r="D257" s="19">
        <v>4419</v>
      </c>
      <c r="E257" s="19">
        <v>647953</v>
      </c>
      <c r="F257" s="19">
        <v>0.5</v>
      </c>
      <c r="G257" s="19">
        <v>3217</v>
      </c>
      <c r="I257" s="29">
        <f t="shared" si="55"/>
        <v>654373.958760786</v>
      </c>
      <c r="J257" s="29">
        <f t="shared" si="75"/>
        <v>648027.9447543282</v>
      </c>
      <c r="K257" s="30">
        <f t="shared" si="76"/>
        <v>108.45238505535826</v>
      </c>
      <c r="L257" s="29"/>
      <c r="M257" s="29">
        <f t="shared" si="70"/>
        <v>661680.5840359783</v>
      </c>
      <c r="N257" s="29">
        <f t="shared" si="77"/>
        <v>655244.7475119211</v>
      </c>
      <c r="O257" s="30">
        <f t="shared" si="78"/>
        <v>109.66017166065926</v>
      </c>
      <c r="P257" s="29"/>
      <c r="Q257" s="44"/>
      <c r="R257" s="54">
        <f t="shared" si="56"/>
        <v>655778.4867615149</v>
      </c>
      <c r="S257" s="54">
        <f t="shared" si="73"/>
        <v>647381.8882813242</v>
      </c>
      <c r="T257" s="55">
        <f t="shared" si="74"/>
        <v>108.34426261103324</v>
      </c>
      <c r="U257" s="47"/>
      <c r="V257" s="54">
        <f t="shared" si="59"/>
        <v>659959.9151415614</v>
      </c>
      <c r="W257" s="54">
        <f t="shared" si="79"/>
        <v>655070.8957358571</v>
      </c>
      <c r="X257" s="55">
        <f t="shared" si="80"/>
        <v>109.6310762490912</v>
      </c>
      <c r="Y257" s="55"/>
      <c r="AA257" s="72">
        <f t="shared" si="64"/>
        <v>-1404.5280007289257</v>
      </c>
      <c r="AB257" s="72">
        <f t="shared" si="65"/>
        <v>646.0564730040496</v>
      </c>
      <c r="AC257" s="70">
        <f t="shared" si="66"/>
        <v>0.10812244432501927</v>
      </c>
      <c r="AD257" s="65"/>
      <c r="AE257" s="72">
        <f t="shared" si="67"/>
        <v>1720.6688944168855</v>
      </c>
      <c r="AF257" s="72">
        <f t="shared" si="68"/>
        <v>173.8517760640243</v>
      </c>
      <c r="AG257" s="70">
        <f t="shared" si="69"/>
        <v>0.029095411568064833</v>
      </c>
    </row>
    <row r="258" spans="1:33" ht="15">
      <c r="A258" s="32">
        <v>37346</v>
      </c>
      <c r="B258" s="19">
        <v>661087</v>
      </c>
      <c r="C258" s="19">
        <v>0.9</v>
      </c>
      <c r="D258" s="19">
        <v>5929</v>
      </c>
      <c r="E258" s="19">
        <v>664281</v>
      </c>
      <c r="F258" s="19">
        <v>2.5</v>
      </c>
      <c r="G258" s="19">
        <v>16337</v>
      </c>
      <c r="I258" s="29">
        <f t="shared" si="55"/>
        <v>670872.8519895773</v>
      </c>
      <c r="J258" s="29">
        <f t="shared" si="75"/>
        <v>664366.8343550423</v>
      </c>
      <c r="K258" s="30">
        <f t="shared" si="76"/>
        <v>111.18682198928617</v>
      </c>
      <c r="L258" s="29"/>
      <c r="M258" s="29">
        <f t="shared" si="70"/>
        <v>667668.5202336395</v>
      </c>
      <c r="N258" s="29">
        <f t="shared" si="77"/>
        <v>661174.4420452288</v>
      </c>
      <c r="O258" s="30">
        <f t="shared" si="78"/>
        <v>110.652550955399</v>
      </c>
      <c r="P258" s="29"/>
      <c r="Q258" s="44"/>
      <c r="R258" s="54">
        <f t="shared" si="56"/>
        <v>672172.9489305527</v>
      </c>
      <c r="S258" s="54">
        <f t="shared" si="73"/>
        <v>663566.4354883572</v>
      </c>
      <c r="T258" s="55">
        <f t="shared" si="74"/>
        <v>111.05286917630906</v>
      </c>
      <c r="U258" s="47"/>
      <c r="V258" s="54">
        <f t="shared" si="59"/>
        <v>665899.5543778354</v>
      </c>
      <c r="W258" s="54">
        <f t="shared" si="79"/>
        <v>660966.5337974797</v>
      </c>
      <c r="X258" s="55">
        <f t="shared" si="80"/>
        <v>110.61775593533301</v>
      </c>
      <c r="Y258" s="55"/>
      <c r="AA258" s="72">
        <f t="shared" si="64"/>
        <v>-1300.0969409754034</v>
      </c>
      <c r="AB258" s="72">
        <f t="shared" si="65"/>
        <v>800.3988666851074</v>
      </c>
      <c r="AC258" s="70">
        <f t="shared" si="66"/>
        <v>0.13395281297711392</v>
      </c>
      <c r="AD258" s="65"/>
      <c r="AE258" s="72">
        <f t="shared" si="67"/>
        <v>1768.9658558041556</v>
      </c>
      <c r="AF258" s="72">
        <f t="shared" si="68"/>
        <v>207.90824774908833</v>
      </c>
      <c r="AG258" s="70">
        <f t="shared" si="69"/>
        <v>0.03479502006598523</v>
      </c>
    </row>
    <row r="259" spans="1:33" ht="15">
      <c r="A259" s="32">
        <v>37376</v>
      </c>
      <c r="B259" s="19">
        <v>660409</v>
      </c>
      <c r="C259" s="19">
        <v>-0.1</v>
      </c>
      <c r="D259" s="19">
        <v>-672</v>
      </c>
      <c r="E259" s="19">
        <v>662142</v>
      </c>
      <c r="F259" s="19">
        <v>-0.3</v>
      </c>
      <c r="G259" s="19">
        <v>-2133</v>
      </c>
      <c r="I259" s="29">
        <f t="shared" si="55"/>
        <v>668718.6856152662</v>
      </c>
      <c r="J259" s="29">
        <f t="shared" si="75"/>
        <v>662233.5587417412</v>
      </c>
      <c r="K259" s="30">
        <f t="shared" si="76"/>
        <v>110.82980215686112</v>
      </c>
      <c r="L259" s="29"/>
      <c r="M259" s="29">
        <f t="shared" si="70"/>
        <v>666989.8300679019</v>
      </c>
      <c r="N259" s="29">
        <f t="shared" si="77"/>
        <v>660502.35315972</v>
      </c>
      <c r="O259" s="30">
        <f t="shared" si="78"/>
        <v>110.54007178965828</v>
      </c>
      <c r="P259" s="29"/>
      <c r="Q259" s="44"/>
      <c r="R259" s="54">
        <f t="shared" si="56"/>
        <v>670156.430083761</v>
      </c>
      <c r="S259" s="54">
        <f t="shared" si="73"/>
        <v>661575.7361818921</v>
      </c>
      <c r="T259" s="55">
        <f t="shared" si="74"/>
        <v>110.71971056878013</v>
      </c>
      <c r="U259" s="47"/>
      <c r="V259" s="54">
        <f t="shared" si="59"/>
        <v>665233.6548234575</v>
      </c>
      <c r="W259" s="54">
        <f t="shared" si="79"/>
        <v>660305.5672636823</v>
      </c>
      <c r="X259" s="55">
        <f t="shared" si="80"/>
        <v>110.50713817939767</v>
      </c>
      <c r="Y259" s="55"/>
      <c r="AA259" s="72">
        <f t="shared" si="64"/>
        <v>-1437.744468494784</v>
      </c>
      <c r="AB259" s="72">
        <f t="shared" si="65"/>
        <v>657.8225598491263</v>
      </c>
      <c r="AC259" s="70">
        <f t="shared" si="66"/>
        <v>0.11009158808099073</v>
      </c>
      <c r="AD259" s="65"/>
      <c r="AE259" s="72">
        <f t="shared" si="67"/>
        <v>1756.1752444443991</v>
      </c>
      <c r="AF259" s="72">
        <f t="shared" si="68"/>
        <v>196.78589603770524</v>
      </c>
      <c r="AG259" s="70">
        <f t="shared" si="69"/>
        <v>0.03293361026061348</v>
      </c>
    </row>
    <row r="260" spans="1:33" ht="15">
      <c r="A260" s="32">
        <v>37407</v>
      </c>
      <c r="B260" s="19">
        <v>667942</v>
      </c>
      <c r="C260" s="19">
        <v>1.1</v>
      </c>
      <c r="D260" s="19">
        <v>7537</v>
      </c>
      <c r="E260" s="19">
        <v>668184</v>
      </c>
      <c r="F260" s="19">
        <v>0.9</v>
      </c>
      <c r="G260" s="19">
        <v>6048</v>
      </c>
      <c r="I260" s="29">
        <f t="shared" si="55"/>
        <v>674826.7570117357</v>
      </c>
      <c r="J260" s="29">
        <f t="shared" si="75"/>
        <v>668282.395038593</v>
      </c>
      <c r="K260" s="30">
        <f t="shared" si="76"/>
        <v>111.84212072817165</v>
      </c>
      <c r="L260" s="29"/>
      <c r="M260" s="29">
        <f t="shared" si="70"/>
        <v>674601.9346110285</v>
      </c>
      <c r="N260" s="29">
        <f t="shared" si="77"/>
        <v>668040.4185642871</v>
      </c>
      <c r="O260" s="30">
        <f t="shared" si="78"/>
        <v>111.80162413234085</v>
      </c>
      <c r="P260" s="29"/>
      <c r="Q260" s="44"/>
      <c r="R260" s="54">
        <f t="shared" si="56"/>
        <v>676187.8379545148</v>
      </c>
      <c r="S260" s="54">
        <f t="shared" si="73"/>
        <v>667529.9178075291</v>
      </c>
      <c r="T260" s="55">
        <f t="shared" si="74"/>
        <v>111.71618796389915</v>
      </c>
      <c r="U260" s="47"/>
      <c r="V260" s="54">
        <f t="shared" si="59"/>
        <v>672551.2250265154</v>
      </c>
      <c r="W260" s="54">
        <f t="shared" si="79"/>
        <v>667568.9285035827</v>
      </c>
      <c r="X260" s="55">
        <f t="shared" si="80"/>
        <v>111.72271669937103</v>
      </c>
      <c r="Y260" s="55"/>
      <c r="AA260" s="72">
        <f t="shared" si="64"/>
        <v>-1361.080942779081</v>
      </c>
      <c r="AB260" s="72">
        <f t="shared" si="65"/>
        <v>752.47723106388</v>
      </c>
      <c r="AC260" s="70">
        <f t="shared" si="66"/>
        <v>0.12593276427250544</v>
      </c>
      <c r="AD260" s="65"/>
      <c r="AE260" s="72">
        <f t="shared" si="67"/>
        <v>2050.709584513097</v>
      </c>
      <c r="AF260" s="72">
        <f t="shared" si="68"/>
        <v>471.490060704411</v>
      </c>
      <c r="AG260" s="70">
        <f t="shared" si="69"/>
        <v>0.07890743296981384</v>
      </c>
    </row>
    <row r="261" spans="1:33" ht="15">
      <c r="A261" s="32">
        <v>37437</v>
      </c>
      <c r="B261" s="19">
        <v>674288</v>
      </c>
      <c r="C261" s="19">
        <v>1</v>
      </c>
      <c r="D261" s="19">
        <v>6351</v>
      </c>
      <c r="E261" s="19">
        <v>679674</v>
      </c>
      <c r="F261" s="19">
        <v>1.7</v>
      </c>
      <c r="G261" s="19">
        <v>11494</v>
      </c>
      <c r="I261" s="29">
        <f t="shared" si="55"/>
        <v>686435.0247120891</v>
      </c>
      <c r="J261" s="29">
        <f t="shared" si="75"/>
        <v>679778.0876151492</v>
      </c>
      <c r="K261" s="30">
        <f t="shared" si="76"/>
        <v>113.76601195521332</v>
      </c>
      <c r="L261" s="29"/>
      <c r="M261" s="29">
        <f t="shared" si="70"/>
        <v>681016.259337898</v>
      </c>
      <c r="N261" s="29">
        <f t="shared" si="77"/>
        <v>674392.3543585654</v>
      </c>
      <c r="O261" s="30">
        <f t="shared" si="78"/>
        <v>112.86466870037894</v>
      </c>
      <c r="P261" s="29"/>
      <c r="Q261" s="44"/>
      <c r="R261" s="54">
        <f t="shared" si="56"/>
        <v>687683.0311997414</v>
      </c>
      <c r="S261" s="54">
        <f t="shared" si="73"/>
        <v>678877.926410257</v>
      </c>
      <c r="T261" s="55">
        <f t="shared" si="74"/>
        <v>113.61536315928542</v>
      </c>
      <c r="U261" s="47"/>
      <c r="V261" s="54">
        <f t="shared" si="59"/>
        <v>679276.7372767805</v>
      </c>
      <c r="W261" s="54">
        <f t="shared" si="79"/>
        <v>674244.6177886185</v>
      </c>
      <c r="X261" s="55">
        <f t="shared" si="80"/>
        <v>112.83994386636475</v>
      </c>
      <c r="Y261" s="55"/>
      <c r="AA261" s="72">
        <f t="shared" si="64"/>
        <v>-1248.0064876523102</v>
      </c>
      <c r="AB261" s="72">
        <f t="shared" si="65"/>
        <v>900.1612048922107</v>
      </c>
      <c r="AC261" s="70">
        <f t="shared" si="66"/>
        <v>0.15064879592789282</v>
      </c>
      <c r="AD261" s="65"/>
      <c r="AE261" s="72">
        <f t="shared" si="67"/>
        <v>1739.522061117459</v>
      </c>
      <c r="AF261" s="72">
        <f t="shared" si="68"/>
        <v>147.73656994686462</v>
      </c>
      <c r="AG261" s="70">
        <f t="shared" si="69"/>
        <v>0.024724834014193675</v>
      </c>
    </row>
    <row r="262" spans="1:33" ht="15">
      <c r="A262" s="32">
        <v>37468</v>
      </c>
      <c r="B262" s="19">
        <v>677945</v>
      </c>
      <c r="C262" s="19">
        <v>0.5</v>
      </c>
      <c r="D262" s="19">
        <v>3662</v>
      </c>
      <c r="E262" s="19">
        <v>676368</v>
      </c>
      <c r="F262" s="19">
        <v>-0.5</v>
      </c>
      <c r="G262" s="19">
        <v>-3301</v>
      </c>
      <c r="I262" s="29">
        <f t="shared" si="55"/>
        <v>683101.1881719616</v>
      </c>
      <c r="J262" s="29">
        <f t="shared" si="75"/>
        <v>676476.5820886503</v>
      </c>
      <c r="K262" s="30">
        <f t="shared" si="76"/>
        <v>113.2134799980336</v>
      </c>
      <c r="L262" s="29"/>
      <c r="M262" s="29">
        <f t="shared" si="70"/>
        <v>684714.7999343424</v>
      </c>
      <c r="N262" s="29">
        <f t="shared" si="77"/>
        <v>678054.9210980907</v>
      </c>
      <c r="O262" s="30">
        <f t="shared" si="78"/>
        <v>113.47762698642404</v>
      </c>
      <c r="P262" s="29"/>
      <c r="Q262" s="44"/>
      <c r="R262" s="54">
        <f t="shared" si="56"/>
        <v>684244.6160437427</v>
      </c>
      <c r="S262" s="54">
        <f t="shared" si="73"/>
        <v>675483.5367782057</v>
      </c>
      <c r="T262" s="55">
        <f t="shared" si="74"/>
        <v>113.04728634348899</v>
      </c>
      <c r="U262" s="47"/>
      <c r="V262" s="54">
        <f t="shared" si="59"/>
        <v>682673.1209631644</v>
      </c>
      <c r="W262" s="54">
        <f t="shared" si="79"/>
        <v>677615.8408775616</v>
      </c>
      <c r="X262" s="55">
        <f t="shared" si="80"/>
        <v>113.40414358569656</v>
      </c>
      <c r="Y262" s="55"/>
      <c r="AA262" s="72">
        <f t="shared" si="64"/>
        <v>-1143.4278717811685</v>
      </c>
      <c r="AB262" s="72">
        <f t="shared" si="65"/>
        <v>993.0453104446642</v>
      </c>
      <c r="AC262" s="70">
        <f t="shared" si="66"/>
        <v>0.16619365454461388</v>
      </c>
      <c r="AD262" s="65"/>
      <c r="AE262" s="72">
        <f t="shared" si="67"/>
        <v>2041.6789711780148</v>
      </c>
      <c r="AF262" s="72">
        <f t="shared" si="68"/>
        <v>439.0802205291111</v>
      </c>
      <c r="AG262" s="70">
        <f t="shared" si="69"/>
        <v>0.07348340072748272</v>
      </c>
    </row>
    <row r="263" spans="1:33" ht="15">
      <c r="A263" s="32">
        <v>37499</v>
      </c>
      <c r="B263" s="19">
        <v>681297</v>
      </c>
      <c r="C263" s="19">
        <v>0.5</v>
      </c>
      <c r="D263" s="19">
        <v>3356</v>
      </c>
      <c r="E263" s="19">
        <v>680313</v>
      </c>
      <c r="F263" s="19">
        <v>0.6</v>
      </c>
      <c r="G263" s="19">
        <v>3950</v>
      </c>
      <c r="I263" s="29">
        <f t="shared" si="55"/>
        <v>687090.5100991954</v>
      </c>
      <c r="J263" s="29">
        <f t="shared" si="75"/>
        <v>680427.2162097947</v>
      </c>
      <c r="K263" s="30">
        <f t="shared" si="76"/>
        <v>113.87464854236485</v>
      </c>
      <c r="L263" s="29"/>
      <c r="M263" s="29">
        <f t="shared" si="70"/>
        <v>688104.3121640655</v>
      </c>
      <c r="N263" s="29">
        <f t="shared" si="77"/>
        <v>681411.4652354546</v>
      </c>
      <c r="O263" s="30">
        <f t="shared" si="78"/>
        <v>114.03937007202308</v>
      </c>
      <c r="P263" s="29"/>
      <c r="Q263" s="44"/>
      <c r="R263" s="54">
        <f t="shared" si="56"/>
        <v>688350.0837400052</v>
      </c>
      <c r="S263" s="54">
        <f t="shared" si="73"/>
        <v>679536.4379988749</v>
      </c>
      <c r="T263" s="55">
        <f t="shared" si="74"/>
        <v>113.72557006154993</v>
      </c>
      <c r="U263" s="47"/>
      <c r="V263" s="54">
        <f t="shared" si="59"/>
        <v>686086.4865679801</v>
      </c>
      <c r="W263" s="54">
        <f t="shared" si="79"/>
        <v>681003.9200819493</v>
      </c>
      <c r="X263" s="55">
        <f t="shared" si="80"/>
        <v>113.97116430362503</v>
      </c>
      <c r="Y263" s="55"/>
      <c r="AA263" s="72">
        <f t="shared" si="64"/>
        <v>-1259.5736408097437</v>
      </c>
      <c r="AB263" s="72">
        <f t="shared" si="65"/>
        <v>890.778210919816</v>
      </c>
      <c r="AC263" s="70">
        <f t="shared" si="66"/>
        <v>0.14907848081492148</v>
      </c>
      <c r="AD263" s="65"/>
      <c r="AE263" s="72">
        <f t="shared" si="67"/>
        <v>2017.8255960854003</v>
      </c>
      <c r="AF263" s="72">
        <f t="shared" si="68"/>
        <v>407.54515350528527</v>
      </c>
      <c r="AG263" s="70">
        <f t="shared" si="69"/>
        <v>0.0682057683980446</v>
      </c>
    </row>
    <row r="264" spans="1:33" ht="15">
      <c r="A264" s="32">
        <v>37529</v>
      </c>
      <c r="B264" s="19">
        <v>686754</v>
      </c>
      <c r="C264" s="19">
        <v>0.8</v>
      </c>
      <c r="D264" s="19">
        <v>5462</v>
      </c>
      <c r="E264" s="19">
        <v>688129</v>
      </c>
      <c r="F264" s="19">
        <v>1.1</v>
      </c>
      <c r="G264" s="19">
        <v>7821</v>
      </c>
      <c r="I264" s="29">
        <f t="shared" si="55"/>
        <v>694989.4255682307</v>
      </c>
      <c r="J264" s="29">
        <f t="shared" si="75"/>
        <v>688249.5292597832</v>
      </c>
      <c r="K264" s="30">
        <f t="shared" si="76"/>
        <v>115.18377188154818</v>
      </c>
      <c r="L264" s="29"/>
      <c r="M264" s="29">
        <f t="shared" si="70"/>
        <v>693620.8868048465</v>
      </c>
      <c r="N264" s="29">
        <f t="shared" si="77"/>
        <v>686874.3829102954</v>
      </c>
      <c r="O264" s="30">
        <f t="shared" si="78"/>
        <v>114.95363072388766</v>
      </c>
      <c r="P264" s="29"/>
      <c r="Q264" s="44"/>
      <c r="R264" s="54">
        <f t="shared" si="56"/>
        <v>695921.9346611451</v>
      </c>
      <c r="S264" s="54">
        <f t="shared" si="73"/>
        <v>687011.3388168624</v>
      </c>
      <c r="T264" s="55">
        <f t="shared" si="74"/>
        <v>114.97655133222698</v>
      </c>
      <c r="U264" s="47"/>
      <c r="V264" s="54">
        <f t="shared" si="59"/>
        <v>691575.178460524</v>
      </c>
      <c r="W264" s="54">
        <f t="shared" si="79"/>
        <v>686451.9514426049</v>
      </c>
      <c r="X264" s="55">
        <f t="shared" si="80"/>
        <v>114.88293361805403</v>
      </c>
      <c r="Y264" s="55"/>
      <c r="AA264" s="72">
        <f t="shared" si="64"/>
        <v>-932.5090929144062</v>
      </c>
      <c r="AB264" s="72">
        <f t="shared" si="65"/>
        <v>1238.1904429207789</v>
      </c>
      <c r="AC264" s="70">
        <f t="shared" si="66"/>
        <v>0.2072205493212067</v>
      </c>
      <c r="AD264" s="65"/>
      <c r="AE264" s="72">
        <f t="shared" si="67"/>
        <v>2045.7083443225129</v>
      </c>
      <c r="AF264" s="72">
        <f t="shared" si="68"/>
        <v>422.4314676905051</v>
      </c>
      <c r="AG264" s="70">
        <f t="shared" si="69"/>
        <v>0.07069710583363076</v>
      </c>
    </row>
    <row r="265" spans="1:33" ht="15">
      <c r="A265" s="32">
        <v>37560</v>
      </c>
      <c r="B265" s="19">
        <v>691404</v>
      </c>
      <c r="C265" s="19">
        <v>0.7</v>
      </c>
      <c r="D265" s="19">
        <v>4655</v>
      </c>
      <c r="E265" s="19">
        <v>691076</v>
      </c>
      <c r="F265" s="19">
        <v>0.4</v>
      </c>
      <c r="G265" s="19">
        <v>2952</v>
      </c>
      <c r="I265" s="29">
        <f t="shared" si="55"/>
        <v>697970.8560620443</v>
      </c>
      <c r="J265" s="29">
        <f t="shared" si="75"/>
        <v>691202.0463174497</v>
      </c>
      <c r="K265" s="30">
        <f t="shared" si="76"/>
        <v>115.67789797504858</v>
      </c>
      <c r="L265" s="29"/>
      <c r="M265" s="29">
        <f t="shared" si="70"/>
        <v>698322.4323773172</v>
      </c>
      <c r="N265" s="29">
        <f t="shared" si="77"/>
        <v>691530.1988974573</v>
      </c>
      <c r="O265" s="30">
        <f t="shared" si="78"/>
        <v>115.73281679491119</v>
      </c>
      <c r="P265" s="29"/>
      <c r="Q265" s="44"/>
      <c r="R265" s="54">
        <f t="shared" si="56"/>
        <v>698705.6223997896</v>
      </c>
      <c r="S265" s="54">
        <f t="shared" si="73"/>
        <v>689759.3841721299</v>
      </c>
      <c r="T265" s="55">
        <f t="shared" si="74"/>
        <v>115.43645753755588</v>
      </c>
      <c r="U265" s="47"/>
      <c r="V265" s="54">
        <f t="shared" si="59"/>
        <v>696416.2047097476</v>
      </c>
      <c r="W265" s="54">
        <f t="shared" si="79"/>
        <v>691257.1151027031</v>
      </c>
      <c r="X265" s="55">
        <f t="shared" si="80"/>
        <v>115.68711415338039</v>
      </c>
      <c r="Y265" s="55"/>
      <c r="AA265" s="72">
        <f t="shared" si="64"/>
        <v>-734.7663377453573</v>
      </c>
      <c r="AB265" s="72">
        <f t="shared" si="65"/>
        <v>1442.662145319744</v>
      </c>
      <c r="AC265" s="70">
        <f t="shared" si="66"/>
        <v>0.24144043749269883</v>
      </c>
      <c r="AD265" s="65"/>
      <c r="AE265" s="72">
        <f t="shared" si="67"/>
        <v>1906.2276675696485</v>
      </c>
      <c r="AF265" s="72">
        <f t="shared" si="68"/>
        <v>273.08379475423135</v>
      </c>
      <c r="AG265" s="70">
        <f t="shared" si="69"/>
        <v>0.04570264153079506</v>
      </c>
    </row>
    <row r="266" spans="1:33" ht="15">
      <c r="A266" s="32">
        <v>37590</v>
      </c>
      <c r="B266" s="19">
        <v>699502</v>
      </c>
      <c r="C266" s="19">
        <v>1.2</v>
      </c>
      <c r="D266" s="19">
        <v>8102</v>
      </c>
      <c r="E266" s="19">
        <v>701683</v>
      </c>
      <c r="F266" s="19">
        <v>1.5</v>
      </c>
      <c r="G266" s="19">
        <v>10613</v>
      </c>
      <c r="I266" s="29">
        <f t="shared" si="55"/>
        <v>708689.7418219122</v>
      </c>
      <c r="J266" s="29">
        <f t="shared" si="75"/>
        <v>701816.9820373518</v>
      </c>
      <c r="K266" s="30">
        <f t="shared" si="76"/>
        <v>117.45438787081864</v>
      </c>
      <c r="L266" s="29"/>
      <c r="M266" s="29">
        <f t="shared" si="70"/>
        <v>706505.5038480074</v>
      </c>
      <c r="N266" s="29">
        <f t="shared" si="77"/>
        <v>699633.6777194879</v>
      </c>
      <c r="O266" s="30">
        <f t="shared" si="78"/>
        <v>117.08899535574157</v>
      </c>
      <c r="P266" s="29"/>
      <c r="Q266" s="44"/>
      <c r="R266" s="54">
        <f t="shared" si="56"/>
        <v>709186.2067357864</v>
      </c>
      <c r="S266" s="54">
        <f t="shared" si="73"/>
        <v>700105.7749347117</v>
      </c>
      <c r="T266" s="55">
        <f t="shared" si="74"/>
        <v>117.16800440061921</v>
      </c>
      <c r="U266" s="47"/>
      <c r="V266" s="54">
        <f t="shared" si="59"/>
        <v>704773.1991662645</v>
      </c>
      <c r="W266" s="54">
        <f t="shared" si="79"/>
        <v>699552.2004839355</v>
      </c>
      <c r="X266" s="55">
        <f t="shared" si="80"/>
        <v>117.07535952322095</v>
      </c>
      <c r="Y266" s="55"/>
      <c r="AA266" s="72">
        <f t="shared" si="64"/>
        <v>-496.4649138741661</v>
      </c>
      <c r="AB266" s="72">
        <f t="shared" si="65"/>
        <v>1711.2071026400663</v>
      </c>
      <c r="AC266" s="70">
        <f t="shared" si="66"/>
        <v>0.286383470199425</v>
      </c>
      <c r="AD266" s="65"/>
      <c r="AE266" s="72">
        <f t="shared" si="67"/>
        <v>1732.304681742913</v>
      </c>
      <c r="AF266" s="72">
        <f t="shared" si="68"/>
        <v>81.47723555238917</v>
      </c>
      <c r="AG266" s="70">
        <f t="shared" si="69"/>
        <v>0.013635832520620284</v>
      </c>
    </row>
    <row r="267" spans="1:33" ht="15">
      <c r="A267" s="32">
        <v>37621</v>
      </c>
      <c r="B267" s="19">
        <v>701090</v>
      </c>
      <c r="C267" s="19">
        <v>0.2</v>
      </c>
      <c r="D267" s="19">
        <v>1592</v>
      </c>
      <c r="E267" s="19">
        <v>703920</v>
      </c>
      <c r="F267" s="19">
        <v>0.3</v>
      </c>
      <c r="G267" s="19">
        <v>2240</v>
      </c>
      <c r="I267" s="29">
        <f t="shared" si="55"/>
        <v>710952.1096171717</v>
      </c>
      <c r="J267" s="29">
        <f t="shared" si="75"/>
        <v>704057.4097515242</v>
      </c>
      <c r="K267" s="30">
        <f t="shared" si="76"/>
        <v>117.82934041895024</v>
      </c>
      <c r="L267" s="29"/>
      <c r="M267" s="29">
        <f t="shared" si="70"/>
        <v>708113.4431564384</v>
      </c>
      <c r="N267" s="29">
        <f t="shared" si="77"/>
        <v>701225.9774054495</v>
      </c>
      <c r="O267" s="30">
        <f t="shared" si="78"/>
        <v>117.35547876909328</v>
      </c>
      <c r="P267" s="29"/>
      <c r="Q267" s="44"/>
      <c r="R267" s="54">
        <f t="shared" si="56"/>
        <v>711313.7653559936</v>
      </c>
      <c r="S267" s="54">
        <f t="shared" si="73"/>
        <v>702206.0922595158</v>
      </c>
      <c r="T267" s="55">
        <f t="shared" si="74"/>
        <v>117.51950841382106</v>
      </c>
      <c r="U267" s="47"/>
      <c r="V267" s="54">
        <f t="shared" si="59"/>
        <v>706182.7455645971</v>
      </c>
      <c r="W267" s="54">
        <f t="shared" si="79"/>
        <v>700951.3048849034</v>
      </c>
      <c r="X267" s="55">
        <f t="shared" si="80"/>
        <v>117.3095102422674</v>
      </c>
      <c r="Y267" s="55"/>
      <c r="AA267" s="72">
        <f t="shared" si="64"/>
        <v>-361.6557388219517</v>
      </c>
      <c r="AB267" s="72">
        <f t="shared" si="65"/>
        <v>1851.317492008442</v>
      </c>
      <c r="AC267" s="70">
        <f t="shared" si="66"/>
        <v>0.30983200512918074</v>
      </c>
      <c r="AD267" s="65"/>
      <c r="AE267" s="72">
        <f t="shared" si="67"/>
        <v>1930.6975918413373</v>
      </c>
      <c r="AF267" s="72">
        <f t="shared" si="68"/>
        <v>274.6725205461262</v>
      </c>
      <c r="AG267" s="70">
        <f t="shared" si="69"/>
        <v>0.045968526825888034</v>
      </c>
    </row>
    <row r="268" spans="1:33" ht="15">
      <c r="A268" s="32">
        <v>37652</v>
      </c>
      <c r="B268" s="19">
        <v>707518</v>
      </c>
      <c r="C268" s="19">
        <v>0.9</v>
      </c>
      <c r="D268" s="19">
        <v>6433</v>
      </c>
      <c r="E268" s="19">
        <v>701232</v>
      </c>
      <c r="F268" s="19">
        <v>-0.4</v>
      </c>
      <c r="G268" s="19">
        <v>-2682</v>
      </c>
      <c r="I268" s="29">
        <f t="shared" si="55"/>
        <v>708243.316632183</v>
      </c>
      <c r="J268" s="29">
        <f t="shared" si="75"/>
        <v>701374.8862077215</v>
      </c>
      <c r="K268" s="30">
        <f t="shared" si="76"/>
        <v>117.38039978506625</v>
      </c>
      <c r="L268" s="29"/>
      <c r="M268" s="29">
        <f t="shared" si="70"/>
        <v>714610.8882488308</v>
      </c>
      <c r="N268" s="29">
        <f t="shared" si="77"/>
        <v>707660.2250949747</v>
      </c>
      <c r="O268" s="30">
        <f t="shared" si="78"/>
        <v>118.43229885627407</v>
      </c>
      <c r="P268" s="29"/>
      <c r="Q268" s="44"/>
      <c r="R268" s="54">
        <f t="shared" si="56"/>
        <v>708468.5102945697</v>
      </c>
      <c r="S268" s="54">
        <f t="shared" si="73"/>
        <v>699397.2678904777</v>
      </c>
      <c r="T268" s="55">
        <f t="shared" si="74"/>
        <v>117.04943038016577</v>
      </c>
      <c r="U268" s="47"/>
      <c r="V268" s="54">
        <f t="shared" si="59"/>
        <v>712538.3902746784</v>
      </c>
      <c r="W268" s="54">
        <f t="shared" si="79"/>
        <v>707259.8666288675</v>
      </c>
      <c r="X268" s="55">
        <f t="shared" si="80"/>
        <v>118.36529583444779</v>
      </c>
      <c r="Y268" s="55"/>
      <c r="AA268" s="72">
        <f t="shared" si="64"/>
        <v>-225.19366238662042</v>
      </c>
      <c r="AB268" s="72">
        <f t="shared" si="65"/>
        <v>1977.618317243876</v>
      </c>
      <c r="AC268" s="70">
        <f t="shared" si="66"/>
        <v>0.3309694049004719</v>
      </c>
      <c r="AD268" s="65"/>
      <c r="AE268" s="72">
        <f t="shared" si="67"/>
        <v>2072.497974152444</v>
      </c>
      <c r="AF268" s="72">
        <f t="shared" si="68"/>
        <v>400.35846610728186</v>
      </c>
      <c r="AG268" s="70">
        <f t="shared" si="69"/>
        <v>0.06700302182628093</v>
      </c>
    </row>
    <row r="269" spans="1:33" ht="15">
      <c r="A269" s="32">
        <v>37680</v>
      </c>
      <c r="B269" s="19">
        <v>715185</v>
      </c>
      <c r="C269" s="19">
        <v>1.1</v>
      </c>
      <c r="D269" s="19">
        <v>7672</v>
      </c>
      <c r="E269" s="19">
        <v>707547</v>
      </c>
      <c r="F269" s="19">
        <v>0.9</v>
      </c>
      <c r="G269" s="19">
        <v>6318</v>
      </c>
      <c r="I269" s="29">
        <f t="shared" si="55"/>
        <v>714624.4875919826</v>
      </c>
      <c r="J269" s="29">
        <f t="shared" si="75"/>
        <v>707694.1735920114</v>
      </c>
      <c r="K269" s="30">
        <f t="shared" si="76"/>
        <v>118.43798039439676</v>
      </c>
      <c r="L269" s="29"/>
      <c r="M269" s="29">
        <f t="shared" si="70"/>
        <v>722359.8002689419</v>
      </c>
      <c r="N269" s="29">
        <f t="shared" si="77"/>
        <v>715333.7673185345</v>
      </c>
      <c r="O269" s="30">
        <f t="shared" si="78"/>
        <v>119.71652427078696</v>
      </c>
      <c r="P269" s="29"/>
      <c r="Q269" s="44"/>
      <c r="R269" s="54">
        <f t="shared" si="56"/>
        <v>714844.7268872207</v>
      </c>
      <c r="S269" s="54">
        <f t="shared" si="73"/>
        <v>705691.8433014919</v>
      </c>
      <c r="T269" s="55">
        <f t="shared" si="74"/>
        <v>118.10287525358726</v>
      </c>
      <c r="U269" s="47"/>
      <c r="V269" s="54">
        <f t="shared" si="59"/>
        <v>720376.3125676997</v>
      </c>
      <c r="W269" s="54">
        <f t="shared" si="79"/>
        <v>715039.7251617849</v>
      </c>
      <c r="X269" s="55">
        <f t="shared" si="80"/>
        <v>119.66731408862671</v>
      </c>
      <c r="Y269" s="55"/>
      <c r="AA269" s="72">
        <f t="shared" si="64"/>
        <v>-220.23929523816332</v>
      </c>
      <c r="AB269" s="72">
        <f t="shared" si="65"/>
        <v>2002.330290519516</v>
      </c>
      <c r="AC269" s="70">
        <f t="shared" si="66"/>
        <v>0.33510514080950315</v>
      </c>
      <c r="AD269" s="65"/>
      <c r="AE269" s="72">
        <f t="shared" si="67"/>
        <v>1983.4877012422075</v>
      </c>
      <c r="AF269" s="72">
        <f t="shared" si="68"/>
        <v>294.0421567496378</v>
      </c>
      <c r="AG269" s="70">
        <f t="shared" si="69"/>
        <v>0.04921018216025175</v>
      </c>
    </row>
    <row r="270" spans="1:33" ht="15">
      <c r="A270" s="32">
        <v>37711</v>
      </c>
      <c r="B270" s="19">
        <v>714798</v>
      </c>
      <c r="C270" s="19">
        <v>0</v>
      </c>
      <c r="D270" s="19">
        <v>-352</v>
      </c>
      <c r="E270" s="19">
        <v>717551</v>
      </c>
      <c r="F270" s="19">
        <v>1.4</v>
      </c>
      <c r="G270" s="19">
        <v>10040</v>
      </c>
      <c r="I270" s="29">
        <f t="shared" si="55"/>
        <v>724764.9162213505</v>
      </c>
      <c r="J270" s="29">
        <f t="shared" si="75"/>
        <v>717736.26196616</v>
      </c>
      <c r="K270" s="30">
        <f t="shared" si="76"/>
        <v>120.1185999478112</v>
      </c>
      <c r="L270" s="29"/>
      <c r="M270" s="29">
        <f t="shared" si="70"/>
        <v>722004.2689732707</v>
      </c>
      <c r="N270" s="29">
        <f t="shared" si="77"/>
        <v>714981.6940981845</v>
      </c>
      <c r="O270" s="30">
        <f t="shared" si="78"/>
        <v>119.65760215057567</v>
      </c>
      <c r="P270" s="29"/>
      <c r="Q270" s="44"/>
      <c r="R270" s="54">
        <f t="shared" si="56"/>
        <v>724852.5530636419</v>
      </c>
      <c r="S270" s="54">
        <f t="shared" si="73"/>
        <v>715571.5291077128</v>
      </c>
      <c r="T270" s="55">
        <f t="shared" si="74"/>
        <v>119.75631550713749</v>
      </c>
      <c r="U270" s="47"/>
      <c r="V270" s="54">
        <f t="shared" si="59"/>
        <v>720376.3125676997</v>
      </c>
      <c r="W270" s="54">
        <f t="shared" si="79"/>
        <v>715039.7251617849</v>
      </c>
      <c r="X270" s="55">
        <f t="shared" si="80"/>
        <v>119.66731408862671</v>
      </c>
      <c r="Y270" s="55"/>
      <c r="AA270" s="72">
        <f t="shared" si="64"/>
        <v>-87.6368422913365</v>
      </c>
      <c r="AB270" s="72">
        <f t="shared" si="65"/>
        <v>2164.7328584472416</v>
      </c>
      <c r="AC270" s="70">
        <f t="shared" si="66"/>
        <v>0.3622844406737187</v>
      </c>
      <c r="AD270" s="65"/>
      <c r="AE270" s="72">
        <f t="shared" si="67"/>
        <v>1627.9564055709634</v>
      </c>
      <c r="AF270" s="72">
        <f t="shared" si="68"/>
        <v>-58.031063600443304</v>
      </c>
      <c r="AG270" s="70">
        <f t="shared" si="69"/>
        <v>-0.009711938051040647</v>
      </c>
    </row>
    <row r="271" spans="1:33" ht="15">
      <c r="A271" s="32">
        <v>37741</v>
      </c>
      <c r="B271" s="19">
        <v>722473</v>
      </c>
      <c r="C271" s="19">
        <v>1.1</v>
      </c>
      <c r="D271" s="19">
        <v>7682</v>
      </c>
      <c r="E271" s="19">
        <v>723852</v>
      </c>
      <c r="F271" s="19">
        <v>0.9</v>
      </c>
      <c r="G271" s="19">
        <v>6308</v>
      </c>
      <c r="I271" s="29">
        <f t="shared" si="55"/>
        <v>731136.3338509327</v>
      </c>
      <c r="J271" s="29">
        <f t="shared" si="75"/>
        <v>724045.8906064692</v>
      </c>
      <c r="K271" s="30">
        <f t="shared" si="76"/>
        <v>121.17456409317619</v>
      </c>
      <c r="L271" s="29"/>
      <c r="M271" s="29">
        <f t="shared" si="70"/>
        <v>729763.7154102399</v>
      </c>
      <c r="N271" s="29">
        <f t="shared" si="77"/>
        <v>722665.6682755917</v>
      </c>
      <c r="O271" s="30">
        <f t="shared" si="78"/>
        <v>120.94357343158195</v>
      </c>
      <c r="P271" s="29"/>
      <c r="Q271" s="44"/>
      <c r="R271" s="54">
        <f t="shared" si="56"/>
        <v>731376.2260412145</v>
      </c>
      <c r="S271" s="54">
        <f t="shared" si="73"/>
        <v>722011.6728696821</v>
      </c>
      <c r="T271" s="55">
        <f t="shared" si="74"/>
        <v>120.8341223467017</v>
      </c>
      <c r="U271" s="47"/>
      <c r="V271" s="54">
        <f t="shared" si="59"/>
        <v>728300.4520059443</v>
      </c>
      <c r="W271" s="54">
        <f t="shared" si="79"/>
        <v>722905.1621385645</v>
      </c>
      <c r="X271" s="55">
        <f t="shared" si="80"/>
        <v>120.98365454360159</v>
      </c>
      <c r="Y271" s="55"/>
      <c r="AA271" s="72">
        <f t="shared" si="64"/>
        <v>-239.8921902818838</v>
      </c>
      <c r="AB271" s="72">
        <f t="shared" si="65"/>
        <v>2034.2177367871627</v>
      </c>
      <c r="AC271" s="70">
        <f t="shared" si="66"/>
        <v>0.34044174647448244</v>
      </c>
      <c r="AD271" s="65"/>
      <c r="AE271" s="72">
        <f t="shared" si="67"/>
        <v>1463.263404295547</v>
      </c>
      <c r="AF271" s="72">
        <f t="shared" si="68"/>
        <v>-239.49386297282763</v>
      </c>
      <c r="AG271" s="70">
        <f t="shared" si="69"/>
        <v>-0.04008111201963516</v>
      </c>
    </row>
    <row r="272" spans="1:33" ht="15">
      <c r="A272" s="32">
        <v>37772</v>
      </c>
      <c r="B272" s="19">
        <v>728093</v>
      </c>
      <c r="C272" s="19">
        <v>0.8</v>
      </c>
      <c r="D272" s="19">
        <v>5624</v>
      </c>
      <c r="E272" s="19">
        <v>728988</v>
      </c>
      <c r="F272" s="19">
        <v>0.7</v>
      </c>
      <c r="G272" s="19">
        <v>5140</v>
      </c>
      <c r="I272" s="29">
        <f t="shared" si="55"/>
        <v>736328.0591704646</v>
      </c>
      <c r="J272" s="29">
        <f t="shared" si="75"/>
        <v>729187.2674040982</v>
      </c>
      <c r="K272" s="30">
        <f t="shared" si="76"/>
        <v>122.03501244372151</v>
      </c>
      <c r="L272" s="29"/>
      <c r="M272" s="29">
        <f t="shared" si="70"/>
        <v>735444.4690653484</v>
      </c>
      <c r="N272" s="29">
        <f t="shared" si="77"/>
        <v>728291.168077497</v>
      </c>
      <c r="O272" s="30">
        <f t="shared" si="78"/>
        <v>121.88504343389238</v>
      </c>
      <c r="P272" s="29"/>
      <c r="Q272" s="44"/>
      <c r="R272" s="54">
        <f t="shared" si="56"/>
        <v>736495.8596235029</v>
      </c>
      <c r="S272" s="54">
        <f t="shared" si="73"/>
        <v>727065.7545797698</v>
      </c>
      <c r="T272" s="55">
        <f t="shared" si="74"/>
        <v>121.6799612031286</v>
      </c>
      <c r="U272" s="47"/>
      <c r="V272" s="54">
        <f t="shared" si="59"/>
        <v>734126.8556219919</v>
      </c>
      <c r="W272" s="54">
        <f t="shared" si="79"/>
        <v>728688.403435673</v>
      </c>
      <c r="X272" s="55">
        <f t="shared" si="80"/>
        <v>121.9515237799504</v>
      </c>
      <c r="Y272" s="55"/>
      <c r="AA272" s="72">
        <f t="shared" si="64"/>
        <v>-167.8004530383041</v>
      </c>
      <c r="AB272" s="72">
        <f t="shared" si="65"/>
        <v>2121.5128243283834</v>
      </c>
      <c r="AC272" s="70">
        <f t="shared" si="66"/>
        <v>0.35505124059291404</v>
      </c>
      <c r="AD272" s="65"/>
      <c r="AE272" s="72">
        <f t="shared" si="67"/>
        <v>1317.613443356473</v>
      </c>
      <c r="AF272" s="72">
        <f t="shared" si="68"/>
        <v>-397.235358175938</v>
      </c>
      <c r="AG272" s="70">
        <f t="shared" si="69"/>
        <v>-0.06648034605802877</v>
      </c>
    </row>
    <row r="273" spans="1:33" ht="15">
      <c r="A273" s="32">
        <v>37802</v>
      </c>
      <c r="B273" s="19">
        <v>732667</v>
      </c>
      <c r="C273" s="19">
        <v>0.6</v>
      </c>
      <c r="D273" s="19">
        <v>4578</v>
      </c>
      <c r="E273" s="19">
        <v>738111</v>
      </c>
      <c r="F273" s="19">
        <v>1.3</v>
      </c>
      <c r="G273" s="19">
        <v>9127</v>
      </c>
      <c r="I273" s="29">
        <f t="shared" si="55"/>
        <v>745546.9574185138</v>
      </c>
      <c r="J273" s="29">
        <f t="shared" si="75"/>
        <v>738316.7622511975</v>
      </c>
      <c r="K273" s="30">
        <f t="shared" si="76"/>
        <v>123.56290255792621</v>
      </c>
      <c r="L273" s="29"/>
      <c r="M273" s="29">
        <f t="shared" si="70"/>
        <v>740068.6925908886</v>
      </c>
      <c r="N273" s="29">
        <f t="shared" si="77"/>
        <v>732870.4140906557</v>
      </c>
      <c r="O273" s="30">
        <f t="shared" si="78"/>
        <v>122.65141493978565</v>
      </c>
      <c r="P273" s="29"/>
      <c r="Q273" s="44"/>
      <c r="R273" s="54">
        <f t="shared" si="56"/>
        <v>746070.3057986085</v>
      </c>
      <c r="S273" s="54">
        <f t="shared" si="73"/>
        <v>736517.6093893067</v>
      </c>
      <c r="T273" s="55">
        <f t="shared" si="74"/>
        <v>123.26180069876926</v>
      </c>
      <c r="U273" s="47"/>
      <c r="V273" s="54">
        <f t="shared" si="59"/>
        <v>738531.6167557238</v>
      </c>
      <c r="W273" s="54">
        <f t="shared" si="79"/>
        <v>733060.533856287</v>
      </c>
      <c r="X273" s="55">
        <f t="shared" si="80"/>
        <v>122.68323292263011</v>
      </c>
      <c r="Y273" s="55"/>
      <c r="AA273" s="72">
        <f t="shared" si="64"/>
        <v>-523.3483800946269</v>
      </c>
      <c r="AB273" s="72">
        <f t="shared" si="65"/>
        <v>1799.1528618907323</v>
      </c>
      <c r="AC273" s="70">
        <f t="shared" si="66"/>
        <v>0.3011018591569439</v>
      </c>
      <c r="AD273" s="65"/>
      <c r="AE273" s="72">
        <f t="shared" si="67"/>
        <v>1537.0758351647528</v>
      </c>
      <c r="AF273" s="72">
        <f t="shared" si="68"/>
        <v>-190.11976563127246</v>
      </c>
      <c r="AG273" s="70">
        <f t="shared" si="69"/>
        <v>-0.03181798284445847</v>
      </c>
    </row>
    <row r="274" spans="1:33" ht="15">
      <c r="A274" s="32">
        <v>37833</v>
      </c>
      <c r="B274" s="19">
        <v>740109</v>
      </c>
      <c r="C274" s="19">
        <v>0.8</v>
      </c>
      <c r="D274" s="19">
        <v>6014</v>
      </c>
      <c r="E274" s="19">
        <v>738799</v>
      </c>
      <c r="F274" s="19">
        <v>-0.1</v>
      </c>
      <c r="G274" s="19">
        <v>-738</v>
      </c>
      <c r="I274" s="29">
        <f t="shared" si="55"/>
        <v>744801.5225793435</v>
      </c>
      <c r="J274" s="29">
        <f t="shared" si="75"/>
        <v>737578.5565198896</v>
      </c>
      <c r="K274" s="30">
        <f t="shared" si="76"/>
        <v>123.43935823723766</v>
      </c>
      <c r="L274" s="29"/>
      <c r="M274" s="29">
        <f t="shared" si="70"/>
        <v>746143.4484038863</v>
      </c>
      <c r="N274" s="29">
        <f t="shared" si="77"/>
        <v>738886.083788269</v>
      </c>
      <c r="O274" s="30">
        <f t="shared" si="78"/>
        <v>123.65818282949253</v>
      </c>
      <c r="P274" s="29"/>
      <c r="Q274" s="44"/>
      <c r="R274" s="54">
        <f t="shared" si="56"/>
        <v>745324.2354928099</v>
      </c>
      <c r="S274" s="54">
        <f t="shared" si="73"/>
        <v>735781.0917799175</v>
      </c>
      <c r="T274" s="55">
        <f t="shared" si="74"/>
        <v>123.1385388980705</v>
      </c>
      <c r="U274" s="47"/>
      <c r="V274" s="54">
        <f t="shared" si="59"/>
        <v>744439.8696897696</v>
      </c>
      <c r="W274" s="54">
        <f t="shared" si="79"/>
        <v>738925.0181271373</v>
      </c>
      <c r="X274" s="55">
        <f t="shared" si="80"/>
        <v>123.66469878601116</v>
      </c>
      <c r="Y274" s="55"/>
      <c r="AA274" s="72">
        <f t="shared" si="64"/>
        <v>-522.7129134663846</v>
      </c>
      <c r="AB274" s="72">
        <f t="shared" si="65"/>
        <v>1797.4647399721434</v>
      </c>
      <c r="AC274" s="70">
        <f t="shared" si="66"/>
        <v>0.3008193391671625</v>
      </c>
      <c r="AD274" s="65"/>
      <c r="AE274" s="72">
        <f t="shared" si="67"/>
        <v>1703.5787141167093</v>
      </c>
      <c r="AF274" s="72">
        <f t="shared" si="68"/>
        <v>-38.93433886836283</v>
      </c>
      <c r="AG274" s="70">
        <f t="shared" si="69"/>
        <v>-0.0065159565186263535</v>
      </c>
    </row>
    <row r="275" spans="1:33" ht="15">
      <c r="A275" s="32">
        <v>37864</v>
      </c>
      <c r="B275" s="19">
        <v>746835</v>
      </c>
      <c r="C275" s="19">
        <v>0.9</v>
      </c>
      <c r="D275" s="19">
        <v>6734</v>
      </c>
      <c r="E275" s="19">
        <v>746562</v>
      </c>
      <c r="F275" s="19">
        <v>1.1</v>
      </c>
      <c r="G275" s="19">
        <v>7771</v>
      </c>
      <c r="I275" s="29">
        <f t="shared" si="55"/>
        <v>752635.6596476992</v>
      </c>
      <c r="J275" s="29">
        <f t="shared" si="75"/>
        <v>745336.719379769</v>
      </c>
      <c r="K275" s="30">
        <f t="shared" si="76"/>
        <v>124.73774555619934</v>
      </c>
      <c r="L275" s="29"/>
      <c r="M275" s="29">
        <f t="shared" si="70"/>
        <v>752932.3537969455</v>
      </c>
      <c r="N275" s="29">
        <f t="shared" si="77"/>
        <v>745608.9568897042</v>
      </c>
      <c r="O275" s="30">
        <f t="shared" si="78"/>
        <v>124.78330656555545</v>
      </c>
      <c r="P275" s="29"/>
      <c r="Q275" s="44"/>
      <c r="R275" s="54">
        <f t="shared" si="56"/>
        <v>753522.8020832307</v>
      </c>
      <c r="S275" s="54">
        <f t="shared" si="73"/>
        <v>743874.6837894965</v>
      </c>
      <c r="T275" s="55">
        <f t="shared" si="74"/>
        <v>124.49306282594925</v>
      </c>
      <c r="U275" s="47"/>
      <c r="V275" s="54">
        <f t="shared" si="59"/>
        <v>751139.8285169774</v>
      </c>
      <c r="W275" s="54">
        <f t="shared" si="79"/>
        <v>745575.3432902815</v>
      </c>
      <c r="X275" s="55">
        <f t="shared" si="80"/>
        <v>124.77768107508524</v>
      </c>
      <c r="Y275" s="55"/>
      <c r="AA275" s="72">
        <f t="shared" si="64"/>
        <v>-887.1424355314812</v>
      </c>
      <c r="AB275" s="72">
        <f t="shared" si="65"/>
        <v>1462.0355902725132</v>
      </c>
      <c r="AC275" s="70">
        <f t="shared" si="66"/>
        <v>0.24468273025009069</v>
      </c>
      <c r="AD275" s="65"/>
      <c r="AE275" s="72">
        <f t="shared" si="67"/>
        <v>1792.525279968162</v>
      </c>
      <c r="AF275" s="72">
        <f t="shared" si="68"/>
        <v>33.613599422737025</v>
      </c>
      <c r="AG275" s="70">
        <f t="shared" si="69"/>
        <v>0.0056254904702086606</v>
      </c>
    </row>
    <row r="276" spans="1:33" ht="15">
      <c r="A276" s="32">
        <v>37894</v>
      </c>
      <c r="B276" s="19">
        <v>753261</v>
      </c>
      <c r="C276" s="19">
        <v>0.9</v>
      </c>
      <c r="D276" s="19">
        <v>6426</v>
      </c>
      <c r="E276" s="19">
        <v>754239</v>
      </c>
      <c r="F276" s="19">
        <v>1</v>
      </c>
      <c r="G276" s="19">
        <v>7677</v>
      </c>
      <c r="I276" s="29">
        <f t="shared" si="55"/>
        <v>760375.1159274393</v>
      </c>
      <c r="J276" s="29">
        <f t="shared" si="75"/>
        <v>753001.1196501799</v>
      </c>
      <c r="K276" s="30">
        <f t="shared" si="76"/>
        <v>126.02044099560683</v>
      </c>
      <c r="L276" s="29"/>
      <c r="M276" s="29">
        <f t="shared" si="70"/>
        <v>759410.8173203466</v>
      </c>
      <c r="N276" s="29">
        <f t="shared" si="77"/>
        <v>752024.4076344782</v>
      </c>
      <c r="O276" s="30">
        <f t="shared" si="78"/>
        <v>125.85698084165428</v>
      </c>
      <c r="P276" s="29"/>
      <c r="Q276" s="44"/>
      <c r="R276" s="54">
        <f t="shared" si="56"/>
        <v>761058.030104063</v>
      </c>
      <c r="S276" s="54">
        <f t="shared" si="73"/>
        <v>751313.4306273916</v>
      </c>
      <c r="T276" s="55">
        <f aca="true" t="shared" si="81" ref="T276:T307">T275*(1+0.01*F276)</f>
        <v>125.73799345420875</v>
      </c>
      <c r="U276" s="47"/>
      <c r="V276" s="54">
        <f t="shared" si="59"/>
        <v>757900.0869736301</v>
      </c>
      <c r="W276" s="54">
        <f t="shared" si="79"/>
        <v>752285.521379894</v>
      </c>
      <c r="X276" s="55">
        <f t="shared" si="80"/>
        <v>125.90068020476099</v>
      </c>
      <c r="Y276" s="55"/>
      <c r="AA276" s="72">
        <f t="shared" si="64"/>
        <v>-682.9141766236862</v>
      </c>
      <c r="AB276" s="72">
        <f t="shared" si="65"/>
        <v>1687.6890227883123</v>
      </c>
      <c r="AC276" s="70">
        <f t="shared" si="66"/>
        <v>0.2824475413980849</v>
      </c>
      <c r="AD276" s="65"/>
      <c r="AE276" s="72">
        <f t="shared" si="67"/>
        <v>1510.7303467164747</v>
      </c>
      <c r="AF276" s="72">
        <f t="shared" si="68"/>
        <v>-261.1137454158161</v>
      </c>
      <c r="AG276" s="70">
        <f t="shared" si="69"/>
        <v>-0.043699363106711075</v>
      </c>
    </row>
    <row r="277" spans="1:33" ht="15">
      <c r="A277" s="32">
        <v>37925</v>
      </c>
      <c r="B277" s="19">
        <v>762008</v>
      </c>
      <c r="C277" s="19">
        <v>1.2</v>
      </c>
      <c r="D277" s="19">
        <v>9027</v>
      </c>
      <c r="E277" s="19">
        <v>761856</v>
      </c>
      <c r="F277" s="19">
        <v>1</v>
      </c>
      <c r="G277" s="19">
        <v>7897</v>
      </c>
      <c r="I277" s="29">
        <f aca="true" t="shared" si="82" ref="I277:I340">I278/(1+G278/E277)</f>
        <v>768336.3620185046</v>
      </c>
      <c r="J277" s="29">
        <f t="shared" si="75"/>
        <v>760885.1588497937</v>
      </c>
      <c r="K277" s="30">
        <f t="shared" si="76"/>
        <v>127.33989467347594</v>
      </c>
      <c r="L277" s="29"/>
      <c r="M277" s="29">
        <f t="shared" si="70"/>
        <v>768511.5160794099</v>
      </c>
      <c r="N277" s="29">
        <f t="shared" si="77"/>
        <v>761036.5884426129</v>
      </c>
      <c r="O277" s="30">
        <f t="shared" si="78"/>
        <v>127.3652375628407</v>
      </c>
      <c r="P277" s="29"/>
      <c r="Q277" s="44"/>
      <c r="R277" s="54">
        <f aca="true" t="shared" si="83" ref="R277:R340">R278/(1+0.01*F278)</f>
        <v>768668.6104051037</v>
      </c>
      <c r="S277" s="54">
        <f t="shared" si="73"/>
        <v>758826.5649336654</v>
      </c>
      <c r="T277" s="55">
        <f t="shared" si="81"/>
        <v>126.99537338875083</v>
      </c>
      <c r="U277" s="47"/>
      <c r="V277" s="54">
        <f aca="true" t="shared" si="84" ref="V277:V340">V278/(1+0.01*C278)</f>
        <v>766994.8880173137</v>
      </c>
      <c r="W277" s="54">
        <f t="shared" si="79"/>
        <v>761312.9476364527</v>
      </c>
      <c r="X277" s="55">
        <f t="shared" si="80"/>
        <v>127.41148836721813</v>
      </c>
      <c r="Y277" s="55"/>
      <c r="AA277" s="72">
        <f t="shared" si="64"/>
        <v>-332.24838659900706</v>
      </c>
      <c r="AB277" s="72">
        <f t="shared" si="65"/>
        <v>2058.593916128273</v>
      </c>
      <c r="AC277" s="70">
        <f t="shared" si="66"/>
        <v>0.34452128472510424</v>
      </c>
      <c r="AD277" s="65"/>
      <c r="AE277" s="72">
        <f t="shared" si="67"/>
        <v>1516.6280620961916</v>
      </c>
      <c r="AF277" s="72">
        <f t="shared" si="68"/>
        <v>-276.3591938398313</v>
      </c>
      <c r="AG277" s="70">
        <f t="shared" si="69"/>
        <v>-0.04625080437742213</v>
      </c>
    </row>
    <row r="278" spans="1:33" ht="15">
      <c r="A278" s="32">
        <v>37955</v>
      </c>
      <c r="B278" s="19">
        <v>767225</v>
      </c>
      <c r="C278" s="19">
        <v>0.7</v>
      </c>
      <c r="D278" s="19">
        <v>5219</v>
      </c>
      <c r="E278" s="19">
        <v>769895</v>
      </c>
      <c r="F278" s="19">
        <v>1.1</v>
      </c>
      <c r="G278" s="19">
        <v>8042</v>
      </c>
      <c r="I278" s="29">
        <f t="shared" si="82"/>
        <v>776446.7674276014</v>
      </c>
      <c r="J278" s="29">
        <f t="shared" si="75"/>
        <v>768916.9108442258</v>
      </c>
      <c r="K278" s="30">
        <f t="shared" si="76"/>
        <v>128.6840692064114</v>
      </c>
      <c r="L278" s="29"/>
      <c r="M278" s="29">
        <f t="shared" si="70"/>
        <v>773775.0587225559</v>
      </c>
      <c r="N278" s="29">
        <f t="shared" si="77"/>
        <v>766248.9352356675</v>
      </c>
      <c r="O278" s="30">
        <f t="shared" si="78"/>
        <v>128.23756327968417</v>
      </c>
      <c r="P278" s="29"/>
      <c r="Q278" s="44"/>
      <c r="R278" s="54">
        <f t="shared" si="83"/>
        <v>777123.9651195597</v>
      </c>
      <c r="S278" s="54">
        <f t="shared" si="73"/>
        <v>767173.6571479357</v>
      </c>
      <c r="T278" s="55">
        <f t="shared" si="81"/>
        <v>128.39232249602708</v>
      </c>
      <c r="U278" s="47"/>
      <c r="V278" s="54">
        <f t="shared" si="84"/>
        <v>772363.8522334348</v>
      </c>
      <c r="W278" s="54">
        <f t="shared" si="79"/>
        <v>766642.1382699078</v>
      </c>
      <c r="X278" s="55">
        <f t="shared" si="80"/>
        <v>128.30336878578865</v>
      </c>
      <c r="Y278" s="55"/>
      <c r="AA278" s="72">
        <f aca="true" t="shared" si="85" ref="AA278:AA341">I278-R278</f>
        <v>-677.1976919582812</v>
      </c>
      <c r="AB278" s="72">
        <f aca="true" t="shared" si="86" ref="AB278:AB341">J278-S278</f>
        <v>1743.2536962900776</v>
      </c>
      <c r="AC278" s="70">
        <f aca="true" t="shared" si="87" ref="AC278:AC341">K278-T278</f>
        <v>0.29174671038433075</v>
      </c>
      <c r="AD278" s="65"/>
      <c r="AE278" s="72">
        <f aca="true" t="shared" si="88" ref="AE278:AE341">M278-V278</f>
        <v>1411.2064891210757</v>
      </c>
      <c r="AF278" s="72">
        <f aca="true" t="shared" si="89" ref="AF278:AF341">N278-W278</f>
        <v>-393.2030342402868</v>
      </c>
      <c r="AG278" s="70">
        <f aca="true" t="shared" si="90" ref="AG278:AG341">O278-X278</f>
        <v>-0.06580550610448199</v>
      </c>
    </row>
    <row r="279" spans="1:33" ht="15">
      <c r="A279" s="32">
        <v>37986</v>
      </c>
      <c r="B279" s="19">
        <v>775458</v>
      </c>
      <c r="C279" s="19">
        <v>1.1</v>
      </c>
      <c r="D279" s="19">
        <v>8136</v>
      </c>
      <c r="E279" s="19">
        <v>777347</v>
      </c>
      <c r="F279" s="19">
        <v>1</v>
      </c>
      <c r="G279" s="19">
        <v>7356</v>
      </c>
      <c r="I279" s="29">
        <f t="shared" si="82"/>
        <v>783865.3666147599</v>
      </c>
      <c r="J279" s="29">
        <f t="shared" si="75"/>
        <v>776263.5656428282</v>
      </c>
      <c r="K279" s="30">
        <f t="shared" si="76"/>
        <v>129.9135875343423</v>
      </c>
      <c r="L279" s="29"/>
      <c r="M279" s="29">
        <f aca="true" t="shared" si="91" ref="M279:M342">M280/(1+D280/B279)</f>
        <v>781980.5185000222</v>
      </c>
      <c r="N279" s="29">
        <f t="shared" si="77"/>
        <v>774374.5846045975</v>
      </c>
      <c r="O279" s="30">
        <f t="shared" si="78"/>
        <v>129.59745224946943</v>
      </c>
      <c r="P279" s="29"/>
      <c r="Q279" s="44"/>
      <c r="R279" s="54">
        <f t="shared" si="83"/>
        <v>784895.2047707553</v>
      </c>
      <c r="S279" s="54">
        <f t="shared" si="73"/>
        <v>774845.3937194151</v>
      </c>
      <c r="T279" s="55">
        <f t="shared" si="81"/>
        <v>129.67624572098734</v>
      </c>
      <c r="U279" s="47"/>
      <c r="V279" s="54">
        <f t="shared" si="84"/>
        <v>780859.8546080025</v>
      </c>
      <c r="W279" s="54">
        <f t="shared" si="79"/>
        <v>775075.2017908767</v>
      </c>
      <c r="X279" s="55">
        <f t="shared" si="80"/>
        <v>129.71470584243232</v>
      </c>
      <c r="Y279" s="55"/>
      <c r="AA279" s="72">
        <f t="shared" si="85"/>
        <v>-1029.838155995356</v>
      </c>
      <c r="AB279" s="72">
        <f t="shared" si="86"/>
        <v>1418.1719234131742</v>
      </c>
      <c r="AC279" s="70">
        <f t="shared" si="87"/>
        <v>0.23734181335495919</v>
      </c>
      <c r="AD279" s="65"/>
      <c r="AE279" s="72">
        <f t="shared" si="88"/>
        <v>1120.663892019773</v>
      </c>
      <c r="AF279" s="72">
        <f t="shared" si="89"/>
        <v>-700.6171862791525</v>
      </c>
      <c r="AG279" s="70">
        <f t="shared" si="90"/>
        <v>-0.11725359296289639</v>
      </c>
    </row>
    <row r="280" spans="1:33" ht="15">
      <c r="A280" s="32">
        <v>38017</v>
      </c>
      <c r="B280" s="19">
        <v>778956</v>
      </c>
      <c r="C280" s="19">
        <v>0.4</v>
      </c>
      <c r="D280" s="19">
        <v>3275</v>
      </c>
      <c r="E280" s="19">
        <v>772207</v>
      </c>
      <c r="F280" s="19">
        <v>-0.7</v>
      </c>
      <c r="G280" s="19">
        <v>-5361</v>
      </c>
      <c r="I280" s="29">
        <f t="shared" si="82"/>
        <v>778459.412477905</v>
      </c>
      <c r="J280" s="29">
        <f t="shared" si="75"/>
        <v>770910.0375846879</v>
      </c>
      <c r="K280" s="30">
        <f t="shared" si="76"/>
        <v>129.0176340634064</v>
      </c>
      <c r="L280" s="29"/>
      <c r="M280" s="29">
        <f t="shared" si="91"/>
        <v>785283.0651216157</v>
      </c>
      <c r="N280" s="29">
        <f t="shared" si="77"/>
        <v>777645.0090048617</v>
      </c>
      <c r="O280" s="30">
        <f t="shared" si="78"/>
        <v>130.14478254474915</v>
      </c>
      <c r="P280" s="29"/>
      <c r="Q280" s="44"/>
      <c r="R280" s="54">
        <f t="shared" si="83"/>
        <v>779400.9383373599</v>
      </c>
      <c r="S280" s="54">
        <f t="shared" si="73"/>
        <v>769421.4759633791</v>
      </c>
      <c r="T280" s="55">
        <f t="shared" si="81"/>
        <v>128.76851200094043</v>
      </c>
      <c r="U280" s="47"/>
      <c r="V280" s="54">
        <f t="shared" si="84"/>
        <v>783983.2940264345</v>
      </c>
      <c r="W280" s="54">
        <f t="shared" si="79"/>
        <v>778175.5025980402</v>
      </c>
      <c r="X280" s="55">
        <f t="shared" si="80"/>
        <v>130.23356466580205</v>
      </c>
      <c r="Y280" s="55"/>
      <c r="AA280" s="72">
        <f t="shared" si="85"/>
        <v>-941.5258594548795</v>
      </c>
      <c r="AB280" s="72">
        <f t="shared" si="86"/>
        <v>1488.5616213087924</v>
      </c>
      <c r="AC280" s="70">
        <f t="shared" si="87"/>
        <v>0.2491220624659718</v>
      </c>
      <c r="AD280" s="65"/>
      <c r="AE280" s="72">
        <f t="shared" si="88"/>
        <v>1299.7710951811168</v>
      </c>
      <c r="AF280" s="72">
        <f t="shared" si="89"/>
        <v>-530.4935931784566</v>
      </c>
      <c r="AG280" s="70">
        <f t="shared" si="90"/>
        <v>-0.08878212105290118</v>
      </c>
    </row>
    <row r="281" spans="1:33" ht="15">
      <c r="A281" s="32">
        <v>38046</v>
      </c>
      <c r="B281" s="19">
        <v>784046</v>
      </c>
      <c r="C281" s="19">
        <v>0.7</v>
      </c>
      <c r="D281" s="19">
        <v>5096</v>
      </c>
      <c r="E281" s="19">
        <v>776439</v>
      </c>
      <c r="F281" s="19">
        <v>0.5</v>
      </c>
      <c r="G281" s="19">
        <v>4237</v>
      </c>
      <c r="I281" s="29">
        <f t="shared" si="82"/>
        <v>782730.718657037</v>
      </c>
      <c r="J281" s="29">
        <f t="shared" si="75"/>
        <v>775139.9213195497</v>
      </c>
      <c r="K281" s="30">
        <f t="shared" si="76"/>
        <v>129.72553714577506</v>
      </c>
      <c r="L281" s="29"/>
      <c r="M281" s="29">
        <f t="shared" si="91"/>
        <v>790420.4573489812</v>
      </c>
      <c r="N281" s="29">
        <f t="shared" si="77"/>
        <v>782732.4323842166</v>
      </c>
      <c r="O281" s="30">
        <f t="shared" si="78"/>
        <v>130.99620138207504</v>
      </c>
      <c r="P281" s="29"/>
      <c r="Q281" s="44"/>
      <c r="R281" s="54">
        <f t="shared" si="83"/>
        <v>783297.9430290466</v>
      </c>
      <c r="S281" s="54">
        <f t="shared" si="73"/>
        <v>773268.583343196</v>
      </c>
      <c r="T281" s="55">
        <f t="shared" si="81"/>
        <v>129.41235456094512</v>
      </c>
      <c r="U281" s="47"/>
      <c r="V281" s="54">
        <f t="shared" si="84"/>
        <v>789471.1770846195</v>
      </c>
      <c r="W281" s="54">
        <f t="shared" si="79"/>
        <v>783622.7311162264</v>
      </c>
      <c r="X281" s="55">
        <f t="shared" si="80"/>
        <v>131.14519961846264</v>
      </c>
      <c r="Y281" s="55"/>
      <c r="AA281" s="72">
        <f t="shared" si="85"/>
        <v>-567.2243720096303</v>
      </c>
      <c r="AB281" s="72">
        <f t="shared" si="86"/>
        <v>1871.3379763537087</v>
      </c>
      <c r="AC281" s="70">
        <f t="shared" si="87"/>
        <v>0.31318258482994565</v>
      </c>
      <c r="AD281" s="65"/>
      <c r="AE281" s="72">
        <f t="shared" si="88"/>
        <v>949.2802643616451</v>
      </c>
      <c r="AF281" s="72">
        <f t="shared" si="89"/>
        <v>-890.2987320098327</v>
      </c>
      <c r="AG281" s="70">
        <f t="shared" si="90"/>
        <v>-0.14899823638759813</v>
      </c>
    </row>
    <row r="282" spans="1:33" ht="15">
      <c r="A282" s="32">
        <v>38077</v>
      </c>
      <c r="B282" s="19">
        <v>786925</v>
      </c>
      <c r="C282" s="19">
        <v>0.4</v>
      </c>
      <c r="D282" s="19">
        <v>2977</v>
      </c>
      <c r="E282" s="19">
        <v>788645</v>
      </c>
      <c r="F282" s="19">
        <v>1.6</v>
      </c>
      <c r="G282" s="19">
        <v>12306</v>
      </c>
      <c r="I282" s="29">
        <f t="shared" si="82"/>
        <v>795136.4378748938</v>
      </c>
      <c r="J282" s="29">
        <f t="shared" si="75"/>
        <v>787425.3318563186</v>
      </c>
      <c r="K282" s="30">
        <f t="shared" si="76"/>
        <v>131.78159365519295</v>
      </c>
      <c r="L282" s="29"/>
      <c r="M282" s="29">
        <f t="shared" si="91"/>
        <v>793421.6609792885</v>
      </c>
      <c r="N282" s="29">
        <f t="shared" si="77"/>
        <v>785704.4448059467</v>
      </c>
      <c r="O282" s="30">
        <f t="shared" si="78"/>
        <v>131.49359017241954</v>
      </c>
      <c r="P282" s="29"/>
      <c r="Q282" s="44"/>
      <c r="R282" s="54">
        <f t="shared" si="83"/>
        <v>795830.7101175115</v>
      </c>
      <c r="S282" s="54">
        <f t="shared" si="73"/>
        <v>785640.8806766871</v>
      </c>
      <c r="T282" s="55">
        <f t="shared" si="81"/>
        <v>131.48295223392023</v>
      </c>
      <c r="U282" s="47"/>
      <c r="V282" s="54">
        <f t="shared" si="84"/>
        <v>792629.0617929581</v>
      </c>
      <c r="W282" s="54">
        <f t="shared" si="79"/>
        <v>786757.2220406913</v>
      </c>
      <c r="X282" s="55">
        <f t="shared" si="80"/>
        <v>131.6697804169365</v>
      </c>
      <c r="Y282" s="55"/>
      <c r="AA282" s="72">
        <f t="shared" si="85"/>
        <v>-694.272242617677</v>
      </c>
      <c r="AB282" s="72">
        <f t="shared" si="86"/>
        <v>1784.45117963152</v>
      </c>
      <c r="AC282" s="70">
        <f t="shared" si="87"/>
        <v>0.29864142127271975</v>
      </c>
      <c r="AD282" s="65"/>
      <c r="AE282" s="72">
        <f t="shared" si="88"/>
        <v>792.5991863304516</v>
      </c>
      <c r="AF282" s="72">
        <f t="shared" si="89"/>
        <v>-1052.7772347446298</v>
      </c>
      <c r="AG282" s="70">
        <f t="shared" si="90"/>
        <v>-0.17619024451695964</v>
      </c>
    </row>
    <row r="283" spans="1:33" ht="15">
      <c r="A283" s="32">
        <v>38107</v>
      </c>
      <c r="B283" s="19">
        <v>797642</v>
      </c>
      <c r="C283" s="19">
        <v>1.4</v>
      </c>
      <c r="D283" s="19">
        <v>10727</v>
      </c>
      <c r="E283" s="19">
        <v>800338</v>
      </c>
      <c r="F283" s="19">
        <v>1.5</v>
      </c>
      <c r="G283" s="19">
        <v>11702</v>
      </c>
      <c r="I283" s="29">
        <f t="shared" si="82"/>
        <v>806934.7585337607</v>
      </c>
      <c r="J283" s="29">
        <f t="shared" si="75"/>
        <v>799109.2342881893</v>
      </c>
      <c r="K283" s="30">
        <f t="shared" si="76"/>
        <v>133.73698322712085</v>
      </c>
      <c r="L283" s="29"/>
      <c r="M283" s="29">
        <f t="shared" si="91"/>
        <v>804237.2204764767</v>
      </c>
      <c r="N283" s="29">
        <f t="shared" si="77"/>
        <v>796414.8067583988</v>
      </c>
      <c r="O283" s="30">
        <f t="shared" si="78"/>
        <v>133.28605037101477</v>
      </c>
      <c r="P283" s="29"/>
      <c r="Q283" s="44"/>
      <c r="R283" s="54">
        <f t="shared" si="83"/>
        <v>807768.170769274</v>
      </c>
      <c r="S283" s="54">
        <f t="shared" si="73"/>
        <v>797425.4938868374</v>
      </c>
      <c r="T283" s="55">
        <f t="shared" si="81"/>
        <v>133.45519651742902</v>
      </c>
      <c r="U283" s="47"/>
      <c r="V283" s="54">
        <f t="shared" si="84"/>
        <v>803725.8686580595</v>
      </c>
      <c r="W283" s="54">
        <f t="shared" si="79"/>
        <v>797771.823149261</v>
      </c>
      <c r="X283" s="55">
        <f t="shared" si="80"/>
        <v>133.5131573427736</v>
      </c>
      <c r="Y283" s="55"/>
      <c r="AA283" s="72">
        <f t="shared" si="85"/>
        <v>-833.4122355133295</v>
      </c>
      <c r="AB283" s="72">
        <f t="shared" si="86"/>
        <v>1683.7404013519408</v>
      </c>
      <c r="AC283" s="70">
        <f t="shared" si="87"/>
        <v>0.2817867096918292</v>
      </c>
      <c r="AD283" s="65"/>
      <c r="AE283" s="72">
        <f t="shared" si="88"/>
        <v>511.35181841719896</v>
      </c>
      <c r="AF283" s="72">
        <f t="shared" si="89"/>
        <v>-1357.0163908621762</v>
      </c>
      <c r="AG283" s="70">
        <f t="shared" si="90"/>
        <v>-0.2271069717588432</v>
      </c>
    </row>
    <row r="284" spans="1:33" ht="15">
      <c r="A284" s="32">
        <v>38138</v>
      </c>
      <c r="B284" s="19">
        <v>801302</v>
      </c>
      <c r="C284" s="19">
        <v>0.5</v>
      </c>
      <c r="D284" s="19">
        <v>4047</v>
      </c>
      <c r="E284" s="19">
        <v>803410</v>
      </c>
      <c r="F284" s="19">
        <v>0.4</v>
      </c>
      <c r="G284" s="19">
        <v>3461</v>
      </c>
      <c r="I284" s="29">
        <f t="shared" si="82"/>
        <v>810424.2857076364</v>
      </c>
      <c r="J284" s="29">
        <f t="shared" si="75"/>
        <v>802564.920585568</v>
      </c>
      <c r="K284" s="30">
        <f t="shared" si="76"/>
        <v>134.31531850415263</v>
      </c>
      <c r="L284" s="29"/>
      <c r="M284" s="29">
        <f t="shared" si="91"/>
        <v>808317.6826779008</v>
      </c>
      <c r="N284" s="29">
        <f t="shared" si="77"/>
        <v>800455.5803422262</v>
      </c>
      <c r="O284" s="30">
        <f t="shared" si="78"/>
        <v>133.96230443718918</v>
      </c>
      <c r="P284" s="29"/>
      <c r="Q284" s="44"/>
      <c r="R284" s="54">
        <f t="shared" si="83"/>
        <v>810999.2434523511</v>
      </c>
      <c r="S284" s="54">
        <f t="shared" si="73"/>
        <v>800615.1958623847</v>
      </c>
      <c r="T284" s="55">
        <f t="shared" si="81"/>
        <v>133.98901730349874</v>
      </c>
      <c r="U284" s="47"/>
      <c r="V284" s="54">
        <f t="shared" si="84"/>
        <v>807744.4980013497</v>
      </c>
      <c r="W284" s="54">
        <f t="shared" si="79"/>
        <v>801760.6822650072</v>
      </c>
      <c r="X284" s="55">
        <f t="shared" si="80"/>
        <v>134.18072312948746</v>
      </c>
      <c r="Y284" s="55"/>
      <c r="AA284" s="72">
        <f t="shared" si="85"/>
        <v>-574.9577447146876</v>
      </c>
      <c r="AB284" s="72">
        <f t="shared" si="86"/>
        <v>1949.7247231832007</v>
      </c>
      <c r="AC284" s="70">
        <f t="shared" si="87"/>
        <v>0.32630120065388724</v>
      </c>
      <c r="AD284" s="65"/>
      <c r="AE284" s="72">
        <f t="shared" si="88"/>
        <v>573.1846765510272</v>
      </c>
      <c r="AF284" s="72">
        <f t="shared" si="89"/>
        <v>-1305.1019227809738</v>
      </c>
      <c r="AG284" s="70">
        <f t="shared" si="90"/>
        <v>-0.21841869229828603</v>
      </c>
    </row>
    <row r="285" spans="1:33" ht="15">
      <c r="A285" s="32">
        <v>38168</v>
      </c>
      <c r="B285" s="19">
        <v>806571</v>
      </c>
      <c r="C285" s="19">
        <v>0.7</v>
      </c>
      <c r="D285" s="19">
        <v>5275</v>
      </c>
      <c r="E285" s="19">
        <v>810989</v>
      </c>
      <c r="F285" s="19">
        <v>0.9</v>
      </c>
      <c r="G285" s="19">
        <v>7585</v>
      </c>
      <c r="I285" s="29">
        <f t="shared" si="82"/>
        <v>818075.5076330449</v>
      </c>
      <c r="J285" s="29">
        <f t="shared" si="75"/>
        <v>810141.9421843053</v>
      </c>
      <c r="K285" s="30">
        <f t="shared" si="76"/>
        <v>135.58339046100406</v>
      </c>
      <c r="L285" s="29"/>
      <c r="M285" s="29">
        <f t="shared" si="91"/>
        <v>813638.8671702968</v>
      </c>
      <c r="N285" s="29">
        <f t="shared" si="77"/>
        <v>805725.008331056</v>
      </c>
      <c r="O285" s="30">
        <f t="shared" si="78"/>
        <v>134.84418312450828</v>
      </c>
      <c r="P285" s="29"/>
      <c r="Q285" s="44"/>
      <c r="R285" s="54">
        <f t="shared" si="83"/>
        <v>818298.2366434222</v>
      </c>
      <c r="S285" s="54">
        <f t="shared" si="73"/>
        <v>807820.7326251462</v>
      </c>
      <c r="T285" s="55">
        <f t="shared" si="81"/>
        <v>135.19491845923022</v>
      </c>
      <c r="U285" s="47"/>
      <c r="V285" s="54">
        <f t="shared" si="84"/>
        <v>813398.7094873592</v>
      </c>
      <c r="W285" s="54">
        <f t="shared" si="79"/>
        <v>807373.0070408621</v>
      </c>
      <c r="X285" s="55">
        <f t="shared" si="80"/>
        <v>135.11998819139387</v>
      </c>
      <c r="Y285" s="55"/>
      <c r="AA285" s="72">
        <f t="shared" si="85"/>
        <v>-222.72901037731208</v>
      </c>
      <c r="AB285" s="72">
        <f t="shared" si="86"/>
        <v>2321.2095591591205</v>
      </c>
      <c r="AC285" s="70">
        <f t="shared" si="87"/>
        <v>0.38847200177383456</v>
      </c>
      <c r="AD285" s="65"/>
      <c r="AE285" s="72">
        <f t="shared" si="88"/>
        <v>240.15768293768633</v>
      </c>
      <c r="AF285" s="72">
        <f t="shared" si="89"/>
        <v>-1647.9987098061247</v>
      </c>
      <c r="AG285" s="70">
        <f t="shared" si="90"/>
        <v>-0.2758050668855958</v>
      </c>
    </row>
    <row r="286" spans="1:33" ht="15">
      <c r="A286" s="32">
        <v>38199</v>
      </c>
      <c r="B286" s="19">
        <v>813666</v>
      </c>
      <c r="C286" s="19">
        <v>0.9</v>
      </c>
      <c r="D286" s="19">
        <v>7100</v>
      </c>
      <c r="E286" s="19">
        <v>813369</v>
      </c>
      <c r="F286" s="19">
        <v>0.3</v>
      </c>
      <c r="G286" s="19">
        <v>2385</v>
      </c>
      <c r="I286" s="29">
        <f t="shared" si="82"/>
        <v>820481.3480152261</v>
      </c>
      <c r="J286" s="29">
        <f t="shared" si="75"/>
        <v>812524.4511111951</v>
      </c>
      <c r="K286" s="30">
        <f t="shared" si="76"/>
        <v>135.98212137628096</v>
      </c>
      <c r="L286" s="29"/>
      <c r="M286" s="29">
        <f t="shared" si="91"/>
        <v>820801.0834623642</v>
      </c>
      <c r="N286" s="29">
        <f t="shared" si="77"/>
        <v>812817.5613228576</v>
      </c>
      <c r="O286" s="30">
        <f t="shared" si="78"/>
        <v>136.0311755903718</v>
      </c>
      <c r="P286" s="29"/>
      <c r="Q286" s="44"/>
      <c r="R286" s="54">
        <f t="shared" si="83"/>
        <v>820753.1313533523</v>
      </c>
      <c r="S286" s="54">
        <f t="shared" si="73"/>
        <v>810244.1948230215</v>
      </c>
      <c r="T286" s="55">
        <f t="shared" si="81"/>
        <v>135.6005032146079</v>
      </c>
      <c r="U286" s="47"/>
      <c r="V286" s="54">
        <f t="shared" si="84"/>
        <v>820719.2978727453</v>
      </c>
      <c r="W286" s="54">
        <f t="shared" si="79"/>
        <v>814639.3641042298</v>
      </c>
      <c r="X286" s="55">
        <f t="shared" si="80"/>
        <v>136.3360680851164</v>
      </c>
      <c r="Y286" s="55"/>
      <c r="AA286" s="72">
        <f t="shared" si="85"/>
        <v>-271.7833381262608</v>
      </c>
      <c r="AB286" s="72">
        <f t="shared" si="86"/>
        <v>2280.2562881736085</v>
      </c>
      <c r="AC286" s="70">
        <f t="shared" si="87"/>
        <v>0.3816181616730603</v>
      </c>
      <c r="AD286" s="65"/>
      <c r="AE286" s="72">
        <f t="shared" si="88"/>
        <v>81.78558961884119</v>
      </c>
      <c r="AF286" s="72">
        <f t="shared" si="89"/>
        <v>-1821.8027813722147</v>
      </c>
      <c r="AG286" s="70">
        <f t="shared" si="90"/>
        <v>-0.304892494744621</v>
      </c>
    </row>
    <row r="287" spans="1:33" ht="15">
      <c r="A287" s="32">
        <v>38230</v>
      </c>
      <c r="B287" s="19">
        <v>821385</v>
      </c>
      <c r="C287" s="19">
        <v>1</v>
      </c>
      <c r="D287" s="19">
        <v>7998</v>
      </c>
      <c r="E287" s="19">
        <v>820558</v>
      </c>
      <c r="F287" s="19">
        <v>0.9</v>
      </c>
      <c r="G287" s="19">
        <v>7468</v>
      </c>
      <c r="I287" s="29">
        <f t="shared" si="82"/>
        <v>828014.6504978357</v>
      </c>
      <c r="J287" s="29">
        <f t="shared" si="75"/>
        <v>819984.6968310325</v>
      </c>
      <c r="K287" s="30">
        <f t="shared" si="76"/>
        <v>137.23065000527723</v>
      </c>
      <c r="L287" s="29"/>
      <c r="M287" s="29">
        <f t="shared" si="91"/>
        <v>828869.2183795563</v>
      </c>
      <c r="N287" s="29">
        <f t="shared" si="77"/>
        <v>820807.2215218339</v>
      </c>
      <c r="O287" s="30">
        <f t="shared" si="78"/>
        <v>137.3683057425126</v>
      </c>
      <c r="P287" s="29"/>
      <c r="Q287" s="44"/>
      <c r="R287" s="54">
        <f t="shared" si="83"/>
        <v>828139.9095355325</v>
      </c>
      <c r="S287" s="54">
        <f t="shared" si="73"/>
        <v>817536.3925764286</v>
      </c>
      <c r="T287" s="55">
        <f t="shared" si="81"/>
        <v>136.82090774353935</v>
      </c>
      <c r="U287" s="47"/>
      <c r="V287" s="54">
        <f t="shared" si="84"/>
        <v>828926.4908514728</v>
      </c>
      <c r="W287" s="54">
        <f t="shared" si="79"/>
        <v>822785.7577452721</v>
      </c>
      <c r="X287" s="55">
        <f t="shared" si="80"/>
        <v>137.69942876596758</v>
      </c>
      <c r="Y287" s="55"/>
      <c r="AA287" s="72">
        <f t="shared" si="85"/>
        <v>-125.25903769675642</v>
      </c>
      <c r="AB287" s="72">
        <f t="shared" si="86"/>
        <v>2448.3042546039214</v>
      </c>
      <c r="AC287" s="70">
        <f t="shared" si="87"/>
        <v>0.4097422617378754</v>
      </c>
      <c r="AD287" s="65"/>
      <c r="AE287" s="72">
        <f t="shared" si="88"/>
        <v>-57.272471916512586</v>
      </c>
      <c r="AF287" s="72">
        <f t="shared" si="89"/>
        <v>-1978.5362234382192</v>
      </c>
      <c r="AG287" s="70">
        <f t="shared" si="90"/>
        <v>-0.33112302345497824</v>
      </c>
    </row>
    <row r="288" spans="1:33" ht="15">
      <c r="A288" s="32">
        <v>38260</v>
      </c>
      <c r="B288" s="19">
        <v>826641</v>
      </c>
      <c r="C288" s="19">
        <v>0.6</v>
      </c>
      <c r="D288" s="19">
        <v>5263</v>
      </c>
      <c r="E288" s="19">
        <v>827059</v>
      </c>
      <c r="F288" s="19">
        <v>0.8</v>
      </c>
      <c r="G288" s="19">
        <v>6508</v>
      </c>
      <c r="I288" s="29">
        <f t="shared" si="82"/>
        <v>834581.7905969388</v>
      </c>
      <c r="J288" s="29">
        <f t="shared" si="75"/>
        <v>826488.1498556527</v>
      </c>
      <c r="K288" s="30">
        <f t="shared" si="76"/>
        <v>138.31905212948337</v>
      </c>
      <c r="L288" s="29"/>
      <c r="M288" s="29">
        <f t="shared" si="91"/>
        <v>834180.1732866116</v>
      </c>
      <c r="N288" s="29">
        <f t="shared" si="77"/>
        <v>826066.5194233897</v>
      </c>
      <c r="O288" s="30">
        <f t="shared" si="78"/>
        <v>138.24848908299586</v>
      </c>
      <c r="P288" s="29"/>
      <c r="Q288" s="44"/>
      <c r="R288" s="54">
        <f t="shared" si="83"/>
        <v>834765.0288118167</v>
      </c>
      <c r="S288" s="54">
        <f t="shared" si="73"/>
        <v>824076.68371704</v>
      </c>
      <c r="T288" s="55">
        <f t="shared" si="81"/>
        <v>137.91547500548768</v>
      </c>
      <c r="U288" s="47"/>
      <c r="V288" s="54">
        <f t="shared" si="84"/>
        <v>833900.0497965816</v>
      </c>
      <c r="W288" s="54">
        <f t="shared" si="79"/>
        <v>827722.4722917437</v>
      </c>
      <c r="X288" s="55">
        <f t="shared" si="80"/>
        <v>138.5256253385634</v>
      </c>
      <c r="Y288" s="55"/>
      <c r="AA288" s="72">
        <f t="shared" si="85"/>
        <v>-183.23821487789974</v>
      </c>
      <c r="AB288" s="72">
        <f t="shared" si="86"/>
        <v>2411.466138612712</v>
      </c>
      <c r="AC288" s="70">
        <f t="shared" si="87"/>
        <v>0.4035771239956887</v>
      </c>
      <c r="AD288" s="65"/>
      <c r="AE288" s="72">
        <f t="shared" si="88"/>
        <v>280.12349002994597</v>
      </c>
      <c r="AF288" s="72">
        <f t="shared" si="89"/>
        <v>-1655.9528683540411</v>
      </c>
      <c r="AG288" s="70">
        <f t="shared" si="90"/>
        <v>-0.27713625556754096</v>
      </c>
    </row>
    <row r="289" spans="1:33" ht="15">
      <c r="A289" s="32">
        <v>38291</v>
      </c>
      <c r="B289" s="19">
        <v>833158</v>
      </c>
      <c r="C289" s="19">
        <v>0.8</v>
      </c>
      <c r="D289" s="19">
        <v>6521</v>
      </c>
      <c r="E289" s="19">
        <v>833228</v>
      </c>
      <c r="F289" s="19">
        <v>0.7</v>
      </c>
      <c r="G289" s="19">
        <v>6174</v>
      </c>
      <c r="I289" s="29">
        <f t="shared" si="82"/>
        <v>840811.9482702673</v>
      </c>
      <c r="J289" s="29">
        <f t="shared" si="75"/>
        <v>832657.8884561743</v>
      </c>
      <c r="K289" s="30">
        <f t="shared" si="76"/>
        <v>139.35160461708995</v>
      </c>
      <c r="L289" s="29"/>
      <c r="M289" s="29">
        <f t="shared" si="91"/>
        <v>840760.6464424337</v>
      </c>
      <c r="N289" s="29">
        <f t="shared" si="77"/>
        <v>832582.9876038452</v>
      </c>
      <c r="O289" s="30">
        <f t="shared" si="78"/>
        <v>139.3390693921146</v>
      </c>
      <c r="P289" s="29"/>
      <c r="Q289" s="44"/>
      <c r="R289" s="54">
        <f t="shared" si="83"/>
        <v>840608.3840134994</v>
      </c>
      <c r="S289" s="54">
        <f t="shared" si="73"/>
        <v>829845.2205030592</v>
      </c>
      <c r="T289" s="55">
        <f t="shared" si="81"/>
        <v>138.88088333052607</v>
      </c>
      <c r="U289" s="47"/>
      <c r="V289" s="54">
        <f t="shared" si="84"/>
        <v>840571.2501949542</v>
      </c>
      <c r="W289" s="54">
        <f t="shared" si="79"/>
        <v>834344.2520700777</v>
      </c>
      <c r="X289" s="55">
        <f t="shared" si="80"/>
        <v>139.6338303412719</v>
      </c>
      <c r="Y289" s="55"/>
      <c r="AA289" s="72">
        <f t="shared" si="85"/>
        <v>203.56425676797517</v>
      </c>
      <c r="AB289" s="72">
        <f t="shared" si="86"/>
        <v>2812.667953115073</v>
      </c>
      <c r="AC289" s="70">
        <f t="shared" si="87"/>
        <v>0.47072128656387235</v>
      </c>
      <c r="AD289" s="65"/>
      <c r="AE289" s="72">
        <f t="shared" si="88"/>
        <v>189.39624747948255</v>
      </c>
      <c r="AF289" s="72">
        <f t="shared" si="89"/>
        <v>-1761.2644662325038</v>
      </c>
      <c r="AG289" s="70">
        <f t="shared" si="90"/>
        <v>-0.29476094915730755</v>
      </c>
    </row>
    <row r="290" spans="1:33" ht="15">
      <c r="A290" s="32">
        <v>38321</v>
      </c>
      <c r="B290" s="19">
        <v>838277</v>
      </c>
      <c r="C290" s="19">
        <v>0.6</v>
      </c>
      <c r="D290" s="19">
        <v>5124</v>
      </c>
      <c r="E290" s="19">
        <v>839871</v>
      </c>
      <c r="F290" s="19">
        <v>0.8</v>
      </c>
      <c r="G290" s="19">
        <v>6648</v>
      </c>
      <c r="I290" s="29">
        <f t="shared" si="82"/>
        <v>847520.4576243707</v>
      </c>
      <c r="J290" s="29">
        <f t="shared" si="75"/>
        <v>839301.339759367</v>
      </c>
      <c r="K290" s="30">
        <f t="shared" si="76"/>
        <v>140.46343651363497</v>
      </c>
      <c r="L290" s="29"/>
      <c r="M290" s="29">
        <f t="shared" si="91"/>
        <v>845931.4034325497</v>
      </c>
      <c r="N290" s="29">
        <f t="shared" si="77"/>
        <v>837703.4512235693</v>
      </c>
      <c r="O290" s="30">
        <f t="shared" si="78"/>
        <v>140.19601776393026</v>
      </c>
      <c r="P290" s="29"/>
      <c r="Q290" s="44"/>
      <c r="R290" s="54">
        <f t="shared" si="83"/>
        <v>847333.2510856073</v>
      </c>
      <c r="S290" s="54">
        <f t="shared" si="73"/>
        <v>836483.9822670837</v>
      </c>
      <c r="T290" s="55">
        <f t="shared" si="81"/>
        <v>139.99193039717028</v>
      </c>
      <c r="U290" s="47"/>
      <c r="V290" s="54">
        <f t="shared" si="84"/>
        <v>845614.677696124</v>
      </c>
      <c r="W290" s="54">
        <f t="shared" si="79"/>
        <v>839350.3175824982</v>
      </c>
      <c r="X290" s="55">
        <f t="shared" si="80"/>
        <v>140.47163332331954</v>
      </c>
      <c r="Y290" s="55"/>
      <c r="AA290" s="72">
        <f t="shared" si="85"/>
        <v>187.20653876336291</v>
      </c>
      <c r="AB290" s="72">
        <f t="shared" si="86"/>
        <v>2817.357492283336</v>
      </c>
      <c r="AC290" s="70">
        <f t="shared" si="87"/>
        <v>0.4715061164646954</v>
      </c>
      <c r="AD290" s="65"/>
      <c r="AE290" s="72">
        <f t="shared" si="88"/>
        <v>316.7257364257239</v>
      </c>
      <c r="AF290" s="72">
        <f t="shared" si="89"/>
        <v>-1646.866358928848</v>
      </c>
      <c r="AG290" s="70">
        <f t="shared" si="90"/>
        <v>-0.27561555938927995</v>
      </c>
    </row>
    <row r="291" spans="1:33" ht="15">
      <c r="A291" s="32">
        <v>38352</v>
      </c>
      <c r="B291" s="19">
        <v>842933</v>
      </c>
      <c r="C291" s="19">
        <v>0.6</v>
      </c>
      <c r="D291" s="19">
        <v>4661</v>
      </c>
      <c r="E291" s="19">
        <v>845654</v>
      </c>
      <c r="F291" s="19">
        <v>0.7</v>
      </c>
      <c r="G291" s="19">
        <v>5789</v>
      </c>
      <c r="I291" s="29">
        <f t="shared" si="82"/>
        <v>853362.1832336457</v>
      </c>
      <c r="J291" s="29">
        <f t="shared" si="75"/>
        <v>845086.4132478754</v>
      </c>
      <c r="K291" s="30">
        <f t="shared" si="76"/>
        <v>141.43161238109252</v>
      </c>
      <c r="L291" s="29"/>
      <c r="M291" s="29">
        <f t="shared" si="91"/>
        <v>850634.9635581396</v>
      </c>
      <c r="N291" s="29">
        <f t="shared" si="77"/>
        <v>842361.2621692986</v>
      </c>
      <c r="O291" s="30">
        <f t="shared" si="78"/>
        <v>140.9755377063809</v>
      </c>
      <c r="P291" s="29"/>
      <c r="Q291" s="44"/>
      <c r="R291" s="54">
        <f t="shared" si="83"/>
        <v>853264.5838432065</v>
      </c>
      <c r="S291" s="54">
        <f t="shared" si="73"/>
        <v>842339.3701429532</v>
      </c>
      <c r="T291" s="55">
        <f t="shared" si="81"/>
        <v>140.97187390995046</v>
      </c>
      <c r="U291" s="47"/>
      <c r="V291" s="54">
        <f t="shared" si="84"/>
        <v>850688.3657623007</v>
      </c>
      <c r="W291" s="54">
        <f t="shared" si="79"/>
        <v>844386.4194879932</v>
      </c>
      <c r="X291" s="55">
        <f t="shared" si="80"/>
        <v>141.31446312325946</v>
      </c>
      <c r="Y291" s="55"/>
      <c r="AA291" s="72">
        <f t="shared" si="85"/>
        <v>97.5993904392235</v>
      </c>
      <c r="AB291" s="72">
        <f t="shared" si="86"/>
        <v>2747.043104922166</v>
      </c>
      <c r="AC291" s="70">
        <f t="shared" si="87"/>
        <v>0.45973847114206023</v>
      </c>
      <c r="AD291" s="65"/>
      <c r="AE291" s="72">
        <f t="shared" si="88"/>
        <v>-53.40220416104421</v>
      </c>
      <c r="AF291" s="72">
        <f t="shared" si="89"/>
        <v>-2025.1573186946334</v>
      </c>
      <c r="AG291" s="70">
        <f t="shared" si="90"/>
        <v>-0.3389254168785669</v>
      </c>
    </row>
    <row r="292" spans="1:33" ht="15">
      <c r="A292" s="32">
        <v>38383</v>
      </c>
      <c r="B292" s="19">
        <v>850121</v>
      </c>
      <c r="C292" s="19">
        <v>0.9</v>
      </c>
      <c r="D292" s="19">
        <v>7193</v>
      </c>
      <c r="E292" s="19">
        <v>842716</v>
      </c>
      <c r="F292" s="19">
        <v>-0.3</v>
      </c>
      <c r="G292" s="19">
        <v>-2933</v>
      </c>
      <c r="I292" s="29">
        <f t="shared" si="82"/>
        <v>850402.4487755526</v>
      </c>
      <c r="J292" s="29">
        <f t="shared" si="75"/>
        <v>842155.3818212446</v>
      </c>
      <c r="K292" s="30">
        <f t="shared" si="76"/>
        <v>140.94108207068928</v>
      </c>
      <c r="L292" s="29"/>
      <c r="M292" s="29">
        <f t="shared" si="91"/>
        <v>857893.686722227</v>
      </c>
      <c r="N292" s="29">
        <f t="shared" si="77"/>
        <v>849549.3833589824</v>
      </c>
      <c r="O292" s="30">
        <f t="shared" si="78"/>
        <v>142.1785242340432</v>
      </c>
      <c r="P292" s="29"/>
      <c r="Q292" s="44"/>
      <c r="R292" s="54">
        <f t="shared" si="83"/>
        <v>850704.7900916769</v>
      </c>
      <c r="S292" s="54">
        <f t="shared" si="73"/>
        <v>839812.3520325244</v>
      </c>
      <c r="T292" s="55">
        <f t="shared" si="81"/>
        <v>140.5489582882206</v>
      </c>
      <c r="U292" s="47"/>
      <c r="V292" s="54">
        <f t="shared" si="84"/>
        <v>858344.5610541613</v>
      </c>
      <c r="W292" s="54">
        <f t="shared" si="79"/>
        <v>851985.8972633851</v>
      </c>
      <c r="X292" s="55">
        <f t="shared" si="80"/>
        <v>142.58629329136878</v>
      </c>
      <c r="Y292" s="55"/>
      <c r="AA292" s="72">
        <f t="shared" si="85"/>
        <v>-302.3413161243079</v>
      </c>
      <c r="AB292" s="72">
        <f t="shared" si="86"/>
        <v>2343.0297887201887</v>
      </c>
      <c r="AC292" s="70">
        <f t="shared" si="87"/>
        <v>0.39212378246867274</v>
      </c>
      <c r="AD292" s="65"/>
      <c r="AE292" s="72">
        <f t="shared" si="88"/>
        <v>-450.87433193426114</v>
      </c>
      <c r="AF292" s="72">
        <f t="shared" si="89"/>
        <v>-2436.513904402731</v>
      </c>
      <c r="AG292" s="70">
        <f t="shared" si="90"/>
        <v>-0.40776905732556656</v>
      </c>
    </row>
    <row r="293" spans="1:33" ht="15">
      <c r="A293" s="32">
        <v>38411</v>
      </c>
      <c r="B293" s="19">
        <v>853999</v>
      </c>
      <c r="C293" s="19">
        <v>0.5</v>
      </c>
      <c r="D293" s="19">
        <v>3883</v>
      </c>
      <c r="E293" s="19">
        <v>845428</v>
      </c>
      <c r="F293" s="19">
        <v>0.3</v>
      </c>
      <c r="G293" s="19">
        <v>2717</v>
      </c>
      <c r="I293" s="29">
        <f t="shared" si="82"/>
        <v>853144.23064907</v>
      </c>
      <c r="J293" s="29">
        <f t="shared" si="75"/>
        <v>844870.5743326106</v>
      </c>
      <c r="K293" s="30">
        <f t="shared" si="76"/>
        <v>141.39549010374674</v>
      </c>
      <c r="L293" s="29"/>
      <c r="M293" s="29">
        <f t="shared" si="91"/>
        <v>861812.1891301695</v>
      </c>
      <c r="N293" s="29">
        <f t="shared" si="77"/>
        <v>853429.7724513386</v>
      </c>
      <c r="O293" s="30">
        <f t="shared" si="78"/>
        <v>142.82793674073434</v>
      </c>
      <c r="P293" s="29"/>
      <c r="Q293" s="44"/>
      <c r="R293" s="54">
        <f t="shared" si="83"/>
        <v>853256.9044619518</v>
      </c>
      <c r="S293" s="54">
        <f t="shared" si="73"/>
        <v>842331.7890886219</v>
      </c>
      <c r="T293" s="55">
        <f t="shared" si="81"/>
        <v>140.97060516308525</v>
      </c>
      <c r="U293" s="47"/>
      <c r="V293" s="54">
        <f t="shared" si="84"/>
        <v>862636.283859432</v>
      </c>
      <c r="W293" s="54">
        <f t="shared" si="79"/>
        <v>856245.826749702</v>
      </c>
      <c r="X293" s="55">
        <f t="shared" si="80"/>
        <v>143.2992247578256</v>
      </c>
      <c r="Y293" s="55"/>
      <c r="AA293" s="72">
        <f t="shared" si="85"/>
        <v>-112.67381288181059</v>
      </c>
      <c r="AB293" s="72">
        <f t="shared" si="86"/>
        <v>2538.7852439887356</v>
      </c>
      <c r="AC293" s="70">
        <f t="shared" si="87"/>
        <v>0.4248849406614852</v>
      </c>
      <c r="AD293" s="65"/>
      <c r="AE293" s="72">
        <f t="shared" si="88"/>
        <v>-824.0947292625206</v>
      </c>
      <c r="AF293" s="72">
        <f t="shared" si="89"/>
        <v>-2816.054298363393</v>
      </c>
      <c r="AG293" s="70">
        <f t="shared" si="90"/>
        <v>-0.47128801709126833</v>
      </c>
    </row>
    <row r="294" spans="1:33" ht="15">
      <c r="A294" s="32">
        <v>38442</v>
      </c>
      <c r="B294" s="19">
        <v>859163</v>
      </c>
      <c r="C294" s="19">
        <v>0.7</v>
      </c>
      <c r="D294" s="19">
        <v>6331</v>
      </c>
      <c r="E294" s="19">
        <v>862159</v>
      </c>
      <c r="F294" s="19">
        <v>2.1</v>
      </c>
      <c r="G294" s="19">
        <v>17903</v>
      </c>
      <c r="I294" s="29">
        <f t="shared" si="82"/>
        <v>871210.6315268625</v>
      </c>
      <c r="J294" s="29">
        <f t="shared" si="75"/>
        <v>862761.7701438172</v>
      </c>
      <c r="K294" s="30">
        <f t="shared" si="76"/>
        <v>144.38971723997523</v>
      </c>
      <c r="L294" s="29"/>
      <c r="M294" s="29">
        <f t="shared" si="91"/>
        <v>868201.1110953978</v>
      </c>
      <c r="N294" s="29">
        <f t="shared" si="77"/>
        <v>859756.5525639493</v>
      </c>
      <c r="O294" s="30">
        <f t="shared" si="78"/>
        <v>143.88677131490314</v>
      </c>
      <c r="P294" s="29"/>
      <c r="Q294" s="44"/>
      <c r="R294" s="54">
        <f t="shared" si="83"/>
        <v>871175.2994556527</v>
      </c>
      <c r="S294" s="54">
        <f t="shared" si="73"/>
        <v>860020.7566594828</v>
      </c>
      <c r="T294" s="55">
        <f t="shared" si="81"/>
        <v>143.93098787151004</v>
      </c>
      <c r="U294" s="47"/>
      <c r="V294" s="54">
        <f t="shared" si="84"/>
        <v>868674.7378464479</v>
      </c>
      <c r="W294" s="54">
        <f t="shared" si="79"/>
        <v>862239.5475369499</v>
      </c>
      <c r="X294" s="55">
        <f t="shared" si="80"/>
        <v>144.30231933113038</v>
      </c>
      <c r="Y294" s="55"/>
      <c r="AA294" s="72">
        <f t="shared" si="85"/>
        <v>35.33207120979205</v>
      </c>
      <c r="AB294" s="72">
        <f t="shared" si="86"/>
        <v>2741.0134843343403</v>
      </c>
      <c r="AC294" s="70">
        <f t="shared" si="87"/>
        <v>0.4587293684651854</v>
      </c>
      <c r="AD294" s="65"/>
      <c r="AE294" s="72">
        <f t="shared" si="88"/>
        <v>-473.6267510500038</v>
      </c>
      <c r="AF294" s="72">
        <f t="shared" si="89"/>
        <v>-2482.9949730006047</v>
      </c>
      <c r="AG294" s="70">
        <f t="shared" si="90"/>
        <v>-0.41554801622723403</v>
      </c>
    </row>
    <row r="295" spans="1:33" ht="15">
      <c r="A295" s="32">
        <v>38472</v>
      </c>
      <c r="B295" s="19">
        <v>863474</v>
      </c>
      <c r="C295" s="19">
        <v>0.5</v>
      </c>
      <c r="D295" s="19">
        <v>4315</v>
      </c>
      <c r="E295" s="19">
        <v>867132</v>
      </c>
      <c r="F295" s="19">
        <v>0.6</v>
      </c>
      <c r="G295" s="19">
        <v>4977</v>
      </c>
      <c r="I295" s="29">
        <f t="shared" si="82"/>
        <v>876239.8840349374</v>
      </c>
      <c r="J295" s="29">
        <f t="shared" si="75"/>
        <v>867742.2497653323</v>
      </c>
      <c r="K295" s="30">
        <f t="shared" si="76"/>
        <v>145.223238229379</v>
      </c>
      <c r="L295" s="29"/>
      <c r="M295" s="29">
        <f t="shared" si="91"/>
        <v>872561.5034707405</v>
      </c>
      <c r="N295" s="29">
        <f t="shared" si="77"/>
        <v>864074.5335807218</v>
      </c>
      <c r="O295" s="30">
        <f t="shared" si="78"/>
        <v>144.60941814469422</v>
      </c>
      <c r="P295" s="29"/>
      <c r="Q295" s="44"/>
      <c r="R295" s="54">
        <f t="shared" si="83"/>
        <v>876402.3512523866</v>
      </c>
      <c r="S295" s="54">
        <f t="shared" si="73"/>
        <v>865180.8811994398</v>
      </c>
      <c r="T295" s="55">
        <f t="shared" si="81"/>
        <v>144.7945737987391</v>
      </c>
      <c r="U295" s="47"/>
      <c r="V295" s="54">
        <f t="shared" si="84"/>
        <v>873018.11153568</v>
      </c>
      <c r="W295" s="54">
        <f t="shared" si="79"/>
        <v>866550.7452746346</v>
      </c>
      <c r="X295" s="55">
        <f t="shared" si="80"/>
        <v>145.023830927786</v>
      </c>
      <c r="Y295" s="55"/>
      <c r="AA295" s="72">
        <f t="shared" si="85"/>
        <v>-162.46721744921524</v>
      </c>
      <c r="AB295" s="72">
        <f t="shared" si="86"/>
        <v>2561.368565892568</v>
      </c>
      <c r="AC295" s="70">
        <f t="shared" si="87"/>
        <v>0.42866443063991255</v>
      </c>
      <c r="AD295" s="65"/>
      <c r="AE295" s="72">
        <f t="shared" si="88"/>
        <v>-456.60806493950076</v>
      </c>
      <c r="AF295" s="72">
        <f t="shared" si="89"/>
        <v>-2476.2116939127445</v>
      </c>
      <c r="AG295" s="70">
        <f t="shared" si="90"/>
        <v>-0.41441278309179097</v>
      </c>
    </row>
    <row r="296" spans="1:33" ht="15">
      <c r="A296" s="32">
        <v>38503</v>
      </c>
      <c r="B296" s="19">
        <v>874403</v>
      </c>
      <c r="C296" s="19">
        <v>1.3</v>
      </c>
      <c r="D296" s="19">
        <v>11103</v>
      </c>
      <c r="E296" s="19">
        <v>876507</v>
      </c>
      <c r="F296" s="19">
        <v>1.1</v>
      </c>
      <c r="G296" s="19">
        <v>9548</v>
      </c>
      <c r="I296" s="29">
        <f t="shared" si="82"/>
        <v>885888.1710463332</v>
      </c>
      <c r="J296" s="29">
        <f t="shared" si="75"/>
        <v>877296.969232218</v>
      </c>
      <c r="K296" s="30">
        <f t="shared" si="76"/>
        <v>146.82229290457738</v>
      </c>
      <c r="L296" s="29"/>
      <c r="M296" s="29">
        <f t="shared" si="91"/>
        <v>883781.355340091</v>
      </c>
      <c r="N296" s="29">
        <f t="shared" si="77"/>
        <v>875185.2555553808</v>
      </c>
      <c r="O296" s="30">
        <f t="shared" si="78"/>
        <v>146.46888162554083</v>
      </c>
      <c r="P296" s="29"/>
      <c r="Q296" s="44"/>
      <c r="R296" s="54">
        <f t="shared" si="83"/>
        <v>886042.7771161627</v>
      </c>
      <c r="S296" s="54">
        <f t="shared" si="73"/>
        <v>874697.8708926335</v>
      </c>
      <c r="T296" s="55">
        <f t="shared" si="81"/>
        <v>146.3873141105252</v>
      </c>
      <c r="U296" s="47"/>
      <c r="V296" s="54">
        <f t="shared" si="84"/>
        <v>884367.3469856437</v>
      </c>
      <c r="W296" s="54">
        <f t="shared" si="79"/>
        <v>877815.9049632048</v>
      </c>
      <c r="X296" s="55">
        <f t="shared" si="80"/>
        <v>146.90914072984722</v>
      </c>
      <c r="Y296" s="55"/>
      <c r="AA296" s="72">
        <f t="shared" si="85"/>
        <v>-154.60606982954778</v>
      </c>
      <c r="AB296" s="72">
        <f t="shared" si="86"/>
        <v>2599.0983395845396</v>
      </c>
      <c r="AC296" s="70">
        <f t="shared" si="87"/>
        <v>0.43497879405217077</v>
      </c>
      <c r="AD296" s="65"/>
      <c r="AE296" s="72">
        <f t="shared" si="88"/>
        <v>-585.9916455526836</v>
      </c>
      <c r="AF296" s="72">
        <f t="shared" si="89"/>
        <v>-2630.6494078239193</v>
      </c>
      <c r="AG296" s="70">
        <f t="shared" si="90"/>
        <v>-0.44025910430639215</v>
      </c>
    </row>
    <row r="297" spans="1:33" ht="15">
      <c r="A297" s="32">
        <v>38533</v>
      </c>
      <c r="B297" s="19">
        <v>880191</v>
      </c>
      <c r="C297" s="19">
        <v>0.7</v>
      </c>
      <c r="D297" s="19">
        <v>5793</v>
      </c>
      <c r="E297" s="19">
        <v>885405</v>
      </c>
      <c r="F297" s="19">
        <v>1</v>
      </c>
      <c r="G297" s="19">
        <v>8904</v>
      </c>
      <c r="I297" s="29">
        <f t="shared" si="82"/>
        <v>894887.4697113712</v>
      </c>
      <c r="J297" s="29">
        <f t="shared" si="75"/>
        <v>886208.9941379445</v>
      </c>
      <c r="K297" s="30">
        <f t="shared" si="76"/>
        <v>148.31378777686288</v>
      </c>
      <c r="L297" s="29"/>
      <c r="M297" s="29">
        <f t="shared" si="91"/>
        <v>889636.487803595</v>
      </c>
      <c r="N297" s="29">
        <f t="shared" si="77"/>
        <v>880983.4380701164</v>
      </c>
      <c r="O297" s="30">
        <f t="shared" si="78"/>
        <v>147.4392513878321</v>
      </c>
      <c r="P297" s="29"/>
      <c r="Q297" s="44"/>
      <c r="R297" s="54">
        <f t="shared" si="83"/>
        <v>894903.2048873244</v>
      </c>
      <c r="S297" s="54">
        <f t="shared" si="73"/>
        <v>883444.8496015598</v>
      </c>
      <c r="T297" s="55">
        <f t="shared" si="81"/>
        <v>147.85118725163048</v>
      </c>
      <c r="U297" s="47"/>
      <c r="V297" s="54">
        <f t="shared" si="84"/>
        <v>890557.9184145431</v>
      </c>
      <c r="W297" s="54">
        <f t="shared" si="79"/>
        <v>883960.6162979471</v>
      </c>
      <c r="X297" s="55">
        <f t="shared" si="80"/>
        <v>147.93750471495613</v>
      </c>
      <c r="Y297" s="55"/>
      <c r="AA297" s="72">
        <f t="shared" si="85"/>
        <v>-15.735175953130238</v>
      </c>
      <c r="AB297" s="72">
        <f t="shared" si="86"/>
        <v>2764.1445363847306</v>
      </c>
      <c r="AC297" s="70">
        <f t="shared" si="87"/>
        <v>0.46260052523240347</v>
      </c>
      <c r="AD297" s="65"/>
      <c r="AE297" s="72">
        <f t="shared" si="88"/>
        <v>-921.4306109481258</v>
      </c>
      <c r="AF297" s="72">
        <f t="shared" si="89"/>
        <v>-2977.178227830678</v>
      </c>
      <c r="AG297" s="70">
        <f t="shared" si="90"/>
        <v>-0.498253327124047</v>
      </c>
    </row>
    <row r="298" spans="1:33" ht="15">
      <c r="A298" s="32">
        <v>38564</v>
      </c>
      <c r="B298" s="19">
        <v>888917</v>
      </c>
      <c r="C298" s="19">
        <v>1</v>
      </c>
      <c r="D298" s="19">
        <v>8731</v>
      </c>
      <c r="E298" s="19">
        <v>889201</v>
      </c>
      <c r="F298" s="19">
        <v>0.4</v>
      </c>
      <c r="G298" s="19">
        <v>3801</v>
      </c>
      <c r="I298" s="29">
        <f t="shared" si="82"/>
        <v>898729.1774862007</v>
      </c>
      <c r="J298" s="29">
        <f t="shared" si="75"/>
        <v>890013.4456451285</v>
      </c>
      <c r="K298" s="30">
        <f t="shared" si="76"/>
        <v>148.9504915534847</v>
      </c>
      <c r="L298" s="29"/>
      <c r="M298" s="29">
        <f t="shared" si="91"/>
        <v>898461.1817336775</v>
      </c>
      <c r="N298" s="29">
        <f t="shared" si="77"/>
        <v>889722.2986103744</v>
      </c>
      <c r="O298" s="30">
        <f t="shared" si="78"/>
        <v>148.90176589191947</v>
      </c>
      <c r="P298" s="29"/>
      <c r="Q298" s="44"/>
      <c r="R298" s="54">
        <f t="shared" si="83"/>
        <v>898482.8177068736</v>
      </c>
      <c r="S298" s="54">
        <f t="shared" si="73"/>
        <v>886978.6289999661</v>
      </c>
      <c r="T298" s="55">
        <f t="shared" si="81"/>
        <v>148.442592000637</v>
      </c>
      <c r="U298" s="47"/>
      <c r="V298" s="54">
        <f t="shared" si="84"/>
        <v>899463.4975986886</v>
      </c>
      <c r="W298" s="54">
        <f t="shared" si="79"/>
        <v>892800.2224609266</v>
      </c>
      <c r="X298" s="55">
        <f t="shared" si="80"/>
        <v>149.4168797621057</v>
      </c>
      <c r="Y298" s="55"/>
      <c r="AA298" s="72">
        <f t="shared" si="85"/>
        <v>246.3597793270601</v>
      </c>
      <c r="AB298" s="72">
        <f t="shared" si="86"/>
        <v>3034.816645162413</v>
      </c>
      <c r="AC298" s="70">
        <f t="shared" si="87"/>
        <v>0.5078995528477037</v>
      </c>
      <c r="AD298" s="65"/>
      <c r="AE298" s="72">
        <f t="shared" si="88"/>
        <v>-1002.3158650110709</v>
      </c>
      <c r="AF298" s="72">
        <f t="shared" si="89"/>
        <v>-3077.923850552179</v>
      </c>
      <c r="AG298" s="70">
        <f t="shared" si="90"/>
        <v>-0.5151138701862408</v>
      </c>
    </row>
    <row r="299" spans="1:33" ht="15">
      <c r="A299" s="32">
        <v>38595</v>
      </c>
      <c r="B299" s="19">
        <v>895525</v>
      </c>
      <c r="C299" s="19">
        <v>0.7</v>
      </c>
      <c r="D299" s="19">
        <v>6614</v>
      </c>
      <c r="E299" s="19">
        <v>893886</v>
      </c>
      <c r="F299" s="19">
        <v>0.5</v>
      </c>
      <c r="G299" s="19">
        <v>4691</v>
      </c>
      <c r="I299" s="29">
        <f t="shared" si="82"/>
        <v>903470.443602172</v>
      </c>
      <c r="J299" s="29">
        <f t="shared" si="75"/>
        <v>894708.7317205167</v>
      </c>
      <c r="K299" s="30">
        <f t="shared" si="76"/>
        <v>149.7362832427399</v>
      </c>
      <c r="L299" s="29"/>
      <c r="M299" s="29">
        <f t="shared" si="91"/>
        <v>905146.1953581065</v>
      </c>
      <c r="N299" s="29">
        <f t="shared" si="77"/>
        <v>896342.2904465179</v>
      </c>
      <c r="O299" s="30">
        <f t="shared" si="78"/>
        <v>150.00967166895958</v>
      </c>
      <c r="P299" s="29"/>
      <c r="Q299" s="44"/>
      <c r="R299" s="54">
        <f t="shared" si="83"/>
        <v>902975.231795408</v>
      </c>
      <c r="S299" s="54">
        <f t="shared" si="73"/>
        <v>891413.5221449658</v>
      </c>
      <c r="T299" s="55">
        <f t="shared" si="81"/>
        <v>149.18480496064018</v>
      </c>
      <c r="U299" s="47"/>
      <c r="V299" s="54">
        <f t="shared" si="84"/>
        <v>905759.7420818793</v>
      </c>
      <c r="W299" s="54">
        <f t="shared" si="79"/>
        <v>899049.824018153</v>
      </c>
      <c r="X299" s="55">
        <f t="shared" si="80"/>
        <v>150.46279792044044</v>
      </c>
      <c r="Y299" s="55"/>
      <c r="AA299" s="72">
        <f t="shared" si="85"/>
        <v>495.21180676401127</v>
      </c>
      <c r="AB299" s="72">
        <f t="shared" si="86"/>
        <v>3295.2095755508635</v>
      </c>
      <c r="AC299" s="70">
        <f t="shared" si="87"/>
        <v>0.5514782820997084</v>
      </c>
      <c r="AD299" s="65"/>
      <c r="AE299" s="72">
        <f t="shared" si="88"/>
        <v>-613.5467237727717</v>
      </c>
      <c r="AF299" s="72">
        <f t="shared" si="89"/>
        <v>-2707.53357163514</v>
      </c>
      <c r="AG299" s="70">
        <f t="shared" si="90"/>
        <v>-0.45312625148085317</v>
      </c>
    </row>
    <row r="300" spans="1:33" ht="15">
      <c r="A300" s="32">
        <v>38625</v>
      </c>
      <c r="B300" s="19">
        <v>902339</v>
      </c>
      <c r="C300" s="19">
        <v>0.8</v>
      </c>
      <c r="D300" s="19">
        <v>6819</v>
      </c>
      <c r="E300" s="19">
        <v>903201</v>
      </c>
      <c r="F300" s="19">
        <v>1</v>
      </c>
      <c r="G300" s="19">
        <v>9320</v>
      </c>
      <c r="I300" s="29">
        <f t="shared" si="82"/>
        <v>912890.3747056598</v>
      </c>
      <c r="J300" s="29">
        <f t="shared" si="75"/>
        <v>904037.3098385712</v>
      </c>
      <c r="K300" s="30">
        <f t="shared" si="76"/>
        <v>151.2974914502992</v>
      </c>
      <c r="L300" s="29"/>
      <c r="M300" s="29">
        <f t="shared" si="91"/>
        <v>912038.456217543</v>
      </c>
      <c r="N300" s="29">
        <f t="shared" si="77"/>
        <v>903167.5137273361</v>
      </c>
      <c r="O300" s="30">
        <f t="shared" si="78"/>
        <v>151.15192448279575</v>
      </c>
      <c r="P300" s="29"/>
      <c r="Q300" s="44"/>
      <c r="R300" s="54">
        <f t="shared" si="83"/>
        <v>912004.984113362</v>
      </c>
      <c r="S300" s="54">
        <f t="shared" si="73"/>
        <v>900327.6573664155</v>
      </c>
      <c r="T300" s="55">
        <f t="shared" si="81"/>
        <v>150.67665301024658</v>
      </c>
      <c r="U300" s="47"/>
      <c r="V300" s="54">
        <f t="shared" si="84"/>
        <v>913005.8200185343</v>
      </c>
      <c r="W300" s="54">
        <f t="shared" si="79"/>
        <v>906242.2226102982</v>
      </c>
      <c r="X300" s="55">
        <f t="shared" si="80"/>
        <v>151.66650030380396</v>
      </c>
      <c r="Y300" s="55"/>
      <c r="AA300" s="72">
        <f t="shared" si="85"/>
        <v>885.390592297772</v>
      </c>
      <c r="AB300" s="72">
        <f t="shared" si="86"/>
        <v>3709.6524721557507</v>
      </c>
      <c r="AC300" s="70">
        <f t="shared" si="87"/>
        <v>0.6208384400526086</v>
      </c>
      <c r="AD300" s="65"/>
      <c r="AE300" s="72">
        <f t="shared" si="88"/>
        <v>-967.3638009913266</v>
      </c>
      <c r="AF300" s="72">
        <f t="shared" si="89"/>
        <v>-3074.7088829621207</v>
      </c>
      <c r="AG300" s="70">
        <f t="shared" si="90"/>
        <v>-0.5145758210082079</v>
      </c>
    </row>
    <row r="301" spans="1:33" ht="15">
      <c r="A301" s="32">
        <v>38656</v>
      </c>
      <c r="B301" s="19">
        <v>906023</v>
      </c>
      <c r="C301" s="19">
        <v>0.4</v>
      </c>
      <c r="D301" s="19">
        <v>3689</v>
      </c>
      <c r="E301" s="19">
        <v>904892</v>
      </c>
      <c r="F301" s="19">
        <v>0.2</v>
      </c>
      <c r="G301" s="19">
        <v>1696</v>
      </c>
      <c r="I301" s="29">
        <f t="shared" si="82"/>
        <v>914604.5690826598</v>
      </c>
      <c r="J301" s="29">
        <f t="shared" si="75"/>
        <v>905734.880232632</v>
      </c>
      <c r="K301" s="30">
        <f t="shared" si="76"/>
        <v>151.5815927140264</v>
      </c>
      <c r="L301" s="29"/>
      <c r="M301" s="29">
        <f t="shared" si="91"/>
        <v>915767.1101546846</v>
      </c>
      <c r="N301" s="29">
        <f t="shared" si="77"/>
        <v>906859.9009101356</v>
      </c>
      <c r="O301" s="30">
        <f t="shared" si="78"/>
        <v>151.76987344589833</v>
      </c>
      <c r="P301" s="29"/>
      <c r="Q301" s="44"/>
      <c r="R301" s="54">
        <f t="shared" si="83"/>
        <v>913828.9940815888</v>
      </c>
      <c r="S301" s="54">
        <f t="shared" si="73"/>
        <v>902128.3126811483</v>
      </c>
      <c r="T301" s="55">
        <f t="shared" si="81"/>
        <v>150.97800631626708</v>
      </c>
      <c r="U301" s="47"/>
      <c r="V301" s="54">
        <f t="shared" si="84"/>
        <v>916657.8432986084</v>
      </c>
      <c r="W301" s="54">
        <f t="shared" si="79"/>
        <v>909867.1915007394</v>
      </c>
      <c r="X301" s="55">
        <f t="shared" si="80"/>
        <v>152.27316630501917</v>
      </c>
      <c r="Y301" s="55"/>
      <c r="AA301" s="72">
        <f t="shared" si="85"/>
        <v>775.5750010709744</v>
      </c>
      <c r="AB301" s="72">
        <f t="shared" si="86"/>
        <v>3606.5675514837494</v>
      </c>
      <c r="AC301" s="70">
        <f t="shared" si="87"/>
        <v>0.6035863977593294</v>
      </c>
      <c r="AD301" s="65"/>
      <c r="AE301" s="72">
        <f t="shared" si="88"/>
        <v>-890.7331439238042</v>
      </c>
      <c r="AF301" s="72">
        <f t="shared" si="89"/>
        <v>-3007.290590603836</v>
      </c>
      <c r="AG301" s="70">
        <f t="shared" si="90"/>
        <v>-0.5032928591208474</v>
      </c>
    </row>
    <row r="302" spans="1:33" ht="15">
      <c r="A302" s="32">
        <v>38686</v>
      </c>
      <c r="B302" s="19">
        <v>913808</v>
      </c>
      <c r="C302" s="19">
        <v>0.9</v>
      </c>
      <c r="D302" s="19">
        <v>7791</v>
      </c>
      <c r="E302" s="19">
        <v>913920</v>
      </c>
      <c r="F302" s="19">
        <v>1</v>
      </c>
      <c r="G302" s="19">
        <v>9034</v>
      </c>
      <c r="I302" s="29">
        <f t="shared" si="82"/>
        <v>923735.5346311373</v>
      </c>
      <c r="J302" s="29">
        <f t="shared" si="75"/>
        <v>914777.2951374181</v>
      </c>
      <c r="K302" s="30">
        <f t="shared" si="76"/>
        <v>153.0949093402962</v>
      </c>
      <c r="L302" s="29"/>
      <c r="M302" s="29">
        <f t="shared" si="91"/>
        <v>923641.9009218231</v>
      </c>
      <c r="N302" s="29">
        <f t="shared" si="77"/>
        <v>914658.0975210284</v>
      </c>
      <c r="O302" s="30">
        <f t="shared" si="78"/>
        <v>153.07496071632855</v>
      </c>
      <c r="P302" s="29"/>
      <c r="Q302" s="44"/>
      <c r="R302" s="54">
        <f t="shared" si="83"/>
        <v>922967.2840224047</v>
      </c>
      <c r="S302" s="54">
        <f t="shared" si="73"/>
        <v>911149.5958079598</v>
      </c>
      <c r="T302" s="55">
        <f t="shared" si="81"/>
        <v>152.48778637942976</v>
      </c>
      <c r="U302" s="47"/>
      <c r="V302" s="54">
        <f t="shared" si="84"/>
        <v>924907.7638882959</v>
      </c>
      <c r="W302" s="54">
        <f t="shared" si="79"/>
        <v>918055.996224246</v>
      </c>
      <c r="X302" s="55">
        <f t="shared" si="80"/>
        <v>153.64362480176433</v>
      </c>
      <c r="Y302" s="55"/>
      <c r="AA302" s="72">
        <f t="shared" si="85"/>
        <v>768.2506087325746</v>
      </c>
      <c r="AB302" s="72">
        <f t="shared" si="86"/>
        <v>3627.6993294582935</v>
      </c>
      <c r="AC302" s="70">
        <f t="shared" si="87"/>
        <v>0.6071229608664339</v>
      </c>
      <c r="AD302" s="65"/>
      <c r="AE302" s="72">
        <f t="shared" si="88"/>
        <v>-1265.8629664727487</v>
      </c>
      <c r="AF302" s="72">
        <f t="shared" si="89"/>
        <v>-3397.898703217623</v>
      </c>
      <c r="AG302" s="70">
        <f t="shared" si="90"/>
        <v>-0.5686640854357847</v>
      </c>
    </row>
    <row r="303" spans="1:33" ht="15">
      <c r="A303" s="32">
        <v>38717</v>
      </c>
      <c r="B303" s="19">
        <v>919687</v>
      </c>
      <c r="C303" s="19">
        <v>0.6</v>
      </c>
      <c r="D303" s="19">
        <v>5883</v>
      </c>
      <c r="E303" s="19">
        <v>922687</v>
      </c>
      <c r="F303" s="19">
        <v>1</v>
      </c>
      <c r="G303" s="19">
        <v>8772</v>
      </c>
      <c r="I303" s="29">
        <f t="shared" si="82"/>
        <v>932601.7462358557</v>
      </c>
      <c r="J303" s="29">
        <f t="shared" si="75"/>
        <v>923557.5236398531</v>
      </c>
      <c r="K303" s="30">
        <f t="shared" si="76"/>
        <v>154.56434708619636</v>
      </c>
      <c r="L303" s="29"/>
      <c r="M303" s="29">
        <f t="shared" si="91"/>
        <v>929588.2105438915</v>
      </c>
      <c r="N303" s="29">
        <f t="shared" si="77"/>
        <v>920546.5703596512</v>
      </c>
      <c r="O303" s="30">
        <f t="shared" si="78"/>
        <v>154.06044124822822</v>
      </c>
      <c r="P303" s="29"/>
      <c r="Q303" s="44"/>
      <c r="R303" s="54">
        <f t="shared" si="83"/>
        <v>932196.9568626288</v>
      </c>
      <c r="S303" s="54">
        <f t="shared" si="73"/>
        <v>920261.0917660394</v>
      </c>
      <c r="T303" s="55">
        <f t="shared" si="81"/>
        <v>154.01266424322407</v>
      </c>
      <c r="U303" s="47"/>
      <c r="V303" s="54">
        <f t="shared" si="84"/>
        <v>930457.2104716257</v>
      </c>
      <c r="W303" s="54">
        <f t="shared" si="79"/>
        <v>923564.3322015915</v>
      </c>
      <c r="X303" s="55">
        <f t="shared" si="80"/>
        <v>154.56548655057492</v>
      </c>
      <c r="Y303" s="55"/>
      <c r="AA303" s="72">
        <f t="shared" si="85"/>
        <v>404.78937322692946</v>
      </c>
      <c r="AB303" s="72">
        <f t="shared" si="86"/>
        <v>3296.431873813737</v>
      </c>
      <c r="AC303" s="70">
        <f t="shared" si="87"/>
        <v>0.5516828429722977</v>
      </c>
      <c r="AD303" s="65"/>
      <c r="AE303" s="72">
        <f t="shared" si="88"/>
        <v>-868.9999277341412</v>
      </c>
      <c r="AF303" s="72">
        <f t="shared" si="89"/>
        <v>-3017.761841940228</v>
      </c>
      <c r="AG303" s="70">
        <f t="shared" si="90"/>
        <v>-0.5050453023467014</v>
      </c>
    </row>
    <row r="304" spans="1:33" ht="15">
      <c r="A304" s="32">
        <v>38748</v>
      </c>
      <c r="B304" s="19">
        <v>924305</v>
      </c>
      <c r="C304" s="19">
        <v>0.5</v>
      </c>
      <c r="D304" s="19">
        <v>4623</v>
      </c>
      <c r="E304" s="19">
        <v>915819</v>
      </c>
      <c r="F304" s="19">
        <v>-0.7</v>
      </c>
      <c r="G304" s="19">
        <v>-6863</v>
      </c>
      <c r="I304" s="29">
        <f t="shared" si="82"/>
        <v>925664.9997720856</v>
      </c>
      <c r="J304" s="29">
        <f t="shared" si="75"/>
        <v>916688.048633984</v>
      </c>
      <c r="K304" s="30">
        <f t="shared" si="76"/>
        <v>153.41468841098737</v>
      </c>
      <c r="L304" s="29"/>
      <c r="M304" s="29">
        <f t="shared" si="91"/>
        <v>934260.9810596696</v>
      </c>
      <c r="N304" s="29">
        <f t="shared" si="77"/>
        <v>925173.8911707235</v>
      </c>
      <c r="O304" s="30">
        <f t="shared" si="78"/>
        <v>154.83485843569585</v>
      </c>
      <c r="P304" s="29"/>
      <c r="Q304" s="44"/>
      <c r="R304" s="54">
        <f t="shared" si="83"/>
        <v>925671.5781645904</v>
      </c>
      <c r="S304" s="54">
        <f t="shared" si="73"/>
        <v>913819.264123677</v>
      </c>
      <c r="T304" s="55">
        <f t="shared" si="81"/>
        <v>152.9345755935215</v>
      </c>
      <c r="U304" s="47"/>
      <c r="V304" s="54">
        <f t="shared" si="84"/>
        <v>935109.4965239837</v>
      </c>
      <c r="W304" s="54">
        <f t="shared" si="79"/>
        <v>928182.1538625993</v>
      </c>
      <c r="X304" s="55">
        <f t="shared" si="80"/>
        <v>155.33831398332777</v>
      </c>
      <c r="Y304" s="55"/>
      <c r="AA304" s="72">
        <f t="shared" si="85"/>
        <v>-6.578392504830845</v>
      </c>
      <c r="AB304" s="72">
        <f t="shared" si="86"/>
        <v>2868.784510307014</v>
      </c>
      <c r="AC304" s="70">
        <f t="shared" si="87"/>
        <v>0.48011281746587997</v>
      </c>
      <c r="AD304" s="65"/>
      <c r="AE304" s="72">
        <f t="shared" si="88"/>
        <v>-848.5154643140268</v>
      </c>
      <c r="AF304" s="72">
        <f t="shared" si="89"/>
        <v>-3008.2626918758033</v>
      </c>
      <c r="AG304" s="70">
        <f t="shared" si="90"/>
        <v>-0.5034555476319156</v>
      </c>
    </row>
    <row r="305" spans="1:33" ht="15">
      <c r="A305" s="32">
        <v>38776</v>
      </c>
      <c r="B305" s="19">
        <v>933980</v>
      </c>
      <c r="C305" s="19">
        <v>1</v>
      </c>
      <c r="D305" s="19">
        <v>9680</v>
      </c>
      <c r="E305" s="19">
        <v>924461</v>
      </c>
      <c r="F305" s="19">
        <v>0.9</v>
      </c>
      <c r="G305" s="19">
        <v>8647</v>
      </c>
      <c r="I305" s="29">
        <f t="shared" si="82"/>
        <v>934404.9639495369</v>
      </c>
      <c r="J305" s="29">
        <f t="shared" si="75"/>
        <v>925343.2540365125</v>
      </c>
      <c r="K305" s="30">
        <f t="shared" si="76"/>
        <v>154.86320259412815</v>
      </c>
      <c r="L305" s="29"/>
      <c r="M305" s="29">
        <f t="shared" si="91"/>
        <v>944045.2473967095</v>
      </c>
      <c r="N305" s="29">
        <f t="shared" si="77"/>
        <v>934862.9908364535</v>
      </c>
      <c r="O305" s="30">
        <f t="shared" si="78"/>
        <v>156.45640265503638</v>
      </c>
      <c r="P305" s="29"/>
      <c r="Q305" s="44"/>
      <c r="R305" s="54">
        <f t="shared" si="83"/>
        <v>934002.6223680716</v>
      </c>
      <c r="S305" s="54">
        <f t="shared" si="73"/>
        <v>922043.6375007901</v>
      </c>
      <c r="T305" s="55">
        <f t="shared" si="81"/>
        <v>154.31098677386316</v>
      </c>
      <c r="U305" s="47"/>
      <c r="V305" s="54">
        <f t="shared" si="84"/>
        <v>944460.5914892235</v>
      </c>
      <c r="W305" s="54">
        <f t="shared" si="79"/>
        <v>937463.9754012253</v>
      </c>
      <c r="X305" s="55">
        <f t="shared" si="80"/>
        <v>156.89169712316104</v>
      </c>
      <c r="Y305" s="55"/>
      <c r="AA305" s="72">
        <f t="shared" si="85"/>
        <v>402.3415814653272</v>
      </c>
      <c r="AB305" s="72">
        <f t="shared" si="86"/>
        <v>3299.6165357223945</v>
      </c>
      <c r="AC305" s="70">
        <f t="shared" si="87"/>
        <v>0.5522158202649905</v>
      </c>
      <c r="AD305" s="65"/>
      <c r="AE305" s="72">
        <f t="shared" si="88"/>
        <v>-415.34409251401667</v>
      </c>
      <c r="AF305" s="72">
        <f t="shared" si="89"/>
        <v>-2600.9845647717593</v>
      </c>
      <c r="AG305" s="70">
        <f t="shared" si="90"/>
        <v>-0.43529446812465267</v>
      </c>
    </row>
    <row r="306" spans="1:33" ht="15">
      <c r="A306" s="32">
        <v>38807</v>
      </c>
      <c r="B306" s="19">
        <v>941659</v>
      </c>
      <c r="C306" s="19">
        <v>0.8</v>
      </c>
      <c r="D306" s="19">
        <v>7686</v>
      </c>
      <c r="E306" s="19">
        <v>945286</v>
      </c>
      <c r="F306" s="19">
        <v>2.3</v>
      </c>
      <c r="G306" s="19">
        <v>20832</v>
      </c>
      <c r="I306" s="29">
        <f t="shared" si="82"/>
        <v>955461.043339578</v>
      </c>
      <c r="J306" s="29">
        <f t="shared" si="75"/>
        <v>946195.1349358566</v>
      </c>
      <c r="K306" s="30">
        <f t="shared" si="76"/>
        <v>158.3529228056253</v>
      </c>
      <c r="L306" s="29"/>
      <c r="M306" s="29">
        <f t="shared" si="91"/>
        <v>951814.0773197176</v>
      </c>
      <c r="N306" s="29">
        <f t="shared" si="77"/>
        <v>942556.257231418</v>
      </c>
      <c r="O306" s="30">
        <f t="shared" si="78"/>
        <v>157.743929059035</v>
      </c>
      <c r="P306" s="29"/>
      <c r="Q306" s="44"/>
      <c r="R306" s="54">
        <f t="shared" si="83"/>
        <v>955484.6826825371</v>
      </c>
      <c r="S306" s="54">
        <f t="shared" si="73"/>
        <v>943250.6411633082</v>
      </c>
      <c r="T306" s="55">
        <f t="shared" si="81"/>
        <v>157.86013946966202</v>
      </c>
      <c r="U306" s="47"/>
      <c r="V306" s="54">
        <f t="shared" si="84"/>
        <v>952016.2762211374</v>
      </c>
      <c r="W306" s="54">
        <f t="shared" si="79"/>
        <v>944963.6872044351</v>
      </c>
      <c r="X306" s="55">
        <f t="shared" si="80"/>
        <v>158.14683070014632</v>
      </c>
      <c r="Y306" s="55"/>
      <c r="AA306" s="72">
        <f t="shared" si="85"/>
        <v>-23.63934295915533</v>
      </c>
      <c r="AB306" s="72">
        <f t="shared" si="86"/>
        <v>2944.4937725483906</v>
      </c>
      <c r="AC306" s="70">
        <f t="shared" si="87"/>
        <v>0.4927833359632814</v>
      </c>
      <c r="AD306" s="65"/>
      <c r="AE306" s="72">
        <f t="shared" si="88"/>
        <v>-202.19890141976066</v>
      </c>
      <c r="AF306" s="72">
        <f t="shared" si="89"/>
        <v>-2407.429973017075</v>
      </c>
      <c r="AG306" s="70">
        <f t="shared" si="90"/>
        <v>-0.40290164111132754</v>
      </c>
    </row>
    <row r="307" spans="1:33" ht="15">
      <c r="A307" s="32">
        <v>38837</v>
      </c>
      <c r="B307" s="19">
        <v>949458</v>
      </c>
      <c r="C307" s="19">
        <v>0.8</v>
      </c>
      <c r="D307" s="19">
        <v>7803</v>
      </c>
      <c r="E307" s="19">
        <v>954282</v>
      </c>
      <c r="F307" s="19">
        <v>1</v>
      </c>
      <c r="G307" s="19">
        <v>9000</v>
      </c>
      <c r="I307" s="29">
        <f t="shared" si="82"/>
        <v>964557.9191951985</v>
      </c>
      <c r="J307" s="29">
        <f t="shared" si="75"/>
        <v>955203.7907441756</v>
      </c>
      <c r="K307" s="30">
        <f t="shared" si="76"/>
        <v>159.86058959139237</v>
      </c>
      <c r="L307" s="29"/>
      <c r="M307" s="29">
        <f t="shared" si="91"/>
        <v>959701.2267499528</v>
      </c>
      <c r="N307" s="29">
        <f t="shared" si="77"/>
        <v>950366.6922988647</v>
      </c>
      <c r="O307" s="30">
        <f t="shared" si="78"/>
        <v>159.05106452786995</v>
      </c>
      <c r="P307" s="29"/>
      <c r="Q307" s="44"/>
      <c r="R307" s="54">
        <f t="shared" si="83"/>
        <v>965039.5295093625</v>
      </c>
      <c r="S307" s="54">
        <f t="shared" si="73"/>
        <v>952683.1475749413</v>
      </c>
      <c r="T307" s="55">
        <f t="shared" si="81"/>
        <v>159.43874086435864</v>
      </c>
      <c r="U307" s="47"/>
      <c r="V307" s="54">
        <f t="shared" si="84"/>
        <v>959632.4064309065</v>
      </c>
      <c r="W307" s="54">
        <f t="shared" si="79"/>
        <v>952523.3967020706</v>
      </c>
      <c r="X307" s="55">
        <f t="shared" si="80"/>
        <v>159.4120053457475</v>
      </c>
      <c r="Y307" s="55"/>
      <c r="AA307" s="72">
        <f t="shared" si="85"/>
        <v>-481.61031416407786</v>
      </c>
      <c r="AB307" s="72">
        <f t="shared" si="86"/>
        <v>2520.643169234274</v>
      </c>
      <c r="AC307" s="70">
        <f t="shared" si="87"/>
        <v>0.42184872703373344</v>
      </c>
      <c r="AD307" s="65"/>
      <c r="AE307" s="72">
        <f t="shared" si="88"/>
        <v>68.82031904626638</v>
      </c>
      <c r="AF307" s="72">
        <f t="shared" si="89"/>
        <v>-2156.704403205891</v>
      </c>
      <c r="AG307" s="70">
        <f t="shared" si="90"/>
        <v>-0.36094081787754817</v>
      </c>
    </row>
    <row r="308" spans="1:33" ht="15">
      <c r="A308" s="32">
        <v>38868</v>
      </c>
      <c r="B308" s="19">
        <v>951150</v>
      </c>
      <c r="C308" s="19">
        <v>0.2</v>
      </c>
      <c r="D308" s="19">
        <v>1694</v>
      </c>
      <c r="E308" s="19">
        <v>953211</v>
      </c>
      <c r="F308" s="19">
        <v>-0.1</v>
      </c>
      <c r="G308" s="19">
        <v>-1069</v>
      </c>
      <c r="I308" s="29">
        <f t="shared" si="82"/>
        <v>963477.4079672599</v>
      </c>
      <c r="J308" s="29">
        <f t="shared" si="75"/>
        <v>954133.7581413332</v>
      </c>
      <c r="K308" s="30">
        <f t="shared" si="76"/>
        <v>159.6815115303232</v>
      </c>
      <c r="L308" s="29"/>
      <c r="M308" s="29">
        <f t="shared" si="91"/>
        <v>961413.5024673772</v>
      </c>
      <c r="N308" s="29">
        <f t="shared" si="77"/>
        <v>952062.3135656867</v>
      </c>
      <c r="O308" s="30">
        <f t="shared" si="78"/>
        <v>159.33483959039006</v>
      </c>
      <c r="P308" s="29"/>
      <c r="Q308" s="44"/>
      <c r="R308" s="54">
        <f t="shared" si="83"/>
        <v>964074.4899798532</v>
      </c>
      <c r="S308" s="54">
        <f aca="true" t="shared" si="92" ref="S308:S371">S307*(1+0.01*F308)</f>
        <v>951730.4644273664</v>
      </c>
      <c r="T308" s="55">
        <f aca="true" t="shared" si="93" ref="T308:T339">T307*(1+0.01*F308)</f>
        <v>159.2793021234943</v>
      </c>
      <c r="U308" s="47"/>
      <c r="V308" s="54">
        <f t="shared" si="84"/>
        <v>961551.6712437683</v>
      </c>
      <c r="W308" s="54">
        <f t="shared" si="79"/>
        <v>954428.4434954748</v>
      </c>
      <c r="X308" s="55">
        <f t="shared" si="80"/>
        <v>159.730829356439</v>
      </c>
      <c r="Y308" s="55"/>
      <c r="AA308" s="72">
        <f t="shared" si="85"/>
        <v>-597.0820125932805</v>
      </c>
      <c r="AB308" s="72">
        <f t="shared" si="86"/>
        <v>2403.29371396685</v>
      </c>
      <c r="AC308" s="70">
        <f t="shared" si="87"/>
        <v>0.40220940682891637</v>
      </c>
      <c r="AD308" s="65"/>
      <c r="AE308" s="72">
        <f t="shared" si="88"/>
        <v>-138.16877639107406</v>
      </c>
      <c r="AF308" s="72">
        <f t="shared" si="89"/>
        <v>-2366.1299297880614</v>
      </c>
      <c r="AG308" s="70">
        <f t="shared" si="90"/>
        <v>-0.39598976604892755</v>
      </c>
    </row>
    <row r="309" spans="1:33" ht="15">
      <c r="A309" s="32">
        <v>38898</v>
      </c>
      <c r="B309" s="19">
        <v>956600</v>
      </c>
      <c r="C309" s="19">
        <v>0.6</v>
      </c>
      <c r="D309" s="19">
        <v>5457</v>
      </c>
      <c r="E309" s="19">
        <v>962857</v>
      </c>
      <c r="F309" s="19">
        <v>1</v>
      </c>
      <c r="G309" s="19">
        <v>9653</v>
      </c>
      <c r="I309" s="29">
        <f t="shared" si="82"/>
        <v>973234.3740735133</v>
      </c>
      <c r="J309" s="29">
        <f aca="true" t="shared" si="94" ref="J309:J372">J308*(1+G309/E308)</f>
        <v>963796.1027505943</v>
      </c>
      <c r="K309" s="30">
        <f aca="true" t="shared" si="95" ref="K309:K372">K308*(1+G309/E308)</f>
        <v>161.29857808830693</v>
      </c>
      <c r="L309" s="29"/>
      <c r="M309" s="29">
        <f t="shared" si="91"/>
        <v>966929.3869051258</v>
      </c>
      <c r="N309" s="29">
        <f aca="true" t="shared" si="96" ref="N309:N372">N308*(1+D309/B308)</f>
        <v>957524.5477507553</v>
      </c>
      <c r="O309" s="30">
        <f aca="true" t="shared" si="97" ref="O309:O372">O308*(1+D309/B308)</f>
        <v>160.24898585506415</v>
      </c>
      <c r="P309" s="29"/>
      <c r="Q309" s="44"/>
      <c r="R309" s="54">
        <f t="shared" si="83"/>
        <v>973715.2348796517</v>
      </c>
      <c r="S309" s="54">
        <f t="shared" si="92"/>
        <v>961247.7690716401</v>
      </c>
      <c r="T309" s="55">
        <f t="shared" si="93"/>
        <v>160.87209514472923</v>
      </c>
      <c r="U309" s="47"/>
      <c r="V309" s="54">
        <f t="shared" si="84"/>
        <v>967320.981271231</v>
      </c>
      <c r="W309" s="54">
        <f aca="true" t="shared" si="98" ref="W309:W372">W308*(1+0.01*C309)</f>
        <v>960155.0141564476</v>
      </c>
      <c r="X309" s="55">
        <f aca="true" t="shared" si="99" ref="X309:X372">X308*(1+0.01*C309)</f>
        <v>160.68921433257762</v>
      </c>
      <c r="Y309" s="55"/>
      <c r="AA309" s="72">
        <f t="shared" si="85"/>
        <v>-480.8608061383711</v>
      </c>
      <c r="AB309" s="72">
        <f t="shared" si="86"/>
        <v>2548.3336789541645</v>
      </c>
      <c r="AC309" s="70">
        <f t="shared" si="87"/>
        <v>0.426482943577696</v>
      </c>
      <c r="AD309" s="65"/>
      <c r="AE309" s="72">
        <f t="shared" si="88"/>
        <v>-391.59436610515695</v>
      </c>
      <c r="AF309" s="72">
        <f t="shared" si="89"/>
        <v>-2630.4664056922775</v>
      </c>
      <c r="AG309" s="70">
        <f t="shared" si="90"/>
        <v>-0.4402284775134717</v>
      </c>
    </row>
    <row r="310" spans="1:33" ht="15">
      <c r="A310" s="32">
        <v>38929</v>
      </c>
      <c r="B310" s="19">
        <v>961302</v>
      </c>
      <c r="C310" s="19">
        <v>0.5</v>
      </c>
      <c r="D310" s="19">
        <v>4708</v>
      </c>
      <c r="E310" s="19">
        <v>961212</v>
      </c>
      <c r="F310" s="19">
        <v>-0.2</v>
      </c>
      <c r="G310" s="19">
        <v>-1640</v>
      </c>
      <c r="I310" s="29">
        <f t="shared" si="82"/>
        <v>971576.6986622316</v>
      </c>
      <c r="J310" s="29">
        <f t="shared" si="94"/>
        <v>962154.5032103604</v>
      </c>
      <c r="K310" s="30">
        <f t="shared" si="95"/>
        <v>161.02384397092</v>
      </c>
      <c r="L310" s="29"/>
      <c r="M310" s="29">
        <f t="shared" si="91"/>
        <v>971688.223988075</v>
      </c>
      <c r="N310" s="29">
        <f t="shared" si="96"/>
        <v>962237.0980024912</v>
      </c>
      <c r="O310" s="30">
        <f t="shared" si="97"/>
        <v>161.03766683499896</v>
      </c>
      <c r="P310" s="29"/>
      <c r="Q310" s="44"/>
      <c r="R310" s="54">
        <f t="shared" si="83"/>
        <v>971767.8044098924</v>
      </c>
      <c r="S310" s="54">
        <f t="shared" si="92"/>
        <v>959325.2735334968</v>
      </c>
      <c r="T310" s="55">
        <f t="shared" si="93"/>
        <v>160.55035095443978</v>
      </c>
      <c r="U310" s="47"/>
      <c r="V310" s="54">
        <f t="shared" si="84"/>
        <v>972157.586177587</v>
      </c>
      <c r="W310" s="54">
        <f t="shared" si="98"/>
        <v>964955.7892272298</v>
      </c>
      <c r="X310" s="55">
        <f t="shared" si="99"/>
        <v>161.4926604042405</v>
      </c>
      <c r="Y310" s="55"/>
      <c r="AA310" s="72">
        <f t="shared" si="85"/>
        <v>-191.10574766085483</v>
      </c>
      <c r="AB310" s="72">
        <f t="shared" si="86"/>
        <v>2829.2296768636443</v>
      </c>
      <c r="AC310" s="70">
        <f t="shared" si="87"/>
        <v>0.47349301648023356</v>
      </c>
      <c r="AD310" s="65"/>
      <c r="AE310" s="72">
        <f t="shared" si="88"/>
        <v>-469.36218951200135</v>
      </c>
      <c r="AF310" s="72">
        <f t="shared" si="89"/>
        <v>-2718.6912247386063</v>
      </c>
      <c r="AG310" s="70">
        <f t="shared" si="90"/>
        <v>-0.45499356924153744</v>
      </c>
    </row>
    <row r="311" spans="1:33" ht="15">
      <c r="A311" s="32">
        <v>38960</v>
      </c>
      <c r="B311" s="19">
        <v>967280</v>
      </c>
      <c r="C311" s="19">
        <v>0.6</v>
      </c>
      <c r="D311" s="19">
        <v>5984</v>
      </c>
      <c r="E311" s="19">
        <v>965912</v>
      </c>
      <c r="F311" s="19">
        <v>0.5</v>
      </c>
      <c r="G311" s="19">
        <v>4706</v>
      </c>
      <c r="I311" s="29">
        <f t="shared" si="82"/>
        <v>976333.4432138024</v>
      </c>
      <c r="J311" s="29">
        <f t="shared" si="94"/>
        <v>966865.117613955</v>
      </c>
      <c r="K311" s="30">
        <f t="shared" si="95"/>
        <v>161.8122009720053</v>
      </c>
      <c r="L311" s="29"/>
      <c r="M311" s="29">
        <f t="shared" si="91"/>
        <v>977736.8770984863</v>
      </c>
      <c r="N311" s="29">
        <f t="shared" si="96"/>
        <v>968226.9188854675</v>
      </c>
      <c r="O311" s="30">
        <f t="shared" si="97"/>
        <v>162.04010872978398</v>
      </c>
      <c r="P311" s="29"/>
      <c r="Q311" s="44"/>
      <c r="R311" s="54">
        <f t="shared" si="83"/>
        <v>976626.6434319417</v>
      </c>
      <c r="S311" s="54">
        <f t="shared" si="92"/>
        <v>964121.8999011641</v>
      </c>
      <c r="T311" s="55">
        <f t="shared" si="93"/>
        <v>161.35310270921195</v>
      </c>
      <c r="U311" s="47"/>
      <c r="V311" s="54">
        <f t="shared" si="84"/>
        <v>977990.5316946526</v>
      </c>
      <c r="W311" s="54">
        <f t="shared" si="98"/>
        <v>970745.5239625932</v>
      </c>
      <c r="X311" s="55">
        <f t="shared" si="99"/>
        <v>162.46161636666594</v>
      </c>
      <c r="Y311" s="55"/>
      <c r="AA311" s="72">
        <f t="shared" si="85"/>
        <v>-293.2002181393327</v>
      </c>
      <c r="AB311" s="72">
        <f t="shared" si="86"/>
        <v>2743.217712790938</v>
      </c>
      <c r="AC311" s="70">
        <f t="shared" si="87"/>
        <v>0.4590982627933329</v>
      </c>
      <c r="AD311" s="65"/>
      <c r="AE311" s="72">
        <f t="shared" si="88"/>
        <v>-253.65459616633598</v>
      </c>
      <c r="AF311" s="72">
        <f t="shared" si="89"/>
        <v>-2518.605077125714</v>
      </c>
      <c r="AG311" s="70">
        <f t="shared" si="90"/>
        <v>-0.42150763688195525</v>
      </c>
    </row>
    <row r="312" spans="1:33" ht="15">
      <c r="A312" s="32">
        <v>38990</v>
      </c>
      <c r="B312" s="19">
        <v>972734</v>
      </c>
      <c r="C312" s="19">
        <v>0.6</v>
      </c>
      <c r="D312" s="19">
        <v>5458</v>
      </c>
      <c r="E312" s="19">
        <v>973911</v>
      </c>
      <c r="F312" s="19">
        <v>0.8</v>
      </c>
      <c r="G312" s="19">
        <v>8002</v>
      </c>
      <c r="I312" s="29">
        <f t="shared" si="82"/>
        <v>984421.7786031513</v>
      </c>
      <c r="J312" s="29">
        <f t="shared" si="94"/>
        <v>974875.0136201613</v>
      </c>
      <c r="K312" s="30">
        <f t="shared" si="95"/>
        <v>163.15271773976258</v>
      </c>
      <c r="L312" s="29"/>
      <c r="M312" s="29">
        <f t="shared" si="91"/>
        <v>983253.8813528941</v>
      </c>
      <c r="N312" s="29">
        <f t="shared" si="96"/>
        <v>973690.2619952981</v>
      </c>
      <c r="O312" s="30">
        <f t="shared" si="97"/>
        <v>162.95444058141658</v>
      </c>
      <c r="P312" s="29"/>
      <c r="Q312" s="44"/>
      <c r="R312" s="54">
        <f t="shared" si="83"/>
        <v>984439.6565793973</v>
      </c>
      <c r="S312" s="54">
        <f t="shared" si="92"/>
        <v>971834.8751003734</v>
      </c>
      <c r="T312" s="55">
        <f t="shared" si="93"/>
        <v>162.64392753088566</v>
      </c>
      <c r="U312" s="47"/>
      <c r="V312" s="54">
        <f t="shared" si="84"/>
        <v>983858.4748848205</v>
      </c>
      <c r="W312" s="54">
        <f t="shared" si="98"/>
        <v>976569.9971063688</v>
      </c>
      <c r="X312" s="55">
        <f t="shared" si="99"/>
        <v>163.43638606486593</v>
      </c>
      <c r="Y312" s="55"/>
      <c r="AA312" s="72">
        <f t="shared" si="85"/>
        <v>-17.87797624594532</v>
      </c>
      <c r="AB312" s="72">
        <f t="shared" si="86"/>
        <v>3040.138519787928</v>
      </c>
      <c r="AC312" s="70">
        <f t="shared" si="87"/>
        <v>0.508790208876917</v>
      </c>
      <c r="AD312" s="65"/>
      <c r="AE312" s="72">
        <f t="shared" si="88"/>
        <v>-604.5935319263954</v>
      </c>
      <c r="AF312" s="72">
        <f t="shared" si="89"/>
        <v>-2879.7351110706804</v>
      </c>
      <c r="AG312" s="70">
        <f t="shared" si="90"/>
        <v>-0.4819454834493513</v>
      </c>
    </row>
    <row r="313" spans="1:33" ht="15">
      <c r="A313" s="32">
        <v>39021</v>
      </c>
      <c r="B313" s="19">
        <v>979198</v>
      </c>
      <c r="C313" s="19">
        <v>0.7</v>
      </c>
      <c r="D313" s="19">
        <v>6469</v>
      </c>
      <c r="E313" s="19">
        <v>976618</v>
      </c>
      <c r="F313" s="19">
        <v>0.3</v>
      </c>
      <c r="G313" s="19">
        <v>2712</v>
      </c>
      <c r="I313" s="29">
        <f t="shared" si="82"/>
        <v>987163.0474291239</v>
      </c>
      <c r="J313" s="29">
        <f t="shared" si="94"/>
        <v>977589.6980594355</v>
      </c>
      <c r="K313" s="30">
        <f t="shared" si="95"/>
        <v>163.60704074310706</v>
      </c>
      <c r="L313" s="29"/>
      <c r="M313" s="29">
        <f t="shared" si="91"/>
        <v>989792.8420127166</v>
      </c>
      <c r="N313" s="29">
        <f t="shared" si="96"/>
        <v>980165.6214510666</v>
      </c>
      <c r="O313" s="30">
        <f t="shared" si="97"/>
        <v>164.03814103408007</v>
      </c>
      <c r="P313" s="29"/>
      <c r="Q313" s="44"/>
      <c r="R313" s="54">
        <f t="shared" si="83"/>
        <v>987392.9755491354</v>
      </c>
      <c r="S313" s="54">
        <f t="shared" si="92"/>
        <v>974750.3797256744</v>
      </c>
      <c r="T313" s="55">
        <f t="shared" si="93"/>
        <v>163.13185931347832</v>
      </c>
      <c r="U313" s="47"/>
      <c r="V313" s="54">
        <f t="shared" si="84"/>
        <v>990745.4842090141</v>
      </c>
      <c r="W313" s="54">
        <f t="shared" si="98"/>
        <v>983405.9870861132</v>
      </c>
      <c r="X313" s="55">
        <f t="shared" si="99"/>
        <v>164.58044076731997</v>
      </c>
      <c r="Y313" s="55"/>
      <c r="AA313" s="72">
        <f t="shared" si="85"/>
        <v>-229.92812001146376</v>
      </c>
      <c r="AB313" s="72">
        <f t="shared" si="86"/>
        <v>2839.318333761068</v>
      </c>
      <c r="AC313" s="70">
        <f t="shared" si="87"/>
        <v>0.47518142962874776</v>
      </c>
      <c r="AD313" s="65"/>
      <c r="AE313" s="72">
        <f t="shared" si="88"/>
        <v>-952.6421962975292</v>
      </c>
      <c r="AF313" s="72">
        <f t="shared" si="89"/>
        <v>-3240.365635046619</v>
      </c>
      <c r="AG313" s="70">
        <f t="shared" si="90"/>
        <v>-0.5422997332399007</v>
      </c>
    </row>
    <row r="314" spans="1:33" ht="15">
      <c r="A314" s="32">
        <v>39051</v>
      </c>
      <c r="B314" s="19">
        <v>989026</v>
      </c>
      <c r="C314" s="19">
        <v>0.9</v>
      </c>
      <c r="D314" s="19">
        <v>8609</v>
      </c>
      <c r="E314" s="19">
        <v>988829</v>
      </c>
      <c r="F314" s="19">
        <v>1.1</v>
      </c>
      <c r="G314" s="19">
        <v>10992</v>
      </c>
      <c r="I314" s="29">
        <f t="shared" si="82"/>
        <v>998273.733713158</v>
      </c>
      <c r="J314" s="29">
        <f t="shared" si="94"/>
        <v>988592.6346846761</v>
      </c>
      <c r="K314" s="30">
        <f t="shared" si="95"/>
        <v>165.4484655293062</v>
      </c>
      <c r="L314" s="29"/>
      <c r="M314" s="29">
        <f t="shared" si="91"/>
        <v>998494.9906863121</v>
      </c>
      <c r="N314" s="29">
        <f t="shared" si="96"/>
        <v>988783.1286713347</v>
      </c>
      <c r="O314" s="30">
        <f t="shared" si="97"/>
        <v>165.480346140874</v>
      </c>
      <c r="P314" s="29"/>
      <c r="Q314" s="44"/>
      <c r="R314" s="54">
        <f t="shared" si="83"/>
        <v>998254.2982801758</v>
      </c>
      <c r="S314" s="54">
        <f t="shared" si="92"/>
        <v>985472.6339026567</v>
      </c>
      <c r="T314" s="55">
        <f t="shared" si="93"/>
        <v>164.92630976592656</v>
      </c>
      <c r="U314" s="47"/>
      <c r="V314" s="54">
        <f t="shared" si="84"/>
        <v>999662.1935668951</v>
      </c>
      <c r="W314" s="54">
        <f t="shared" si="98"/>
        <v>992256.6409698881</v>
      </c>
      <c r="X314" s="55">
        <f t="shared" si="99"/>
        <v>166.06166473422584</v>
      </c>
      <c r="Y314" s="55"/>
      <c r="AA314" s="72">
        <f t="shared" si="85"/>
        <v>19.43543298228178</v>
      </c>
      <c r="AB314" s="72">
        <f t="shared" si="86"/>
        <v>3120.0007820193423</v>
      </c>
      <c r="AC314" s="70">
        <f t="shared" si="87"/>
        <v>0.5221557633796294</v>
      </c>
      <c r="AD314" s="65"/>
      <c r="AE314" s="72">
        <f t="shared" si="88"/>
        <v>-1167.202880583005</v>
      </c>
      <c r="AF314" s="72">
        <f t="shared" si="89"/>
        <v>-3473.512298553367</v>
      </c>
      <c r="AG314" s="70">
        <f t="shared" si="90"/>
        <v>-0.5813185933518525</v>
      </c>
    </row>
    <row r="315" spans="1:33" ht="15">
      <c r="A315" s="32">
        <v>39082</v>
      </c>
      <c r="B315" s="19">
        <v>992980</v>
      </c>
      <c r="C315" s="19">
        <v>0.4</v>
      </c>
      <c r="D315" s="19">
        <v>3946</v>
      </c>
      <c r="E315" s="19">
        <v>996652</v>
      </c>
      <c r="F315" s="19">
        <v>0.8</v>
      </c>
      <c r="G315" s="19">
        <v>7815</v>
      </c>
      <c r="I315" s="29">
        <f t="shared" si="82"/>
        <v>1006163.3781602447</v>
      </c>
      <c r="J315" s="29">
        <f t="shared" si="94"/>
        <v>996405.7666216041</v>
      </c>
      <c r="K315" s="30">
        <f t="shared" si="95"/>
        <v>166.75605233967636</v>
      </c>
      <c r="L315" s="29"/>
      <c r="M315" s="29">
        <f t="shared" si="91"/>
        <v>1002478.7699127916</v>
      </c>
      <c r="N315" s="29">
        <f t="shared" si="96"/>
        <v>992728.1596672205</v>
      </c>
      <c r="O315" s="30">
        <f t="shared" si="97"/>
        <v>166.14057695975222</v>
      </c>
      <c r="P315" s="29"/>
      <c r="Q315" s="44"/>
      <c r="R315" s="54">
        <f t="shared" si="83"/>
        <v>1006240.3326664172</v>
      </c>
      <c r="S315" s="54">
        <f t="shared" si="92"/>
        <v>993356.414973878</v>
      </c>
      <c r="T315" s="55">
        <f t="shared" si="93"/>
        <v>166.24572024405398</v>
      </c>
      <c r="U315" s="47"/>
      <c r="V315" s="54">
        <f t="shared" si="84"/>
        <v>1003660.8423411627</v>
      </c>
      <c r="W315" s="54">
        <f t="shared" si="98"/>
        <v>996225.6675337676</v>
      </c>
      <c r="X315" s="55">
        <f t="shared" si="99"/>
        <v>166.72591139316276</v>
      </c>
      <c r="Y315" s="55"/>
      <c r="AA315" s="72">
        <f t="shared" si="85"/>
        <v>-76.95450617256574</v>
      </c>
      <c r="AB315" s="72">
        <f t="shared" si="86"/>
        <v>3049.3516477261437</v>
      </c>
      <c r="AC315" s="70">
        <f t="shared" si="87"/>
        <v>0.510332095622374</v>
      </c>
      <c r="AD315" s="65"/>
      <c r="AE315" s="72">
        <f t="shared" si="88"/>
        <v>-1182.0724283711752</v>
      </c>
      <c r="AF315" s="72">
        <f t="shared" si="89"/>
        <v>-3497.5078665470937</v>
      </c>
      <c r="AG315" s="70">
        <f t="shared" si="90"/>
        <v>-0.5853344334105373</v>
      </c>
    </row>
    <row r="316" spans="1:33" ht="15">
      <c r="A316" s="32">
        <v>39113</v>
      </c>
      <c r="B316" s="19">
        <v>995892</v>
      </c>
      <c r="C316" s="19">
        <v>0.5</v>
      </c>
      <c r="D316" s="19">
        <v>5448</v>
      </c>
      <c r="E316" s="19">
        <v>985885</v>
      </c>
      <c r="F316" s="19">
        <v>-0.8</v>
      </c>
      <c r="G316" s="19">
        <v>-8255</v>
      </c>
      <c r="I316" s="29">
        <f t="shared" si="82"/>
        <v>997829.5979774799</v>
      </c>
      <c r="J316" s="29">
        <f t="shared" si="94"/>
        <v>988152.8061063377</v>
      </c>
      <c r="K316" s="30">
        <f t="shared" si="95"/>
        <v>165.37485688523086</v>
      </c>
      <c r="L316" s="29"/>
      <c r="M316" s="29">
        <f t="shared" si="91"/>
        <v>1007978.8850596071</v>
      </c>
      <c r="N316" s="29">
        <f t="shared" si="96"/>
        <v>998174.7779413721</v>
      </c>
      <c r="O316" s="30">
        <f t="shared" si="97"/>
        <v>167.05210978345133</v>
      </c>
      <c r="P316" s="29"/>
      <c r="Q316" s="44"/>
      <c r="R316" s="54">
        <f t="shared" si="83"/>
        <v>998190.4100050859</v>
      </c>
      <c r="S316" s="54">
        <f t="shared" si="92"/>
        <v>985409.5636540869</v>
      </c>
      <c r="T316" s="55">
        <f t="shared" si="93"/>
        <v>164.91575448210156</v>
      </c>
      <c r="U316" s="47"/>
      <c r="V316" s="54">
        <f t="shared" si="84"/>
        <v>1008679.1465528684</v>
      </c>
      <c r="W316" s="54">
        <f t="shared" si="98"/>
        <v>1001206.7958714364</v>
      </c>
      <c r="X316" s="55">
        <f t="shared" si="99"/>
        <v>167.55954095012856</v>
      </c>
      <c r="Y316" s="55"/>
      <c r="AA316" s="72">
        <f t="shared" si="85"/>
        <v>-360.81202760594897</v>
      </c>
      <c r="AB316" s="72">
        <f t="shared" si="86"/>
        <v>2743.2424522507936</v>
      </c>
      <c r="AC316" s="70">
        <f t="shared" si="87"/>
        <v>0.4591024031292932</v>
      </c>
      <c r="AD316" s="65"/>
      <c r="AE316" s="72">
        <f t="shared" si="88"/>
        <v>-700.2614932613214</v>
      </c>
      <c r="AF316" s="72">
        <f t="shared" si="89"/>
        <v>-3032.017930064234</v>
      </c>
      <c r="AG316" s="70">
        <f t="shared" si="90"/>
        <v>-0.507431166677236</v>
      </c>
    </row>
    <row r="317" spans="1:33" ht="15">
      <c r="A317" s="32">
        <v>39141</v>
      </c>
      <c r="B317" s="19">
        <v>1002436</v>
      </c>
      <c r="C317" s="19">
        <v>0.7</v>
      </c>
      <c r="D317" s="19">
        <v>6550</v>
      </c>
      <c r="E317" s="19">
        <v>991771</v>
      </c>
      <c r="F317" s="19">
        <v>0.6</v>
      </c>
      <c r="G317" s="19">
        <v>5892</v>
      </c>
      <c r="I317" s="29">
        <f t="shared" si="82"/>
        <v>1003792.9831504801</v>
      </c>
      <c r="J317" s="29">
        <f t="shared" si="94"/>
        <v>994058.3593235776</v>
      </c>
      <c r="K317" s="30">
        <f t="shared" si="95"/>
        <v>166.36319594786775</v>
      </c>
      <c r="L317" s="29"/>
      <c r="M317" s="29">
        <f t="shared" si="91"/>
        <v>1014608.3807249408</v>
      </c>
      <c r="N317" s="29">
        <f t="shared" si="96"/>
        <v>1004739.7918138765</v>
      </c>
      <c r="O317" s="30">
        <f t="shared" si="97"/>
        <v>168.15081458184474</v>
      </c>
      <c r="P317" s="29"/>
      <c r="Q317" s="44"/>
      <c r="R317" s="54">
        <f t="shared" si="83"/>
        <v>1004179.5524651164</v>
      </c>
      <c r="S317" s="54">
        <f t="shared" si="92"/>
        <v>991322.0210360114</v>
      </c>
      <c r="T317" s="55">
        <f t="shared" si="93"/>
        <v>165.90524900899416</v>
      </c>
      <c r="U317" s="47"/>
      <c r="V317" s="54">
        <f t="shared" si="84"/>
        <v>1015739.9005787384</v>
      </c>
      <c r="W317" s="54">
        <f t="shared" si="98"/>
        <v>1008215.2434425363</v>
      </c>
      <c r="X317" s="55">
        <f t="shared" si="99"/>
        <v>168.73245773677945</v>
      </c>
      <c r="Y317" s="55"/>
      <c r="AA317" s="72">
        <f t="shared" si="85"/>
        <v>-386.5693146362901</v>
      </c>
      <c r="AB317" s="72">
        <f t="shared" si="86"/>
        <v>2736.3382875662064</v>
      </c>
      <c r="AC317" s="70">
        <f t="shared" si="87"/>
        <v>0.45794693887359017</v>
      </c>
      <c r="AD317" s="65"/>
      <c r="AE317" s="72">
        <f t="shared" si="88"/>
        <v>-1131.5198537976248</v>
      </c>
      <c r="AF317" s="72">
        <f t="shared" si="89"/>
        <v>-3475.451628659852</v>
      </c>
      <c r="AG317" s="70">
        <f t="shared" si="90"/>
        <v>-0.5816431549347101</v>
      </c>
    </row>
    <row r="318" spans="1:33" ht="15">
      <c r="A318" s="32">
        <v>39172</v>
      </c>
      <c r="B318" s="19">
        <v>1007065</v>
      </c>
      <c r="C318" s="19">
        <v>0.5</v>
      </c>
      <c r="D318" s="19">
        <v>4635</v>
      </c>
      <c r="E318" s="19">
        <v>1011797</v>
      </c>
      <c r="F318" s="19">
        <v>2</v>
      </c>
      <c r="G318" s="19">
        <v>20031</v>
      </c>
      <c r="I318" s="29">
        <f t="shared" si="82"/>
        <v>1024066.7935820085</v>
      </c>
      <c r="J318" s="29">
        <f t="shared" si="94"/>
        <v>1014135.5575836705</v>
      </c>
      <c r="K318" s="30">
        <f t="shared" si="95"/>
        <v>169.72326715183695</v>
      </c>
      <c r="L318" s="29"/>
      <c r="M318" s="29">
        <f t="shared" si="91"/>
        <v>1019299.6626069363</v>
      </c>
      <c r="N318" s="29">
        <f t="shared" si="96"/>
        <v>1009385.4439403536</v>
      </c>
      <c r="O318" s="30">
        <f t="shared" si="97"/>
        <v>168.9282996537963</v>
      </c>
      <c r="P318" s="29"/>
      <c r="Q318" s="44"/>
      <c r="R318" s="54">
        <f t="shared" si="83"/>
        <v>1024263.1435144187</v>
      </c>
      <c r="S318" s="54">
        <f t="shared" si="92"/>
        <v>1011148.4614567317</v>
      </c>
      <c r="T318" s="55">
        <f t="shared" si="93"/>
        <v>169.22335398917406</v>
      </c>
      <c r="U318" s="47"/>
      <c r="V318" s="54">
        <f t="shared" si="84"/>
        <v>1020818.600081632</v>
      </c>
      <c r="W318" s="54">
        <f t="shared" si="98"/>
        <v>1013256.3196597489</v>
      </c>
      <c r="X318" s="55">
        <f t="shared" si="99"/>
        <v>169.57612002546333</v>
      </c>
      <c r="Y318" s="55"/>
      <c r="AA318" s="72">
        <f t="shared" si="85"/>
        <v>-196.3499324102886</v>
      </c>
      <c r="AB318" s="72">
        <f t="shared" si="86"/>
        <v>2987.096126938821</v>
      </c>
      <c r="AC318" s="70">
        <f t="shared" si="87"/>
        <v>0.4999131626628923</v>
      </c>
      <c r="AD318" s="65"/>
      <c r="AE318" s="72">
        <f t="shared" si="88"/>
        <v>-1518.9374746957328</v>
      </c>
      <c r="AF318" s="72">
        <f t="shared" si="89"/>
        <v>-3870.8757193953497</v>
      </c>
      <c r="AG318" s="70">
        <f t="shared" si="90"/>
        <v>-0.6478203716670237</v>
      </c>
    </row>
    <row r="319" spans="1:33" ht="15">
      <c r="A319" s="32">
        <v>39202</v>
      </c>
      <c r="B319" s="19">
        <v>1011724</v>
      </c>
      <c r="C319" s="19">
        <v>0.5</v>
      </c>
      <c r="D319" s="19">
        <v>4664</v>
      </c>
      <c r="E319" s="19">
        <v>1016884</v>
      </c>
      <c r="F319" s="19">
        <v>0.5</v>
      </c>
      <c r="G319" s="19">
        <v>5092</v>
      </c>
      <c r="I319" s="29">
        <f t="shared" si="82"/>
        <v>1029220.542914058</v>
      </c>
      <c r="J319" s="29">
        <f t="shared" si="94"/>
        <v>1019239.3266788705</v>
      </c>
      <c r="K319" s="30">
        <f t="shared" si="95"/>
        <v>170.5774215685205</v>
      </c>
      <c r="L319" s="29"/>
      <c r="M319" s="29">
        <f t="shared" si="91"/>
        <v>1024020.3247552571</v>
      </c>
      <c r="N319" s="29">
        <f t="shared" si="96"/>
        <v>1014060.1905659813</v>
      </c>
      <c r="O319" s="30">
        <f t="shared" si="97"/>
        <v>169.7106539105576</v>
      </c>
      <c r="P319" s="29"/>
      <c r="Q319" s="44"/>
      <c r="R319" s="54">
        <f t="shared" si="83"/>
        <v>1029384.4592319907</v>
      </c>
      <c r="S319" s="54">
        <f t="shared" si="92"/>
        <v>1016204.2037640152</v>
      </c>
      <c r="T319" s="55">
        <f t="shared" si="93"/>
        <v>170.06947075911992</v>
      </c>
      <c r="U319" s="47"/>
      <c r="V319" s="54">
        <f t="shared" si="84"/>
        <v>1025922.6930820401</v>
      </c>
      <c r="W319" s="54">
        <f t="shared" si="98"/>
        <v>1018322.6012580476</v>
      </c>
      <c r="X319" s="55">
        <f t="shared" si="99"/>
        <v>170.42400062559062</v>
      </c>
      <c r="Y319" s="55"/>
      <c r="AA319" s="72">
        <f t="shared" si="85"/>
        <v>-163.91631793277338</v>
      </c>
      <c r="AB319" s="72">
        <f t="shared" si="86"/>
        <v>3035.122914855252</v>
      </c>
      <c r="AC319" s="70">
        <f t="shared" si="87"/>
        <v>0.5079508094005689</v>
      </c>
      <c r="AD319" s="65"/>
      <c r="AE319" s="72">
        <f t="shared" si="88"/>
        <v>-1902.3683267829474</v>
      </c>
      <c r="AF319" s="72">
        <f t="shared" si="89"/>
        <v>-4262.410692066303</v>
      </c>
      <c r="AG319" s="70">
        <f t="shared" si="90"/>
        <v>-0.7133467150330262</v>
      </c>
    </row>
    <row r="320" spans="1:33" ht="15">
      <c r="A320" s="32">
        <v>39233</v>
      </c>
      <c r="B320" s="19">
        <v>1021806</v>
      </c>
      <c r="C320" s="19">
        <v>1</v>
      </c>
      <c r="D320" s="19">
        <v>10138</v>
      </c>
      <c r="E320" s="19">
        <v>1024864</v>
      </c>
      <c r="F320" s="19">
        <v>0.8</v>
      </c>
      <c r="G320" s="19">
        <v>8036</v>
      </c>
      <c r="I320" s="29">
        <f t="shared" si="82"/>
        <v>1037354.0333444879</v>
      </c>
      <c r="J320" s="29">
        <f t="shared" si="94"/>
        <v>1027293.9398197905</v>
      </c>
      <c r="K320" s="30">
        <f t="shared" si="95"/>
        <v>171.92542208748296</v>
      </c>
      <c r="L320" s="29"/>
      <c r="M320" s="29">
        <f t="shared" si="91"/>
        <v>1034281.5403163872</v>
      </c>
      <c r="N320" s="29">
        <f t="shared" si="96"/>
        <v>1024221.6004089403</v>
      </c>
      <c r="O320" s="30">
        <f t="shared" si="97"/>
        <v>171.41124281558035</v>
      </c>
      <c r="P320" s="29"/>
      <c r="Q320" s="44"/>
      <c r="R320" s="54">
        <f t="shared" si="83"/>
        <v>1037619.5349058467</v>
      </c>
      <c r="S320" s="54">
        <f t="shared" si="92"/>
        <v>1024333.8373941274</v>
      </c>
      <c r="T320" s="55">
        <f t="shared" si="93"/>
        <v>171.4300265251929</v>
      </c>
      <c r="U320" s="47"/>
      <c r="V320" s="54">
        <f t="shared" si="84"/>
        <v>1036181.9200128604</v>
      </c>
      <c r="W320" s="54">
        <f t="shared" si="98"/>
        <v>1028505.8272706281</v>
      </c>
      <c r="X320" s="55">
        <f t="shared" si="99"/>
        <v>172.12824063184652</v>
      </c>
      <c r="Y320" s="55"/>
      <c r="AA320" s="72">
        <f t="shared" si="85"/>
        <v>-265.5015613588039</v>
      </c>
      <c r="AB320" s="72">
        <f t="shared" si="86"/>
        <v>2960.10242566315</v>
      </c>
      <c r="AC320" s="70">
        <f t="shared" si="87"/>
        <v>0.49539556229007076</v>
      </c>
      <c r="AD320" s="65"/>
      <c r="AE320" s="72">
        <f t="shared" si="88"/>
        <v>-1900.3796964732464</v>
      </c>
      <c r="AF320" s="72">
        <f t="shared" si="89"/>
        <v>-4284.226861687726</v>
      </c>
      <c r="AG320" s="70">
        <f t="shared" si="90"/>
        <v>-0.7169978162661721</v>
      </c>
    </row>
    <row r="321" spans="1:33" ht="15">
      <c r="A321" s="32">
        <v>39263</v>
      </c>
      <c r="B321" s="19">
        <v>1027305</v>
      </c>
      <c r="C321" s="19">
        <v>0.5</v>
      </c>
      <c r="D321" s="19">
        <v>5367</v>
      </c>
      <c r="E321" s="19">
        <v>1034598</v>
      </c>
      <c r="F321" s="19">
        <v>0.9</v>
      </c>
      <c r="G321" s="19">
        <v>9602</v>
      </c>
      <c r="I321" s="29">
        <f t="shared" si="82"/>
        <v>1047073.0530662985</v>
      </c>
      <c r="J321" s="29">
        <f t="shared" si="94"/>
        <v>1036918.7060425768</v>
      </c>
      <c r="K321" s="30">
        <f t="shared" si="95"/>
        <v>173.53619961785188</v>
      </c>
      <c r="L321" s="29"/>
      <c r="M321" s="29">
        <f t="shared" si="91"/>
        <v>1039714.067652181</v>
      </c>
      <c r="N321" s="29">
        <f t="shared" si="96"/>
        <v>1029601.2882649471</v>
      </c>
      <c r="O321" s="30">
        <f t="shared" si="97"/>
        <v>172.31157432683713</v>
      </c>
      <c r="P321" s="29"/>
      <c r="Q321" s="44"/>
      <c r="R321" s="54">
        <f t="shared" si="83"/>
        <v>1046958.1107199992</v>
      </c>
      <c r="S321" s="54">
        <f t="shared" si="92"/>
        <v>1033552.8419306744</v>
      </c>
      <c r="T321" s="55">
        <f t="shared" si="93"/>
        <v>172.9728967639196</v>
      </c>
      <c r="U321" s="47"/>
      <c r="V321" s="54">
        <f t="shared" si="84"/>
        <v>1041362.8296129246</v>
      </c>
      <c r="W321" s="54">
        <f t="shared" si="98"/>
        <v>1033648.3564069811</v>
      </c>
      <c r="X321" s="55">
        <f t="shared" si="99"/>
        <v>172.98888183500574</v>
      </c>
      <c r="Y321" s="55"/>
      <c r="AA321" s="72">
        <f t="shared" si="85"/>
        <v>114.94234629929997</v>
      </c>
      <c r="AB321" s="72">
        <f t="shared" si="86"/>
        <v>3365.864111902425</v>
      </c>
      <c r="AC321" s="70">
        <f t="shared" si="87"/>
        <v>0.5633028539322709</v>
      </c>
      <c r="AD321" s="65"/>
      <c r="AE321" s="72">
        <f t="shared" si="88"/>
        <v>-1648.7619607435772</v>
      </c>
      <c r="AF321" s="72">
        <f t="shared" si="89"/>
        <v>-4047.068142033997</v>
      </c>
      <c r="AG321" s="70">
        <f t="shared" si="90"/>
        <v>-0.6773075081686102</v>
      </c>
    </row>
    <row r="322" spans="1:33" ht="15">
      <c r="A322" s="32">
        <v>39294</v>
      </c>
      <c r="B322" s="19">
        <v>1034513</v>
      </c>
      <c r="C322" s="19">
        <v>0.7</v>
      </c>
      <c r="D322" s="19">
        <v>7214</v>
      </c>
      <c r="E322" s="19">
        <v>1033524</v>
      </c>
      <c r="F322" s="19">
        <v>-0.1</v>
      </c>
      <c r="G322" s="19">
        <v>-1069</v>
      </c>
      <c r="I322" s="29">
        <f t="shared" si="82"/>
        <v>1045991.1631982261</v>
      </c>
      <c r="J322" s="29">
        <f t="shared" si="94"/>
        <v>1035847.3081694323</v>
      </c>
      <c r="K322" s="30">
        <f t="shared" si="95"/>
        <v>173.35689306845637</v>
      </c>
      <c r="L322" s="29"/>
      <c r="M322" s="29">
        <f t="shared" si="91"/>
        <v>1047015.207317658</v>
      </c>
      <c r="N322" s="29">
        <f t="shared" si="96"/>
        <v>1036831.4133918991</v>
      </c>
      <c r="O322" s="30">
        <f t="shared" si="97"/>
        <v>173.52159053156095</v>
      </c>
      <c r="P322" s="29"/>
      <c r="Q322" s="44"/>
      <c r="R322" s="54">
        <f t="shared" si="83"/>
        <v>1045911.1526092791</v>
      </c>
      <c r="S322" s="54">
        <f t="shared" si="92"/>
        <v>1032519.2890887437</v>
      </c>
      <c r="T322" s="55">
        <f t="shared" si="93"/>
        <v>172.79992386715568</v>
      </c>
      <c r="U322" s="47"/>
      <c r="V322" s="54">
        <f t="shared" si="84"/>
        <v>1048652.369420215</v>
      </c>
      <c r="W322" s="54">
        <f t="shared" si="98"/>
        <v>1040883.8949018299</v>
      </c>
      <c r="X322" s="55">
        <f t="shared" si="99"/>
        <v>174.19980400785076</v>
      </c>
      <c r="Y322" s="55"/>
      <c r="AA322" s="72">
        <f t="shared" si="85"/>
        <v>80.01058894698508</v>
      </c>
      <c r="AB322" s="72">
        <f t="shared" si="86"/>
        <v>3328.019080688595</v>
      </c>
      <c r="AC322" s="70">
        <f t="shared" si="87"/>
        <v>0.5569692013006886</v>
      </c>
      <c r="AD322" s="65"/>
      <c r="AE322" s="72">
        <f t="shared" si="88"/>
        <v>-1637.1621025570203</v>
      </c>
      <c r="AF322" s="72">
        <f t="shared" si="89"/>
        <v>-4052.4815099308034</v>
      </c>
      <c r="AG322" s="70">
        <f t="shared" si="90"/>
        <v>-0.6782134762898124</v>
      </c>
    </row>
    <row r="323" spans="1:33" ht="15">
      <c r="A323" s="32">
        <v>39325</v>
      </c>
      <c r="B323" s="19">
        <v>1038140</v>
      </c>
      <c r="C323" s="19">
        <v>0.4</v>
      </c>
      <c r="D323" s="19">
        <v>3635</v>
      </c>
      <c r="E323" s="19">
        <v>1036799</v>
      </c>
      <c r="F323" s="19">
        <v>0.3</v>
      </c>
      <c r="G323" s="19">
        <v>3283</v>
      </c>
      <c r="I323" s="29">
        <f t="shared" si="82"/>
        <v>1049313.7652749848</v>
      </c>
      <c r="J323" s="29">
        <f t="shared" si="94"/>
        <v>1039137.6881825915</v>
      </c>
      <c r="K323" s="30">
        <f t="shared" si="95"/>
        <v>173.90756308670825</v>
      </c>
      <c r="L323" s="29"/>
      <c r="M323" s="29">
        <f t="shared" si="91"/>
        <v>1050694.1367062686</v>
      </c>
      <c r="N323" s="29">
        <f t="shared" si="96"/>
        <v>1040474.559672013</v>
      </c>
      <c r="O323" s="30">
        <f t="shared" si="97"/>
        <v>174.1312986566229</v>
      </c>
      <c r="P323" s="29"/>
      <c r="Q323" s="44"/>
      <c r="R323" s="54">
        <f t="shared" si="83"/>
        <v>1049048.8860671069</v>
      </c>
      <c r="S323" s="54">
        <f t="shared" si="92"/>
        <v>1035616.8469560099</v>
      </c>
      <c r="T323" s="55">
        <f t="shared" si="93"/>
        <v>173.31832363875714</v>
      </c>
      <c r="U323" s="47"/>
      <c r="V323" s="54">
        <f t="shared" si="84"/>
        <v>1052846.978897896</v>
      </c>
      <c r="W323" s="54">
        <f t="shared" si="98"/>
        <v>1045047.4304814372</v>
      </c>
      <c r="X323" s="55">
        <f t="shared" si="99"/>
        <v>174.89660322388215</v>
      </c>
      <c r="Y323" s="55"/>
      <c r="AA323" s="72">
        <f t="shared" si="85"/>
        <v>264.8792078779079</v>
      </c>
      <c r="AB323" s="72">
        <f t="shared" si="86"/>
        <v>3520.8412265816005</v>
      </c>
      <c r="AC323" s="70">
        <f t="shared" si="87"/>
        <v>0.5892394479511154</v>
      </c>
      <c r="AD323" s="65"/>
      <c r="AE323" s="72">
        <f t="shared" si="88"/>
        <v>-2152.842191627249</v>
      </c>
      <c r="AF323" s="72">
        <f t="shared" si="89"/>
        <v>-4572.870809424203</v>
      </c>
      <c r="AG323" s="70">
        <f t="shared" si="90"/>
        <v>-0.7653045672592498</v>
      </c>
    </row>
    <row r="324" spans="1:33" ht="15">
      <c r="A324" s="32">
        <v>39355</v>
      </c>
      <c r="B324" s="19">
        <v>1039431</v>
      </c>
      <c r="C324" s="19">
        <v>0.2</v>
      </c>
      <c r="D324" s="19">
        <v>2166</v>
      </c>
      <c r="E324" s="19">
        <v>1041203</v>
      </c>
      <c r="F324" s="19">
        <v>0.5</v>
      </c>
      <c r="G324" s="19">
        <v>5280</v>
      </c>
      <c r="I324" s="29">
        <f t="shared" si="82"/>
        <v>1054657.4979373927</v>
      </c>
      <c r="J324" s="29">
        <f t="shared" si="94"/>
        <v>1044429.5981801937</v>
      </c>
      <c r="K324" s="30">
        <f t="shared" si="95"/>
        <v>174.79320430848585</v>
      </c>
      <c r="L324" s="29"/>
      <c r="M324" s="29">
        <f t="shared" si="91"/>
        <v>1052886.3299558358</v>
      </c>
      <c r="N324" s="29">
        <f t="shared" si="96"/>
        <v>1042645.4305528669</v>
      </c>
      <c r="O324" s="30">
        <f t="shared" si="97"/>
        <v>174.494610341839</v>
      </c>
      <c r="P324" s="29"/>
      <c r="Q324" s="44"/>
      <c r="R324" s="54">
        <f t="shared" si="83"/>
        <v>1054294.1304974423</v>
      </c>
      <c r="S324" s="54">
        <f t="shared" si="92"/>
        <v>1040794.9311907898</v>
      </c>
      <c r="T324" s="55">
        <f t="shared" si="93"/>
        <v>174.18491525695092</v>
      </c>
      <c r="U324" s="47"/>
      <c r="V324" s="54">
        <f t="shared" si="84"/>
        <v>1054952.6728556918</v>
      </c>
      <c r="W324" s="54">
        <f t="shared" si="98"/>
        <v>1047137.5253424001</v>
      </c>
      <c r="X324" s="55">
        <f t="shared" si="99"/>
        <v>175.24639643032992</v>
      </c>
      <c r="Y324" s="55"/>
      <c r="AA324" s="72">
        <f t="shared" si="85"/>
        <v>363.3674399503507</v>
      </c>
      <c r="AB324" s="72">
        <f t="shared" si="86"/>
        <v>3634.6669894038932</v>
      </c>
      <c r="AC324" s="70">
        <f t="shared" si="87"/>
        <v>0.6082890515349391</v>
      </c>
      <c r="AD324" s="65"/>
      <c r="AE324" s="72">
        <f t="shared" si="88"/>
        <v>-2066.3428998559248</v>
      </c>
      <c r="AF324" s="72">
        <f t="shared" si="89"/>
        <v>-4492.094789533177</v>
      </c>
      <c r="AG324" s="70">
        <f t="shared" si="90"/>
        <v>-0.7517860884909169</v>
      </c>
    </row>
    <row r="325" spans="1:33" ht="15">
      <c r="A325" s="32">
        <v>39386</v>
      </c>
      <c r="B325" s="19">
        <v>1055835</v>
      </c>
      <c r="C325" s="19">
        <v>0.5</v>
      </c>
      <c r="D325" s="19">
        <v>5659</v>
      </c>
      <c r="E325" s="19">
        <v>1051327</v>
      </c>
      <c r="F325" s="19">
        <v>-0.1</v>
      </c>
      <c r="G325" s="19">
        <v>-580</v>
      </c>
      <c r="I325" s="29">
        <f t="shared" si="82"/>
        <v>1054070.0031368556</v>
      </c>
      <c r="J325" s="29">
        <f t="shared" si="94"/>
        <v>1043847.8008102817</v>
      </c>
      <c r="K325" s="30">
        <f t="shared" si="95"/>
        <v>174.6958361117952</v>
      </c>
      <c r="L325" s="29"/>
      <c r="M325" s="29">
        <f t="shared" si="91"/>
        <v>1058618.5851427796</v>
      </c>
      <c r="N325" s="29">
        <f t="shared" si="96"/>
        <v>1048321.9309569328</v>
      </c>
      <c r="O325" s="30">
        <f t="shared" si="97"/>
        <v>175.4446156812261</v>
      </c>
      <c r="P325" s="29"/>
      <c r="Q325" s="44"/>
      <c r="R325" s="54">
        <f t="shared" si="83"/>
        <v>1053239.836366945</v>
      </c>
      <c r="S325" s="54">
        <f t="shared" si="92"/>
        <v>1039754.136259599</v>
      </c>
      <c r="T325" s="55">
        <f t="shared" si="93"/>
        <v>174.01073034169397</v>
      </c>
      <c r="U325" s="47"/>
      <c r="V325" s="54">
        <f t="shared" si="84"/>
        <v>1060227.43621997</v>
      </c>
      <c r="W325" s="54">
        <f t="shared" si="98"/>
        <v>1052373.212969112</v>
      </c>
      <c r="X325" s="55">
        <f t="shared" si="99"/>
        <v>176.12262841248156</v>
      </c>
      <c r="Y325" s="55"/>
      <c r="AA325" s="72">
        <f t="shared" si="85"/>
        <v>830.1667699106038</v>
      </c>
      <c r="AB325" s="72">
        <f t="shared" si="86"/>
        <v>4093.664550682646</v>
      </c>
      <c r="AC325" s="70">
        <f t="shared" si="87"/>
        <v>0.6851057701012166</v>
      </c>
      <c r="AD325" s="65"/>
      <c r="AE325" s="72">
        <f t="shared" si="88"/>
        <v>-1608.8510771903675</v>
      </c>
      <c r="AF325" s="72">
        <f t="shared" si="89"/>
        <v>-4051.2820121791447</v>
      </c>
      <c r="AG325" s="70">
        <f t="shared" si="90"/>
        <v>-0.6780127312554498</v>
      </c>
    </row>
    <row r="326" spans="1:33" ht="15">
      <c r="A326" s="32">
        <v>39416</v>
      </c>
      <c r="B326" s="19">
        <v>1060700</v>
      </c>
      <c r="C326" s="19">
        <v>0.5</v>
      </c>
      <c r="D326" s="19">
        <v>4869</v>
      </c>
      <c r="E326" s="19">
        <v>1060369</v>
      </c>
      <c r="F326" s="19">
        <v>0.9</v>
      </c>
      <c r="G326" s="19">
        <v>9046</v>
      </c>
      <c r="I326" s="29">
        <f t="shared" si="82"/>
        <v>1063139.6049337997</v>
      </c>
      <c r="J326" s="29">
        <f t="shared" si="94"/>
        <v>1052829.4470593838</v>
      </c>
      <c r="K326" s="30">
        <f t="shared" si="95"/>
        <v>176.19898264324289</v>
      </c>
      <c r="L326" s="29"/>
      <c r="M326" s="29">
        <f t="shared" si="91"/>
        <v>1063500.4216902137</v>
      </c>
      <c r="N326" s="29">
        <f t="shared" si="96"/>
        <v>1053156.2843188022</v>
      </c>
      <c r="O326" s="30">
        <f t="shared" si="97"/>
        <v>176.25368133424186</v>
      </c>
      <c r="P326" s="29"/>
      <c r="Q326" s="44"/>
      <c r="R326" s="54">
        <f t="shared" si="83"/>
        <v>1062718.9948942473</v>
      </c>
      <c r="S326" s="54">
        <f t="shared" si="92"/>
        <v>1049111.9234859352</v>
      </c>
      <c r="T326" s="55">
        <f t="shared" si="93"/>
        <v>175.57682691476919</v>
      </c>
      <c r="U326" s="47"/>
      <c r="V326" s="54">
        <f t="shared" si="84"/>
        <v>1065528.5734010697</v>
      </c>
      <c r="W326" s="54">
        <f t="shared" si="98"/>
        <v>1057635.0790339573</v>
      </c>
      <c r="X326" s="55">
        <f t="shared" si="99"/>
        <v>177.00324155454396</v>
      </c>
      <c r="Y326" s="55"/>
      <c r="AA326" s="72">
        <f t="shared" si="85"/>
        <v>420.61003955244087</v>
      </c>
      <c r="AB326" s="72">
        <f t="shared" si="86"/>
        <v>3717.5235734486487</v>
      </c>
      <c r="AC326" s="70">
        <f t="shared" si="87"/>
        <v>0.6221557284737003</v>
      </c>
      <c r="AD326" s="65"/>
      <c r="AE326" s="72">
        <f t="shared" si="88"/>
        <v>-2028.1517108560074</v>
      </c>
      <c r="AF326" s="72">
        <f t="shared" si="89"/>
        <v>-4478.794715155149</v>
      </c>
      <c r="AG326" s="70">
        <f t="shared" si="90"/>
        <v>-0.7495602203021008</v>
      </c>
    </row>
    <row r="327" spans="1:33" ht="15">
      <c r="A327" s="32">
        <v>39447</v>
      </c>
      <c r="B327" s="19">
        <v>1067752</v>
      </c>
      <c r="C327" s="19">
        <v>0.4</v>
      </c>
      <c r="D327" s="19">
        <v>4106</v>
      </c>
      <c r="E327" s="19">
        <v>1071454</v>
      </c>
      <c r="F327" s="19">
        <v>0.8</v>
      </c>
      <c r="G327" s="19">
        <v>8132</v>
      </c>
      <c r="I327" s="29">
        <f t="shared" si="82"/>
        <v>1071292.8527817864</v>
      </c>
      <c r="J327" s="29">
        <f t="shared" si="94"/>
        <v>1060903.6260135847</v>
      </c>
      <c r="K327" s="30">
        <f t="shared" si="95"/>
        <v>177.55025764925952</v>
      </c>
      <c r="L327" s="29"/>
      <c r="M327" s="29">
        <f t="shared" si="91"/>
        <v>1067617.2622025735</v>
      </c>
      <c r="N327" s="29">
        <f t="shared" si="96"/>
        <v>1057233.0823799062</v>
      </c>
      <c r="O327" s="30">
        <f t="shared" si="97"/>
        <v>176.93596436955664</v>
      </c>
      <c r="P327" s="29"/>
      <c r="Q327" s="44"/>
      <c r="R327" s="54">
        <f t="shared" si="83"/>
        <v>1071220.7468534012</v>
      </c>
      <c r="S327" s="54">
        <f t="shared" si="92"/>
        <v>1057504.8188738227</v>
      </c>
      <c r="T327" s="55">
        <f t="shared" si="93"/>
        <v>176.98144153008735</v>
      </c>
      <c r="U327" s="47"/>
      <c r="V327" s="54">
        <f t="shared" si="84"/>
        <v>1069790.6876946741</v>
      </c>
      <c r="W327" s="54">
        <f t="shared" si="98"/>
        <v>1061865.6193500932</v>
      </c>
      <c r="X327" s="55">
        <f t="shared" si="99"/>
        <v>177.71125452076214</v>
      </c>
      <c r="Y327" s="55"/>
      <c r="AA327" s="72">
        <f t="shared" si="85"/>
        <v>72.10592838516459</v>
      </c>
      <c r="AB327" s="72">
        <f t="shared" si="86"/>
        <v>3398.8071397619788</v>
      </c>
      <c r="AC327" s="70">
        <f t="shared" si="87"/>
        <v>0.568816119172169</v>
      </c>
      <c r="AD327" s="65"/>
      <c r="AE327" s="72">
        <f t="shared" si="88"/>
        <v>-2173.4254921006504</v>
      </c>
      <c r="AF327" s="72">
        <f t="shared" si="89"/>
        <v>-4632.536970186979</v>
      </c>
      <c r="AG327" s="70">
        <f t="shared" si="90"/>
        <v>-0.7752901512054962</v>
      </c>
    </row>
    <row r="328" spans="1:33" ht="15">
      <c r="A328" s="32">
        <v>39478</v>
      </c>
      <c r="B328" s="19">
        <v>1087860</v>
      </c>
      <c r="C328" s="19">
        <v>0.9</v>
      </c>
      <c r="D328" s="19">
        <v>9475</v>
      </c>
      <c r="E328" s="19">
        <v>1077907</v>
      </c>
      <c r="F328" s="19">
        <v>-0.4</v>
      </c>
      <c r="G328" s="19">
        <v>-4086</v>
      </c>
      <c r="I328" s="29">
        <f t="shared" si="82"/>
        <v>1067207.4673182326</v>
      </c>
      <c r="J328" s="29">
        <f t="shared" si="94"/>
        <v>1056857.8599649335</v>
      </c>
      <c r="K328" s="30">
        <f t="shared" si="95"/>
        <v>176.87316805628132</v>
      </c>
      <c r="L328" s="29"/>
      <c r="M328" s="29">
        <f t="shared" si="91"/>
        <v>1077091.06656854</v>
      </c>
      <c r="N328" s="29">
        <f t="shared" si="96"/>
        <v>1066614.7397830763</v>
      </c>
      <c r="O328" s="30">
        <f t="shared" si="97"/>
        <v>178.50605579753014</v>
      </c>
      <c r="P328" s="29"/>
      <c r="Q328" s="44"/>
      <c r="R328" s="54">
        <f t="shared" si="83"/>
        <v>1066935.8638659876</v>
      </c>
      <c r="S328" s="54">
        <f t="shared" si="92"/>
        <v>1053274.7995983274</v>
      </c>
      <c r="T328" s="55">
        <f t="shared" si="93"/>
        <v>176.273515763967</v>
      </c>
      <c r="U328" s="47"/>
      <c r="V328" s="54">
        <f t="shared" si="84"/>
        <v>1079418.803883926</v>
      </c>
      <c r="W328" s="54">
        <f t="shared" si="98"/>
        <v>1071422.4099242438</v>
      </c>
      <c r="X328" s="55">
        <f t="shared" si="99"/>
        <v>179.31065581144898</v>
      </c>
      <c r="Y328" s="55"/>
      <c r="AA328" s="72">
        <f t="shared" si="85"/>
        <v>271.60345224500634</v>
      </c>
      <c r="AB328" s="72">
        <f t="shared" si="86"/>
        <v>3583.060366606107</v>
      </c>
      <c r="AC328" s="70">
        <f t="shared" si="87"/>
        <v>0.5996522923143175</v>
      </c>
      <c r="AD328" s="65"/>
      <c r="AE328" s="72">
        <f t="shared" si="88"/>
        <v>-2327.737315386068</v>
      </c>
      <c r="AF328" s="72">
        <f t="shared" si="89"/>
        <v>-4807.670141167473</v>
      </c>
      <c r="AG328" s="70">
        <f t="shared" si="90"/>
        <v>-0.8046000139188436</v>
      </c>
    </row>
    <row r="329" spans="1:33" ht="15">
      <c r="A329" s="32">
        <v>39507</v>
      </c>
      <c r="B329" s="19">
        <v>1091671</v>
      </c>
      <c r="C329" s="19">
        <v>0.4</v>
      </c>
      <c r="D329" s="19">
        <v>3815</v>
      </c>
      <c r="E329" s="19">
        <v>1082142</v>
      </c>
      <c r="F329" s="19">
        <v>0.4</v>
      </c>
      <c r="G329" s="19">
        <v>4239</v>
      </c>
      <c r="I329" s="29">
        <f t="shared" si="82"/>
        <v>1071404.3901083823</v>
      </c>
      <c r="J329" s="29">
        <f t="shared" si="94"/>
        <v>1061014.0816690242</v>
      </c>
      <c r="K329" s="30">
        <f t="shared" si="95"/>
        <v>177.56874323984593</v>
      </c>
      <c r="L329" s="29"/>
      <c r="M329" s="29">
        <f t="shared" si="91"/>
        <v>1080868.3011565926</v>
      </c>
      <c r="N329" s="29">
        <f t="shared" si="96"/>
        <v>1070355.2350970618</v>
      </c>
      <c r="O329" s="30">
        <f t="shared" si="97"/>
        <v>179.13205602078273</v>
      </c>
      <c r="P329" s="29"/>
      <c r="Q329" s="44"/>
      <c r="R329" s="54">
        <f t="shared" si="83"/>
        <v>1071203.6073214517</v>
      </c>
      <c r="S329" s="54">
        <f t="shared" si="92"/>
        <v>1057487.8987967207</v>
      </c>
      <c r="T329" s="55">
        <f t="shared" si="93"/>
        <v>176.97860982702286</v>
      </c>
      <c r="U329" s="47"/>
      <c r="V329" s="54">
        <f t="shared" si="84"/>
        <v>1083736.4790994618</v>
      </c>
      <c r="W329" s="54">
        <f t="shared" si="98"/>
        <v>1075708.099563941</v>
      </c>
      <c r="X329" s="55">
        <f t="shared" si="99"/>
        <v>180.02789843469478</v>
      </c>
      <c r="Y329" s="55"/>
      <c r="AA329" s="72">
        <f t="shared" si="85"/>
        <v>200.7827869306784</v>
      </c>
      <c r="AB329" s="72">
        <f t="shared" si="86"/>
        <v>3526.1828723035287</v>
      </c>
      <c r="AC329" s="70">
        <f t="shared" si="87"/>
        <v>0.5901334128230644</v>
      </c>
      <c r="AD329" s="65"/>
      <c r="AE329" s="72">
        <f t="shared" si="88"/>
        <v>-2868.1779428692535</v>
      </c>
      <c r="AF329" s="72">
        <f t="shared" si="89"/>
        <v>-5352.864466879051</v>
      </c>
      <c r="AG329" s="70">
        <f t="shared" si="90"/>
        <v>-0.8958424139120496</v>
      </c>
    </row>
    <row r="330" spans="1:33" ht="15">
      <c r="A330" s="32">
        <v>39538</v>
      </c>
      <c r="B330" s="19">
        <v>1102850</v>
      </c>
      <c r="C330" s="19">
        <v>0.6</v>
      </c>
      <c r="D330" s="19">
        <v>6364</v>
      </c>
      <c r="E330" s="19">
        <v>1109125</v>
      </c>
      <c r="F330" s="19">
        <v>2</v>
      </c>
      <c r="G330" s="19">
        <v>22144</v>
      </c>
      <c r="I330" s="29">
        <f t="shared" si="82"/>
        <v>1093328.6651245633</v>
      </c>
      <c r="J330" s="29">
        <f t="shared" si="94"/>
        <v>1082725.7385721651</v>
      </c>
      <c r="K330" s="30">
        <f t="shared" si="95"/>
        <v>181.20235347796915</v>
      </c>
      <c r="L330" s="29"/>
      <c r="M330" s="29">
        <f t="shared" si="91"/>
        <v>1087169.3257954817</v>
      </c>
      <c r="N330" s="29">
        <f t="shared" si="96"/>
        <v>1076594.9728167208</v>
      </c>
      <c r="O330" s="30">
        <f t="shared" si="97"/>
        <v>180.1763233911867</v>
      </c>
      <c r="P330" s="29"/>
      <c r="Q330" s="44"/>
      <c r="R330" s="54">
        <f t="shared" si="83"/>
        <v>1092627.6794678806</v>
      </c>
      <c r="S330" s="54">
        <f t="shared" si="92"/>
        <v>1078637.6567726552</v>
      </c>
      <c r="T330" s="55">
        <f t="shared" si="93"/>
        <v>180.51818202356333</v>
      </c>
      <c r="U330" s="47"/>
      <c r="V330" s="54">
        <f t="shared" si="84"/>
        <v>1090238.8979740585</v>
      </c>
      <c r="W330" s="54">
        <f t="shared" si="98"/>
        <v>1082162.3481613246</v>
      </c>
      <c r="X330" s="55">
        <f t="shared" si="99"/>
        <v>181.10806582530296</v>
      </c>
      <c r="Y330" s="55"/>
      <c r="AA330" s="72">
        <f t="shared" si="85"/>
        <v>700.9856566826347</v>
      </c>
      <c r="AB330" s="72">
        <f t="shared" si="86"/>
        <v>4088.081799509935</v>
      </c>
      <c r="AC330" s="70">
        <f t="shared" si="87"/>
        <v>0.6841714544058277</v>
      </c>
      <c r="AD330" s="65"/>
      <c r="AE330" s="72">
        <f t="shared" si="88"/>
        <v>-3069.57217857684</v>
      </c>
      <c r="AF330" s="72">
        <f t="shared" si="89"/>
        <v>-5567.375344603788</v>
      </c>
      <c r="AG330" s="70">
        <f t="shared" si="90"/>
        <v>-0.931742434116245</v>
      </c>
    </row>
    <row r="331" spans="1:33" ht="15">
      <c r="A331" s="32">
        <v>39568</v>
      </c>
      <c r="B331" s="19">
        <v>1108787</v>
      </c>
      <c r="C331" s="19">
        <v>0.5</v>
      </c>
      <c r="D331" s="19">
        <v>5944</v>
      </c>
      <c r="E331" s="19">
        <v>1112833</v>
      </c>
      <c r="F331" s="19">
        <v>0.3</v>
      </c>
      <c r="G331" s="19">
        <v>3715</v>
      </c>
      <c r="I331" s="29">
        <f t="shared" si="82"/>
        <v>1096990.7555029585</v>
      </c>
      <c r="J331" s="29">
        <f t="shared" si="94"/>
        <v>1086352.3145837018</v>
      </c>
      <c r="K331" s="30">
        <f t="shared" si="95"/>
        <v>181.80928844307286</v>
      </c>
      <c r="L331" s="29"/>
      <c r="M331" s="29">
        <f t="shared" si="91"/>
        <v>1093028.8121014421</v>
      </c>
      <c r="N331" s="29">
        <f t="shared" si="96"/>
        <v>1082397.4668262622</v>
      </c>
      <c r="O331" s="30">
        <f t="shared" si="97"/>
        <v>181.1474147147912</v>
      </c>
      <c r="P331" s="29"/>
      <c r="Q331" s="44"/>
      <c r="R331" s="54">
        <f t="shared" si="83"/>
        <v>1095905.562506284</v>
      </c>
      <c r="S331" s="54">
        <f t="shared" si="92"/>
        <v>1081873.569742973</v>
      </c>
      <c r="T331" s="55">
        <f t="shared" si="93"/>
        <v>181.059736569634</v>
      </c>
      <c r="U331" s="47"/>
      <c r="V331" s="54">
        <f t="shared" si="84"/>
        <v>1095690.0924639287</v>
      </c>
      <c r="W331" s="54">
        <f t="shared" si="98"/>
        <v>1087573.1599021312</v>
      </c>
      <c r="X331" s="55">
        <f t="shared" si="99"/>
        <v>182.01360615442945</v>
      </c>
      <c r="Y331" s="55"/>
      <c r="AA331" s="72">
        <f t="shared" si="85"/>
        <v>1085.1929966744501</v>
      </c>
      <c r="AB331" s="72">
        <f t="shared" si="86"/>
        <v>4478.7448407288175</v>
      </c>
      <c r="AC331" s="70">
        <f t="shared" si="87"/>
        <v>0.7495518734388611</v>
      </c>
      <c r="AD331" s="65"/>
      <c r="AE331" s="72">
        <f t="shared" si="88"/>
        <v>-2661.2803624866065</v>
      </c>
      <c r="AF331" s="72">
        <f t="shared" si="89"/>
        <v>-5175.693075869</v>
      </c>
      <c r="AG331" s="70">
        <f t="shared" si="90"/>
        <v>-0.8661914396382429</v>
      </c>
    </row>
    <row r="332" spans="1:33" ht="15">
      <c r="A332" s="32">
        <v>39599</v>
      </c>
      <c r="B332" s="19">
        <v>1117539</v>
      </c>
      <c r="C332" s="19">
        <v>0.8</v>
      </c>
      <c r="D332" s="19">
        <v>8756</v>
      </c>
      <c r="E332" s="19">
        <v>1122003</v>
      </c>
      <c r="F332" s="19">
        <v>0.8</v>
      </c>
      <c r="G332" s="19">
        <v>9174</v>
      </c>
      <c r="I332" s="29">
        <f t="shared" si="82"/>
        <v>1106034.1548189244</v>
      </c>
      <c r="J332" s="29">
        <f t="shared" si="94"/>
        <v>1095308.0124592958</v>
      </c>
      <c r="K332" s="30">
        <f t="shared" si="95"/>
        <v>183.30809231766747</v>
      </c>
      <c r="L332" s="29"/>
      <c r="M332" s="29">
        <f t="shared" si="91"/>
        <v>1101660.370984041</v>
      </c>
      <c r="N332" s="29">
        <f t="shared" si="96"/>
        <v>1090945.0708471702</v>
      </c>
      <c r="O332" s="30">
        <f t="shared" si="97"/>
        <v>182.577920991689</v>
      </c>
      <c r="P332" s="29"/>
      <c r="Q332" s="44"/>
      <c r="R332" s="54">
        <f t="shared" si="83"/>
        <v>1104672.8070063344</v>
      </c>
      <c r="S332" s="54">
        <f t="shared" si="92"/>
        <v>1090528.5583009168</v>
      </c>
      <c r="T332" s="55">
        <f t="shared" si="93"/>
        <v>182.50821446219106</v>
      </c>
      <c r="U332" s="47"/>
      <c r="V332" s="54">
        <f t="shared" si="84"/>
        <v>1104455.61320364</v>
      </c>
      <c r="W332" s="54">
        <f t="shared" si="98"/>
        <v>1096273.7451813482</v>
      </c>
      <c r="X332" s="55">
        <f t="shared" si="99"/>
        <v>183.4697150036649</v>
      </c>
      <c r="Y332" s="55"/>
      <c r="AA332" s="72">
        <f t="shared" si="85"/>
        <v>1361.3478125899564</v>
      </c>
      <c r="AB332" s="72">
        <f t="shared" si="86"/>
        <v>4779.454158378998</v>
      </c>
      <c r="AC332" s="70">
        <f t="shared" si="87"/>
        <v>0.7998778554764101</v>
      </c>
      <c r="AD332" s="65"/>
      <c r="AE332" s="72">
        <f t="shared" si="88"/>
        <v>-2795.2422195991967</v>
      </c>
      <c r="AF332" s="72">
        <f t="shared" si="89"/>
        <v>-5328.67433417798</v>
      </c>
      <c r="AG332" s="70">
        <f t="shared" si="90"/>
        <v>-0.8917940119758896</v>
      </c>
    </row>
    <row r="333" spans="1:33" ht="15">
      <c r="A333" s="32">
        <v>39629</v>
      </c>
      <c r="B333" s="19">
        <v>1119273</v>
      </c>
      <c r="C333" s="19">
        <v>0.2</v>
      </c>
      <c r="D333" s="19">
        <v>1739</v>
      </c>
      <c r="E333" s="19">
        <v>1127207</v>
      </c>
      <c r="F333" s="19">
        <v>0.5</v>
      </c>
      <c r="G333" s="19">
        <v>5209</v>
      </c>
      <c r="I333" s="29">
        <f t="shared" si="82"/>
        <v>1111169.0180166624</v>
      </c>
      <c r="J333" s="29">
        <f t="shared" si="94"/>
        <v>1100393.0785748947</v>
      </c>
      <c r="K333" s="30">
        <f t="shared" si="95"/>
        <v>184.15911664904868</v>
      </c>
      <c r="L333" s="29"/>
      <c r="M333" s="29">
        <f t="shared" si="91"/>
        <v>1103374.662284068</v>
      </c>
      <c r="N333" s="29">
        <f t="shared" si="96"/>
        <v>1092642.68809203</v>
      </c>
      <c r="O333" s="30">
        <f t="shared" si="97"/>
        <v>182.86203009625228</v>
      </c>
      <c r="P333" s="29"/>
      <c r="Q333" s="44"/>
      <c r="R333" s="54">
        <f t="shared" si="83"/>
        <v>1110196.171041366</v>
      </c>
      <c r="S333" s="54">
        <f t="shared" si="92"/>
        <v>1095981.2010924213</v>
      </c>
      <c r="T333" s="55">
        <f t="shared" si="93"/>
        <v>183.420755534502</v>
      </c>
      <c r="U333" s="47"/>
      <c r="V333" s="54">
        <f t="shared" si="84"/>
        <v>1106664.5244300475</v>
      </c>
      <c r="W333" s="54">
        <f t="shared" si="98"/>
        <v>1098466.292671711</v>
      </c>
      <c r="X333" s="55">
        <f t="shared" si="99"/>
        <v>183.83665443367224</v>
      </c>
      <c r="Y333" s="55"/>
      <c r="AA333" s="72">
        <f t="shared" si="85"/>
        <v>972.8469752965029</v>
      </c>
      <c r="AB333" s="72">
        <f t="shared" si="86"/>
        <v>4411.877482473385</v>
      </c>
      <c r="AC333" s="70">
        <f t="shared" si="87"/>
        <v>0.7383611145466773</v>
      </c>
      <c r="AD333" s="65"/>
      <c r="AE333" s="72">
        <f t="shared" si="88"/>
        <v>-3289.862145979423</v>
      </c>
      <c r="AF333" s="72">
        <f t="shared" si="89"/>
        <v>-5823.604579681065</v>
      </c>
      <c r="AG333" s="70">
        <f t="shared" si="90"/>
        <v>-0.9746243374199537</v>
      </c>
    </row>
    <row r="334" spans="1:33" ht="15">
      <c r="A334" s="32">
        <v>39660</v>
      </c>
      <c r="B334" s="19">
        <v>1119558</v>
      </c>
      <c r="C334" s="19">
        <v>0</v>
      </c>
      <c r="D334" s="19">
        <v>292</v>
      </c>
      <c r="E334" s="19">
        <v>1117550</v>
      </c>
      <c r="F334" s="19">
        <v>-0.9</v>
      </c>
      <c r="G334" s="19">
        <v>-9650</v>
      </c>
      <c r="I334" s="29">
        <f t="shared" si="82"/>
        <v>1101656.3189082814</v>
      </c>
      <c r="J334" s="29">
        <f t="shared" si="94"/>
        <v>1090972.6321012233</v>
      </c>
      <c r="K334" s="30">
        <f t="shared" si="95"/>
        <v>182.58253357631818</v>
      </c>
      <c r="L334" s="29"/>
      <c r="M334" s="29">
        <f t="shared" si="91"/>
        <v>1103662.514668059</v>
      </c>
      <c r="N334" s="29">
        <f t="shared" si="96"/>
        <v>1092927.7406796673</v>
      </c>
      <c r="O334" s="30">
        <f t="shared" si="97"/>
        <v>182.90973580592998</v>
      </c>
      <c r="P334" s="29"/>
      <c r="Q334" s="44"/>
      <c r="R334" s="54">
        <f t="shared" si="83"/>
        <v>1100204.4055019936</v>
      </c>
      <c r="S334" s="54">
        <f t="shared" si="92"/>
        <v>1086117.3702825895</v>
      </c>
      <c r="T334" s="55">
        <f t="shared" si="93"/>
        <v>181.76996873469147</v>
      </c>
      <c r="U334" s="47"/>
      <c r="V334" s="54">
        <f t="shared" si="84"/>
        <v>1106664.5244300475</v>
      </c>
      <c r="W334" s="54">
        <f t="shared" si="98"/>
        <v>1098466.292671711</v>
      </c>
      <c r="X334" s="55">
        <f t="shared" si="99"/>
        <v>183.83665443367224</v>
      </c>
      <c r="Y334" s="55"/>
      <c r="AA334" s="72">
        <f t="shared" si="85"/>
        <v>1451.9134062877856</v>
      </c>
      <c r="AB334" s="72">
        <f t="shared" si="86"/>
        <v>4855.2618186338805</v>
      </c>
      <c r="AC334" s="70">
        <f t="shared" si="87"/>
        <v>0.8125648416267097</v>
      </c>
      <c r="AD334" s="65"/>
      <c r="AE334" s="72">
        <f t="shared" si="88"/>
        <v>-3002.009761988418</v>
      </c>
      <c r="AF334" s="72">
        <f t="shared" si="89"/>
        <v>-5538.55199204362</v>
      </c>
      <c r="AG334" s="70">
        <f t="shared" si="90"/>
        <v>-0.9269186277422534</v>
      </c>
    </row>
    <row r="335" spans="1:33" ht="15">
      <c r="A335" s="32">
        <v>39691</v>
      </c>
      <c r="B335" s="19">
        <v>1123755</v>
      </c>
      <c r="C335" s="19">
        <v>0.4</v>
      </c>
      <c r="D335" s="19">
        <v>4112</v>
      </c>
      <c r="E335" s="19">
        <v>1122624</v>
      </c>
      <c r="F335" s="19">
        <v>0.4</v>
      </c>
      <c r="G335" s="19">
        <v>4988</v>
      </c>
      <c r="I335" s="29">
        <f t="shared" si="82"/>
        <v>1106573.380085602</v>
      </c>
      <c r="J335" s="29">
        <f t="shared" si="94"/>
        <v>1095842.0084055685</v>
      </c>
      <c r="K335" s="30">
        <f t="shared" si="95"/>
        <v>183.39746058403927</v>
      </c>
      <c r="L335" s="29"/>
      <c r="M335" s="29">
        <f t="shared" si="91"/>
        <v>1107716.1324889446</v>
      </c>
      <c r="N335" s="29">
        <f t="shared" si="96"/>
        <v>1096941.9309848365</v>
      </c>
      <c r="O335" s="30">
        <f t="shared" si="97"/>
        <v>183.5815409590654</v>
      </c>
      <c r="P335" s="29"/>
      <c r="Q335" s="44"/>
      <c r="R335" s="54">
        <f t="shared" si="83"/>
        <v>1104605.2231240016</v>
      </c>
      <c r="S335" s="54">
        <f t="shared" si="92"/>
        <v>1090461.8397637198</v>
      </c>
      <c r="T335" s="55">
        <f t="shared" si="93"/>
        <v>182.49704860963024</v>
      </c>
      <c r="U335" s="47"/>
      <c r="V335" s="54">
        <f t="shared" si="84"/>
        <v>1111091.1825277677</v>
      </c>
      <c r="W335" s="54">
        <f t="shared" si="98"/>
        <v>1102860.1578423977</v>
      </c>
      <c r="X335" s="55">
        <f t="shared" si="99"/>
        <v>184.57200105140691</v>
      </c>
      <c r="Y335" s="55"/>
      <c r="AA335" s="72">
        <f t="shared" si="85"/>
        <v>1968.1569616002962</v>
      </c>
      <c r="AB335" s="72">
        <f t="shared" si="86"/>
        <v>5380.1686418487225</v>
      </c>
      <c r="AC335" s="70">
        <f t="shared" si="87"/>
        <v>0.9004119744090247</v>
      </c>
      <c r="AD335" s="65"/>
      <c r="AE335" s="72">
        <f t="shared" si="88"/>
        <v>-3375.0500388231594</v>
      </c>
      <c r="AF335" s="72">
        <f t="shared" si="89"/>
        <v>-5918.226857561152</v>
      </c>
      <c r="AG335" s="70">
        <f t="shared" si="90"/>
        <v>-0.9904600923415217</v>
      </c>
    </row>
    <row r="336" spans="1:33" ht="15">
      <c r="A336" s="32">
        <v>39721</v>
      </c>
      <c r="B336" s="19">
        <v>1126275</v>
      </c>
      <c r="C336" s="19">
        <v>0.2</v>
      </c>
      <c r="D336" s="19">
        <v>2406</v>
      </c>
      <c r="E336" s="19">
        <v>1127006</v>
      </c>
      <c r="F336" s="19">
        <v>0.4</v>
      </c>
      <c r="G336" s="19">
        <v>4268</v>
      </c>
      <c r="I336" s="29">
        <f t="shared" si="82"/>
        <v>1110780.358723334</v>
      </c>
      <c r="J336" s="29">
        <f t="shared" si="94"/>
        <v>1100008.1884372397</v>
      </c>
      <c r="K336" s="30">
        <f t="shared" si="95"/>
        <v>184.09470236915402</v>
      </c>
      <c r="L336" s="29"/>
      <c r="M336" s="29">
        <f t="shared" si="91"/>
        <v>1110087.7926949223</v>
      </c>
      <c r="N336" s="29">
        <f t="shared" si="96"/>
        <v>1099290.5232366615</v>
      </c>
      <c r="O336" s="30">
        <f t="shared" si="97"/>
        <v>183.97459566186762</v>
      </c>
      <c r="P336" s="29"/>
      <c r="Q336" s="44"/>
      <c r="R336" s="54">
        <f t="shared" si="83"/>
        <v>1109023.6440164975</v>
      </c>
      <c r="S336" s="54">
        <f t="shared" si="92"/>
        <v>1094823.6871227748</v>
      </c>
      <c r="T336" s="55">
        <f t="shared" si="93"/>
        <v>183.22703680406877</v>
      </c>
      <c r="U336" s="47"/>
      <c r="V336" s="54">
        <f t="shared" si="84"/>
        <v>1113313.3648928232</v>
      </c>
      <c r="W336" s="54">
        <f t="shared" si="98"/>
        <v>1105065.8781580825</v>
      </c>
      <c r="X336" s="55">
        <f t="shared" si="99"/>
        <v>184.94114505350973</v>
      </c>
      <c r="Y336" s="55"/>
      <c r="AA336" s="72">
        <f t="shared" si="85"/>
        <v>1756.7147068365011</v>
      </c>
      <c r="AB336" s="72">
        <f t="shared" si="86"/>
        <v>5184.5013144649565</v>
      </c>
      <c r="AC336" s="70">
        <f t="shared" si="87"/>
        <v>0.8676655650852467</v>
      </c>
      <c r="AD336" s="65"/>
      <c r="AE336" s="72">
        <f t="shared" si="88"/>
        <v>-3225.572197900852</v>
      </c>
      <c r="AF336" s="72">
        <f t="shared" si="89"/>
        <v>-5775.354921421036</v>
      </c>
      <c r="AG336" s="70">
        <f t="shared" si="90"/>
        <v>-0.9665493916421042</v>
      </c>
    </row>
    <row r="337" spans="1:33" ht="15">
      <c r="A337" s="32">
        <v>39752</v>
      </c>
      <c r="B337" s="19">
        <v>1108768</v>
      </c>
      <c r="C337" s="19">
        <v>-0.4</v>
      </c>
      <c r="D337" s="19">
        <v>-4888</v>
      </c>
      <c r="E337" s="19">
        <v>1105156</v>
      </c>
      <c r="F337" s="19">
        <v>-0.8</v>
      </c>
      <c r="G337" s="19">
        <v>-9274</v>
      </c>
      <c r="I337" s="29">
        <f t="shared" si="82"/>
        <v>1101639.8776195953</v>
      </c>
      <c r="J337" s="29">
        <f t="shared" si="94"/>
        <v>1090956.3502575255</v>
      </c>
      <c r="K337" s="30">
        <f t="shared" si="95"/>
        <v>182.57980868644822</v>
      </c>
      <c r="L337" s="29"/>
      <c r="M337" s="29">
        <f t="shared" si="91"/>
        <v>1105270.044693153</v>
      </c>
      <c r="N337" s="29">
        <f t="shared" si="96"/>
        <v>1094519.6350631863</v>
      </c>
      <c r="O337" s="30">
        <f t="shared" si="97"/>
        <v>183.17615138884798</v>
      </c>
      <c r="P337" s="29"/>
      <c r="Q337" s="44"/>
      <c r="R337" s="54">
        <f t="shared" si="83"/>
        <v>1100151.4548643655</v>
      </c>
      <c r="S337" s="54">
        <f t="shared" si="92"/>
        <v>1086065.0976257925</v>
      </c>
      <c r="T337" s="55">
        <f t="shared" si="93"/>
        <v>181.76122050963622</v>
      </c>
      <c r="U337" s="47"/>
      <c r="V337" s="54">
        <f t="shared" si="84"/>
        <v>1108860.1114332518</v>
      </c>
      <c r="W337" s="54">
        <f t="shared" si="98"/>
        <v>1100645.6146454501</v>
      </c>
      <c r="X337" s="55">
        <f t="shared" si="99"/>
        <v>184.2013804732957</v>
      </c>
      <c r="Y337" s="55"/>
      <c r="AA337" s="72">
        <f t="shared" si="85"/>
        <v>1488.4227552297525</v>
      </c>
      <c r="AB337" s="72">
        <f t="shared" si="86"/>
        <v>4891.252631732961</v>
      </c>
      <c r="AC337" s="70">
        <f t="shared" si="87"/>
        <v>0.8185881768119998</v>
      </c>
      <c r="AD337" s="65"/>
      <c r="AE337" s="72">
        <f t="shared" si="88"/>
        <v>-3590.066740098875</v>
      </c>
      <c r="AF337" s="72">
        <f t="shared" si="89"/>
        <v>-6125.979582263855</v>
      </c>
      <c r="AG337" s="70">
        <f t="shared" si="90"/>
        <v>-1.0252290844477159</v>
      </c>
    </row>
    <row r="338" spans="1:33" ht="15">
      <c r="A338" s="32">
        <v>39782</v>
      </c>
      <c r="B338" s="19">
        <v>1115011</v>
      </c>
      <c r="C338" s="19">
        <v>0.6</v>
      </c>
      <c r="D338" s="19">
        <v>6867</v>
      </c>
      <c r="E338" s="19">
        <v>1115184</v>
      </c>
      <c r="F338" s="19">
        <v>1</v>
      </c>
      <c r="G338" s="19">
        <v>10653</v>
      </c>
      <c r="I338" s="29">
        <f t="shared" si="82"/>
        <v>1112258.9844391586</v>
      </c>
      <c r="J338" s="29">
        <f t="shared" si="94"/>
        <v>1101472.4746773299</v>
      </c>
      <c r="K338" s="30">
        <f t="shared" si="95"/>
        <v>184.33976176269874</v>
      </c>
      <c r="L338" s="29"/>
      <c r="M338" s="29">
        <f t="shared" si="91"/>
        <v>1112115.3805947192</v>
      </c>
      <c r="N338" s="29">
        <f t="shared" si="96"/>
        <v>1101298.38980176</v>
      </c>
      <c r="O338" s="30">
        <f t="shared" si="97"/>
        <v>184.31062734016263</v>
      </c>
      <c r="P338" s="29"/>
      <c r="Q338" s="44"/>
      <c r="R338" s="54">
        <f t="shared" si="83"/>
        <v>1111152.9694130092</v>
      </c>
      <c r="S338" s="54">
        <f t="shared" si="92"/>
        <v>1096925.7486020504</v>
      </c>
      <c r="T338" s="55">
        <f t="shared" si="93"/>
        <v>183.57883271473258</v>
      </c>
      <c r="U338" s="47"/>
      <c r="V338" s="54">
        <f t="shared" si="84"/>
        <v>1115513.2721018512</v>
      </c>
      <c r="W338" s="54">
        <f t="shared" si="98"/>
        <v>1107249.4883333228</v>
      </c>
      <c r="X338" s="55">
        <f t="shared" si="99"/>
        <v>185.30658875613548</v>
      </c>
      <c r="Y338" s="55"/>
      <c r="AA338" s="72">
        <f t="shared" si="85"/>
        <v>1106.01502614934</v>
      </c>
      <c r="AB338" s="72">
        <f t="shared" si="86"/>
        <v>4546.726075279526</v>
      </c>
      <c r="AC338" s="70">
        <f t="shared" si="87"/>
        <v>0.7609290479661581</v>
      </c>
      <c r="AD338" s="65"/>
      <c r="AE338" s="72">
        <f t="shared" si="88"/>
        <v>-3397.891507131979</v>
      </c>
      <c r="AF338" s="72">
        <f t="shared" si="89"/>
        <v>-5951.098531562835</v>
      </c>
      <c r="AG338" s="70">
        <f t="shared" si="90"/>
        <v>-0.9959614159728574</v>
      </c>
    </row>
    <row r="339" spans="1:33" ht="15">
      <c r="A339" s="32">
        <v>39813</v>
      </c>
      <c r="B339" s="19">
        <v>1121266</v>
      </c>
      <c r="C339" s="19">
        <v>0.6</v>
      </c>
      <c r="D339" s="19">
        <v>6697</v>
      </c>
      <c r="E339" s="19">
        <v>1123831</v>
      </c>
      <c r="F339" s="19">
        <v>0.8</v>
      </c>
      <c r="G339" s="19">
        <v>9090</v>
      </c>
      <c r="I339" s="29">
        <f t="shared" si="82"/>
        <v>1121325.142282664</v>
      </c>
      <c r="J339" s="29">
        <f t="shared" si="94"/>
        <v>1110450.710371903</v>
      </c>
      <c r="K339" s="30">
        <f t="shared" si="95"/>
        <v>185.84233751201268</v>
      </c>
      <c r="L339" s="29"/>
      <c r="M339" s="29">
        <f t="shared" si="91"/>
        <v>1118794.9888710885</v>
      </c>
      <c r="N339" s="29">
        <f t="shared" si="96"/>
        <v>1107913.0288649641</v>
      </c>
      <c r="O339" s="30">
        <f t="shared" si="97"/>
        <v>185.41763729010668</v>
      </c>
      <c r="P339" s="29"/>
      <c r="Q339" s="44"/>
      <c r="R339" s="54">
        <f t="shared" si="83"/>
        <v>1120042.1931683132</v>
      </c>
      <c r="S339" s="54">
        <f t="shared" si="92"/>
        <v>1105701.1545908668</v>
      </c>
      <c r="T339" s="55">
        <f t="shared" si="93"/>
        <v>185.04746337645045</v>
      </c>
      <c r="U339" s="47"/>
      <c r="V339" s="54">
        <f t="shared" si="84"/>
        <v>1122206.3517344622</v>
      </c>
      <c r="W339" s="54">
        <f t="shared" si="98"/>
        <v>1113892.9852633227</v>
      </c>
      <c r="X339" s="55">
        <f t="shared" si="99"/>
        <v>186.4184282886723</v>
      </c>
      <c r="Y339" s="55"/>
      <c r="AA339" s="72">
        <f t="shared" si="85"/>
        <v>1282.9491143508349</v>
      </c>
      <c r="AB339" s="72">
        <f t="shared" si="86"/>
        <v>4749.55578103615</v>
      </c>
      <c r="AC339" s="70">
        <f t="shared" si="87"/>
        <v>0.7948741355622246</v>
      </c>
      <c r="AD339" s="65"/>
      <c r="AE339" s="72">
        <f t="shared" si="88"/>
        <v>-3411.36286337371</v>
      </c>
      <c r="AF339" s="72">
        <f t="shared" si="89"/>
        <v>-5979.956398358569</v>
      </c>
      <c r="AG339" s="70">
        <f t="shared" si="90"/>
        <v>-1.0007909985656056</v>
      </c>
    </row>
    <row r="340" spans="1:33" ht="15">
      <c r="A340" s="32">
        <v>39844</v>
      </c>
      <c r="B340" s="19">
        <v>1124462</v>
      </c>
      <c r="C340" s="19">
        <v>0.3</v>
      </c>
      <c r="D340" s="19">
        <v>3201</v>
      </c>
      <c r="E340" s="19">
        <v>1115785</v>
      </c>
      <c r="F340" s="19">
        <v>-0.7</v>
      </c>
      <c r="G340" s="19">
        <v>-8042</v>
      </c>
      <c r="I340" s="29">
        <f t="shared" si="82"/>
        <v>1113301.0739002852</v>
      </c>
      <c r="J340" s="29">
        <f t="shared" si="94"/>
        <v>1102504.4581215105</v>
      </c>
      <c r="K340" s="30">
        <f t="shared" si="95"/>
        <v>184.51247200886175</v>
      </c>
      <c r="L340" s="29"/>
      <c r="M340" s="29">
        <f t="shared" si="91"/>
        <v>1121988.9346068695</v>
      </c>
      <c r="N340" s="29">
        <f t="shared" si="96"/>
        <v>1111075.9086859848</v>
      </c>
      <c r="O340" s="30">
        <f t="shared" si="97"/>
        <v>185.94696918545142</v>
      </c>
      <c r="P340" s="29"/>
      <c r="Q340" s="44"/>
      <c r="R340" s="54">
        <f t="shared" si="83"/>
        <v>1112201.897816135</v>
      </c>
      <c r="S340" s="54">
        <f t="shared" si="92"/>
        <v>1097961.2465087306</v>
      </c>
      <c r="T340" s="55">
        <f aca="true" t="shared" si="100" ref="T340:T373">T339*(1+0.01*F340)</f>
        <v>183.7521311328153</v>
      </c>
      <c r="U340" s="47"/>
      <c r="V340" s="54">
        <f t="shared" si="84"/>
        <v>1125572.9707896654</v>
      </c>
      <c r="W340" s="54">
        <f t="shared" si="98"/>
        <v>1117234.6642191126</v>
      </c>
      <c r="X340" s="55">
        <f t="shared" si="99"/>
        <v>186.9776835735383</v>
      </c>
      <c r="Y340" s="55"/>
      <c r="AA340" s="72">
        <f t="shared" si="85"/>
        <v>1099.1760841500945</v>
      </c>
      <c r="AB340" s="72">
        <f t="shared" si="86"/>
        <v>4543.21161277988</v>
      </c>
      <c r="AC340" s="70">
        <f t="shared" si="87"/>
        <v>0.7603408760464561</v>
      </c>
      <c r="AD340" s="65"/>
      <c r="AE340" s="72">
        <f t="shared" si="88"/>
        <v>-3584.036182795884</v>
      </c>
      <c r="AF340" s="72">
        <f t="shared" si="89"/>
        <v>-6158.755533127813</v>
      </c>
      <c r="AG340" s="70">
        <f t="shared" si="90"/>
        <v>-1.0307143880868637</v>
      </c>
    </row>
    <row r="341" spans="1:33" ht="15">
      <c r="A341" s="32">
        <v>39872</v>
      </c>
      <c r="B341" s="19">
        <v>1131906</v>
      </c>
      <c r="C341" s="19">
        <v>0.7</v>
      </c>
      <c r="D341" s="19">
        <v>7450</v>
      </c>
      <c r="E341" s="19">
        <v>1123182</v>
      </c>
      <c r="F341" s="19">
        <v>0.7</v>
      </c>
      <c r="G341" s="19">
        <v>7402</v>
      </c>
      <c r="I341" s="29">
        <f aca="true" t="shared" si="101" ref="I341:I372">I342/(1+G342/E341)</f>
        <v>1120686.5957965374</v>
      </c>
      <c r="J341" s="29">
        <f t="shared" si="94"/>
        <v>1109818.3564074843</v>
      </c>
      <c r="K341" s="30">
        <f t="shared" si="95"/>
        <v>185.73650828628936</v>
      </c>
      <c r="L341" s="29"/>
      <c r="M341" s="29">
        <f t="shared" si="91"/>
        <v>1129422.5495825834</v>
      </c>
      <c r="N341" s="29">
        <f t="shared" si="96"/>
        <v>1118437.2206020039</v>
      </c>
      <c r="O341" s="30">
        <f t="shared" si="97"/>
        <v>187.1789404930026</v>
      </c>
      <c r="P341" s="29"/>
      <c r="Q341" s="44"/>
      <c r="R341" s="54">
        <f aca="true" t="shared" si="102" ref="R341:R371">R342/(1+0.01*F342)</f>
        <v>1119987.311100848</v>
      </c>
      <c r="S341" s="54">
        <f t="shared" si="92"/>
        <v>1105646.9752342915</v>
      </c>
      <c r="T341" s="55">
        <f t="shared" si="100"/>
        <v>185.03839605074498</v>
      </c>
      <c r="U341" s="47"/>
      <c r="V341" s="54">
        <f aca="true" t="shared" si="103" ref="V341:V371">V342/(1+0.01*C342)</f>
        <v>1133451.981585193</v>
      </c>
      <c r="W341" s="54">
        <f t="shared" si="98"/>
        <v>1125055.3068686463</v>
      </c>
      <c r="X341" s="55">
        <f t="shared" si="99"/>
        <v>188.28652735855303</v>
      </c>
      <c r="Y341" s="55"/>
      <c r="AA341" s="72">
        <f t="shared" si="85"/>
        <v>699.2846956893336</v>
      </c>
      <c r="AB341" s="72">
        <f t="shared" si="86"/>
        <v>4171.381173192756</v>
      </c>
      <c r="AC341" s="70">
        <f t="shared" si="87"/>
        <v>0.6981122355443858</v>
      </c>
      <c r="AD341" s="65"/>
      <c r="AE341" s="72">
        <f t="shared" si="88"/>
        <v>-4029.4320026095957</v>
      </c>
      <c r="AF341" s="72">
        <f t="shared" si="89"/>
        <v>-6618.086266642436</v>
      </c>
      <c r="AG341" s="70">
        <f t="shared" si="90"/>
        <v>-1.1075868655504166</v>
      </c>
    </row>
    <row r="342" spans="1:33" ht="15">
      <c r="A342" s="32">
        <v>39903</v>
      </c>
      <c r="B342" s="19">
        <v>1130485</v>
      </c>
      <c r="C342" s="19">
        <v>-0.1</v>
      </c>
      <c r="D342" s="19">
        <v>-1416</v>
      </c>
      <c r="E342" s="19">
        <v>1136065</v>
      </c>
      <c r="F342" s="19">
        <v>1.1</v>
      </c>
      <c r="G342" s="19">
        <v>12888</v>
      </c>
      <c r="I342" s="29">
        <f t="shared" si="101"/>
        <v>1133545.9621740484</v>
      </c>
      <c r="J342" s="29">
        <f t="shared" si="94"/>
        <v>1122553.0147062992</v>
      </c>
      <c r="K342" s="30">
        <f t="shared" si="95"/>
        <v>187.86774981152186</v>
      </c>
      <c r="L342" s="29"/>
      <c r="M342" s="29">
        <f t="shared" si="91"/>
        <v>1128009.6563474482</v>
      </c>
      <c r="N342" s="29">
        <f t="shared" si="96"/>
        <v>1117038.0698736107</v>
      </c>
      <c r="O342" s="30">
        <f t="shared" si="97"/>
        <v>186.94478202071068</v>
      </c>
      <c r="P342" s="29"/>
      <c r="Q342" s="44"/>
      <c r="R342" s="54">
        <f t="shared" si="102"/>
        <v>1132307.1715229573</v>
      </c>
      <c r="S342" s="54">
        <f t="shared" si="92"/>
        <v>1117809.0919618686</v>
      </c>
      <c r="T342" s="55">
        <f t="shared" si="100"/>
        <v>187.07381840730315</v>
      </c>
      <c r="U342" s="47"/>
      <c r="V342" s="54">
        <f t="shared" si="103"/>
        <v>1132318.5296036077</v>
      </c>
      <c r="W342" s="54">
        <f t="shared" si="98"/>
        <v>1123930.2515617777</v>
      </c>
      <c r="X342" s="55">
        <f t="shared" si="99"/>
        <v>188.0982408311945</v>
      </c>
      <c r="Y342" s="55"/>
      <c r="AA342" s="72">
        <f aca="true" t="shared" si="104" ref="AA342:AA373">I342-R342</f>
        <v>1238.7906510911416</v>
      </c>
      <c r="AB342" s="72">
        <f aca="true" t="shared" si="105" ref="AB342:AB373">J342-S342</f>
        <v>4743.922744430602</v>
      </c>
      <c r="AC342" s="70">
        <f aca="true" t="shared" si="106" ref="AC342:AC373">K342-T342</f>
        <v>0.7939314042187107</v>
      </c>
      <c r="AD342" s="65"/>
      <c r="AE342" s="72">
        <f aca="true" t="shared" si="107" ref="AE342:AE373">M342-V342</f>
        <v>-4308.873256159481</v>
      </c>
      <c r="AF342" s="72">
        <f aca="true" t="shared" si="108" ref="AF342:AF373">N342-W342</f>
        <v>-6892.181688166922</v>
      </c>
      <c r="AG342" s="70">
        <f aca="true" t="shared" si="109" ref="AG342:AG373">O342-X342</f>
        <v>-1.1534588104838122</v>
      </c>
    </row>
    <row r="343" spans="1:33" ht="15">
      <c r="A343" s="32">
        <v>39933</v>
      </c>
      <c r="B343" s="19">
        <v>1138701</v>
      </c>
      <c r="C343" s="19">
        <v>0.7</v>
      </c>
      <c r="D343" s="19">
        <v>8280</v>
      </c>
      <c r="E343" s="19">
        <v>1143687</v>
      </c>
      <c r="F343" s="19">
        <v>0.7</v>
      </c>
      <c r="G343" s="19">
        <v>7686</v>
      </c>
      <c r="I343" s="29">
        <f t="shared" si="101"/>
        <v>1141214.9197295315</v>
      </c>
      <c r="J343" s="29">
        <f t="shared" si="94"/>
        <v>1130147.5999378068</v>
      </c>
      <c r="K343" s="30">
        <f t="shared" si="95"/>
        <v>189.1387611753535</v>
      </c>
      <c r="L343" s="29"/>
      <c r="M343" s="29">
        <f aca="true" t="shared" si="110" ref="M343:M372">M344/(1+D344/B343)</f>
        <v>1136271.526212645</v>
      </c>
      <c r="N343" s="29">
        <f t="shared" si="96"/>
        <v>1125219.5806575252</v>
      </c>
      <c r="O343" s="30">
        <f t="shared" si="97"/>
        <v>188.31401982141702</v>
      </c>
      <c r="P343" s="29"/>
      <c r="Q343" s="44"/>
      <c r="R343" s="54">
        <f t="shared" si="102"/>
        <v>1140233.3217236178</v>
      </c>
      <c r="S343" s="54">
        <f t="shared" si="92"/>
        <v>1125633.7556056015</v>
      </c>
      <c r="T343" s="55">
        <f t="shared" si="100"/>
        <v>188.38333513615424</v>
      </c>
      <c r="U343" s="47"/>
      <c r="V343" s="54">
        <f t="shared" si="103"/>
        <v>1140244.759310833</v>
      </c>
      <c r="W343" s="54">
        <f t="shared" si="98"/>
        <v>1131797.76332271</v>
      </c>
      <c r="X343" s="55">
        <f t="shared" si="99"/>
        <v>189.41492851701284</v>
      </c>
      <c r="Y343" s="55"/>
      <c r="AA343" s="72">
        <f t="shared" si="104"/>
        <v>981.5980059136637</v>
      </c>
      <c r="AB343" s="72">
        <f t="shared" si="105"/>
        <v>4513.8443322053645</v>
      </c>
      <c r="AC343" s="70">
        <f t="shared" si="106"/>
        <v>0.75542603919925</v>
      </c>
      <c r="AD343" s="65"/>
      <c r="AE343" s="72">
        <f t="shared" si="107"/>
        <v>-3973.2330981879495</v>
      </c>
      <c r="AF343" s="72">
        <f t="shared" si="108"/>
        <v>-6578.182665184839</v>
      </c>
      <c r="AG343" s="70">
        <f t="shared" si="109"/>
        <v>-1.1009086955958196</v>
      </c>
    </row>
    <row r="344" spans="1:33" ht="15">
      <c r="A344" s="32">
        <v>39964</v>
      </c>
      <c r="B344" s="19">
        <v>1142319</v>
      </c>
      <c r="C344" s="19">
        <v>0.3</v>
      </c>
      <c r="D344" s="19">
        <v>3622</v>
      </c>
      <c r="E344" s="19">
        <v>1146970</v>
      </c>
      <c r="F344" s="19">
        <v>0.3</v>
      </c>
      <c r="G344" s="19">
        <v>3288</v>
      </c>
      <c r="I344" s="29">
        <f t="shared" si="101"/>
        <v>1144495.8127151742</v>
      </c>
      <c r="J344" s="29">
        <f t="shared" si="94"/>
        <v>1133396.675347946</v>
      </c>
      <c r="K344" s="30">
        <f t="shared" si="95"/>
        <v>189.68251855542738</v>
      </c>
      <c r="L344" s="29"/>
      <c r="M344" s="29">
        <f t="shared" si="110"/>
        <v>1139885.7985000515</v>
      </c>
      <c r="N344" s="29">
        <f t="shared" si="96"/>
        <v>1128798.6987237616</v>
      </c>
      <c r="O344" s="30">
        <f t="shared" si="97"/>
        <v>188.91301233990356</v>
      </c>
      <c r="P344" s="29"/>
      <c r="Q344" s="44"/>
      <c r="R344" s="54">
        <f t="shared" si="102"/>
        <v>1143654.0216887887</v>
      </c>
      <c r="S344" s="54">
        <f t="shared" si="92"/>
        <v>1129010.6568724182</v>
      </c>
      <c r="T344" s="55">
        <f t="shared" si="100"/>
        <v>188.94848514156268</v>
      </c>
      <c r="U344" s="47"/>
      <c r="V344" s="54">
        <f t="shared" si="103"/>
        <v>1143665.4935887654</v>
      </c>
      <c r="W344" s="54">
        <f t="shared" si="98"/>
        <v>1135193.156612678</v>
      </c>
      <c r="X344" s="55">
        <f t="shared" si="99"/>
        <v>189.98317330256387</v>
      </c>
      <c r="Y344" s="55"/>
      <c r="AA344" s="72">
        <f t="shared" si="104"/>
        <v>841.791026385501</v>
      </c>
      <c r="AB344" s="72">
        <f t="shared" si="105"/>
        <v>4386.018475527642</v>
      </c>
      <c r="AC344" s="70">
        <f t="shared" si="106"/>
        <v>0.7340334138646938</v>
      </c>
      <c r="AD344" s="65"/>
      <c r="AE344" s="72">
        <f t="shared" si="107"/>
        <v>-3779.6950887138955</v>
      </c>
      <c r="AF344" s="72">
        <f t="shared" si="108"/>
        <v>-6394.457888916368</v>
      </c>
      <c r="AG344" s="70">
        <f t="shared" si="109"/>
        <v>-1.0701609626603101</v>
      </c>
    </row>
    <row r="345" spans="1:33" ht="15">
      <c r="A345" s="32">
        <v>39994</v>
      </c>
      <c r="B345" s="19">
        <v>1144247</v>
      </c>
      <c r="C345" s="19">
        <v>0.2</v>
      </c>
      <c r="D345" s="19">
        <v>1933</v>
      </c>
      <c r="E345" s="19">
        <v>1151381</v>
      </c>
      <c r="F345" s="19">
        <v>0.4</v>
      </c>
      <c r="G345" s="19">
        <v>4416</v>
      </c>
      <c r="I345" s="29">
        <f t="shared" si="101"/>
        <v>1148902.2867371193</v>
      </c>
      <c r="J345" s="29">
        <f t="shared" si="94"/>
        <v>1137760.4160894968</v>
      </c>
      <c r="K345" s="30">
        <f t="shared" si="95"/>
        <v>190.41282362176807</v>
      </c>
      <c r="L345" s="29"/>
      <c r="M345" s="29">
        <f t="shared" si="110"/>
        <v>1141814.681105086</v>
      </c>
      <c r="N345" s="29">
        <f t="shared" si="96"/>
        <v>1130708.8200511956</v>
      </c>
      <c r="O345" s="30">
        <f t="shared" si="97"/>
        <v>189.23268561230208</v>
      </c>
      <c r="P345" s="29"/>
      <c r="Q345" s="44"/>
      <c r="R345" s="54">
        <f t="shared" si="102"/>
        <v>1148228.6377755438</v>
      </c>
      <c r="S345" s="54">
        <f t="shared" si="92"/>
        <v>1133526.699499908</v>
      </c>
      <c r="T345" s="55">
        <f t="shared" si="100"/>
        <v>189.70427908212895</v>
      </c>
      <c r="U345" s="47"/>
      <c r="V345" s="54">
        <f t="shared" si="103"/>
        <v>1145952.824575943</v>
      </c>
      <c r="W345" s="54">
        <f t="shared" si="98"/>
        <v>1137463.5429259033</v>
      </c>
      <c r="X345" s="55">
        <f t="shared" si="99"/>
        <v>190.363139649169</v>
      </c>
      <c r="Y345" s="55"/>
      <c r="AA345" s="72">
        <f t="shared" si="104"/>
        <v>673.648961575469</v>
      </c>
      <c r="AB345" s="72">
        <f t="shared" si="105"/>
        <v>4233.716589588905</v>
      </c>
      <c r="AC345" s="70">
        <f t="shared" si="106"/>
        <v>0.7085445396391208</v>
      </c>
      <c r="AD345" s="65"/>
      <c r="AE345" s="72">
        <f t="shared" si="107"/>
        <v>-4138.143470856827</v>
      </c>
      <c r="AF345" s="72">
        <f t="shared" si="108"/>
        <v>-6754.722874707775</v>
      </c>
      <c r="AG345" s="70">
        <f t="shared" si="109"/>
        <v>-1.1304540368669223</v>
      </c>
    </row>
    <row r="346" spans="1:33" ht="15">
      <c r="A346" s="32">
        <v>40025</v>
      </c>
      <c r="B346" s="19">
        <v>1152717</v>
      </c>
      <c r="C346" s="19">
        <v>0.7</v>
      </c>
      <c r="D346" s="19">
        <v>8477</v>
      </c>
      <c r="E346" s="19">
        <v>1150748</v>
      </c>
      <c r="F346" s="19">
        <v>-0.1</v>
      </c>
      <c r="G346" s="19">
        <v>-627</v>
      </c>
      <c r="I346" s="29">
        <f t="shared" si="101"/>
        <v>1148276.6365537446</v>
      </c>
      <c r="J346" s="29">
        <f t="shared" si="94"/>
        <v>1137140.8333615481</v>
      </c>
      <c r="K346" s="30">
        <f t="shared" si="95"/>
        <v>190.309131759204</v>
      </c>
      <c r="L346" s="29"/>
      <c r="M346" s="29">
        <f t="shared" si="110"/>
        <v>1150273.6615976964</v>
      </c>
      <c r="N346" s="29">
        <f t="shared" si="96"/>
        <v>1139085.5242659096</v>
      </c>
      <c r="O346" s="30">
        <f t="shared" si="97"/>
        <v>190.6345905121493</v>
      </c>
      <c r="P346" s="29"/>
      <c r="Q346" s="44"/>
      <c r="R346" s="54">
        <f t="shared" si="102"/>
        <v>1147080.4091377682</v>
      </c>
      <c r="S346" s="54">
        <f t="shared" si="92"/>
        <v>1132393.172800408</v>
      </c>
      <c r="T346" s="55">
        <f t="shared" si="100"/>
        <v>189.51457480304683</v>
      </c>
      <c r="U346" s="47"/>
      <c r="V346" s="54">
        <f t="shared" si="103"/>
        <v>1153974.4943479744</v>
      </c>
      <c r="W346" s="54">
        <f t="shared" si="98"/>
        <v>1145425.7877263846</v>
      </c>
      <c r="X346" s="55">
        <f t="shared" si="99"/>
        <v>191.69568162671317</v>
      </c>
      <c r="Y346" s="55"/>
      <c r="AA346" s="72">
        <f t="shared" si="104"/>
        <v>1196.2274159763474</v>
      </c>
      <c r="AB346" s="72">
        <f t="shared" si="105"/>
        <v>4747.660561140161</v>
      </c>
      <c r="AC346" s="70">
        <f t="shared" si="106"/>
        <v>0.7945569561571801</v>
      </c>
      <c r="AD346" s="65"/>
      <c r="AE346" s="72">
        <f t="shared" si="107"/>
        <v>-3700.8327502780594</v>
      </c>
      <c r="AF346" s="72">
        <f t="shared" si="108"/>
        <v>-6340.26346047502</v>
      </c>
      <c r="AG346" s="70">
        <f t="shared" si="109"/>
        <v>-1.0610911145638795</v>
      </c>
    </row>
    <row r="347" spans="1:33" ht="15">
      <c r="A347" s="32">
        <v>40056</v>
      </c>
      <c r="B347" s="19">
        <v>1157707</v>
      </c>
      <c r="C347" s="19">
        <v>0.4</v>
      </c>
      <c r="D347" s="19">
        <v>4992</v>
      </c>
      <c r="E347" s="19">
        <v>1155917</v>
      </c>
      <c r="F347" s="19">
        <v>0.4</v>
      </c>
      <c r="G347" s="19">
        <v>5171</v>
      </c>
      <c r="I347" s="29">
        <f t="shared" si="101"/>
        <v>1153436.531237567</v>
      </c>
      <c r="J347" s="29">
        <f t="shared" si="94"/>
        <v>1142250.6882118825</v>
      </c>
      <c r="K347" s="30">
        <f t="shared" si="95"/>
        <v>191.16430467310596</v>
      </c>
      <c r="L347" s="29"/>
      <c r="M347" s="29">
        <f t="shared" si="110"/>
        <v>1155255.0803836565</v>
      </c>
      <c r="N347" s="29">
        <f t="shared" si="96"/>
        <v>1144018.491279613</v>
      </c>
      <c r="O347" s="30">
        <f t="shared" si="97"/>
        <v>191.4601599067506</v>
      </c>
      <c r="P347" s="29"/>
      <c r="Q347" s="44"/>
      <c r="R347" s="54">
        <f t="shared" si="102"/>
        <v>1151668.7307743193</v>
      </c>
      <c r="S347" s="54">
        <f t="shared" si="92"/>
        <v>1136922.7454916097</v>
      </c>
      <c r="T347" s="55">
        <f t="shared" si="100"/>
        <v>190.27263310225902</v>
      </c>
      <c r="U347" s="47"/>
      <c r="V347" s="54">
        <f t="shared" si="103"/>
        <v>1158590.3923253664</v>
      </c>
      <c r="W347" s="54">
        <f t="shared" si="98"/>
        <v>1150007.49087729</v>
      </c>
      <c r="X347" s="55">
        <f t="shared" si="99"/>
        <v>192.46246435322</v>
      </c>
      <c r="Y347" s="55"/>
      <c r="AA347" s="72">
        <f t="shared" si="104"/>
        <v>1767.8004632478114</v>
      </c>
      <c r="AB347" s="72">
        <f t="shared" si="105"/>
        <v>5327.942720272811</v>
      </c>
      <c r="AC347" s="70">
        <f t="shared" si="106"/>
        <v>0.8916715708469383</v>
      </c>
      <c r="AD347" s="65"/>
      <c r="AE347" s="72">
        <f t="shared" si="107"/>
        <v>-3335.311941709835</v>
      </c>
      <c r="AF347" s="72">
        <f t="shared" si="108"/>
        <v>-5988.99959767703</v>
      </c>
      <c r="AG347" s="70">
        <f t="shared" si="109"/>
        <v>-1.0023044464694237</v>
      </c>
    </row>
    <row r="348" spans="1:33" ht="15">
      <c r="A348" s="32">
        <v>40086</v>
      </c>
      <c r="B348" s="19">
        <v>1165276</v>
      </c>
      <c r="C348" s="19">
        <v>0.7</v>
      </c>
      <c r="D348" s="19">
        <v>8490</v>
      </c>
      <c r="E348" s="19">
        <v>1164828</v>
      </c>
      <c r="F348" s="19">
        <v>0.9</v>
      </c>
      <c r="G348" s="19">
        <v>9833</v>
      </c>
      <c r="I348" s="29">
        <f t="shared" si="101"/>
        <v>1163248.430717944</v>
      </c>
      <c r="J348" s="29">
        <f t="shared" si="94"/>
        <v>1151967.4334601895</v>
      </c>
      <c r="K348" s="30">
        <f t="shared" si="95"/>
        <v>192.79047559009277</v>
      </c>
      <c r="L348" s="29"/>
      <c r="M348" s="29">
        <f t="shared" si="110"/>
        <v>1163727.0993249407</v>
      </c>
      <c r="N348" s="29">
        <f t="shared" si="96"/>
        <v>1152408.1071245235</v>
      </c>
      <c r="O348" s="30">
        <f t="shared" si="97"/>
        <v>192.8642256657106</v>
      </c>
      <c r="P348" s="29"/>
      <c r="Q348" s="44"/>
      <c r="R348" s="54">
        <f t="shared" si="102"/>
        <v>1162033.749351288</v>
      </c>
      <c r="S348" s="54">
        <f t="shared" si="92"/>
        <v>1147155.050201034</v>
      </c>
      <c r="T348" s="55">
        <f t="shared" si="100"/>
        <v>191.98508680017935</v>
      </c>
      <c r="U348" s="47"/>
      <c r="V348" s="54">
        <f t="shared" si="103"/>
        <v>1166700.5250716438</v>
      </c>
      <c r="W348" s="54">
        <f t="shared" si="98"/>
        <v>1158057.5433134309</v>
      </c>
      <c r="X348" s="55">
        <f t="shared" si="99"/>
        <v>193.80970160369253</v>
      </c>
      <c r="Y348" s="55"/>
      <c r="AA348" s="72">
        <f t="shared" si="104"/>
        <v>1214.6813666559756</v>
      </c>
      <c r="AB348" s="72">
        <f t="shared" si="105"/>
        <v>4812.383259155555</v>
      </c>
      <c r="AC348" s="70">
        <f t="shared" si="106"/>
        <v>0.8053887899134224</v>
      </c>
      <c r="AD348" s="65"/>
      <c r="AE348" s="72">
        <f t="shared" si="107"/>
        <v>-2973.4257467030548</v>
      </c>
      <c r="AF348" s="72">
        <f t="shared" si="108"/>
        <v>-5649.4361889073625</v>
      </c>
      <c r="AG348" s="70">
        <f t="shared" si="109"/>
        <v>-0.9454759379819393</v>
      </c>
    </row>
    <row r="349" spans="1:33" ht="15">
      <c r="A349" s="32">
        <v>40117</v>
      </c>
      <c r="B349" s="19">
        <v>1174199</v>
      </c>
      <c r="C349" s="19">
        <v>0.8</v>
      </c>
      <c r="D349" s="19">
        <v>8928</v>
      </c>
      <c r="E349" s="19">
        <v>1170905</v>
      </c>
      <c r="F349" s="19">
        <v>0.5</v>
      </c>
      <c r="G349" s="19">
        <v>6083</v>
      </c>
      <c r="I349" s="29">
        <f t="shared" si="101"/>
        <v>1169323.1818434813</v>
      </c>
      <c r="J349" s="29">
        <f t="shared" si="94"/>
        <v>1157983.272620768</v>
      </c>
      <c r="K349" s="30">
        <f t="shared" si="95"/>
        <v>193.7972718407105</v>
      </c>
      <c r="L349" s="29"/>
      <c r="M349" s="29">
        <f t="shared" si="110"/>
        <v>1172643.2321061643</v>
      </c>
      <c r="N349" s="29">
        <f t="shared" si="96"/>
        <v>1161237.5171358923</v>
      </c>
      <c r="O349" s="30">
        <f t="shared" si="97"/>
        <v>194.34189430965716</v>
      </c>
      <c r="P349" s="29"/>
      <c r="Q349" s="44"/>
      <c r="R349" s="54">
        <f t="shared" si="102"/>
        <v>1167843.9180980443</v>
      </c>
      <c r="S349" s="54">
        <f t="shared" si="92"/>
        <v>1152890.825452039</v>
      </c>
      <c r="T349" s="55">
        <f t="shared" si="100"/>
        <v>192.9450122341802</v>
      </c>
      <c r="U349" s="47"/>
      <c r="V349" s="54">
        <f t="shared" si="103"/>
        <v>1176034.129272217</v>
      </c>
      <c r="W349" s="54">
        <f t="shared" si="98"/>
        <v>1167322.0036599382</v>
      </c>
      <c r="X349" s="55">
        <f t="shared" si="99"/>
        <v>195.36017921652208</v>
      </c>
      <c r="Y349" s="55"/>
      <c r="AA349" s="72">
        <f t="shared" si="104"/>
        <v>1479.2637454369105</v>
      </c>
      <c r="AB349" s="72">
        <f t="shared" si="105"/>
        <v>5092.447168729035</v>
      </c>
      <c r="AC349" s="70">
        <f t="shared" si="106"/>
        <v>0.8522596065302821</v>
      </c>
      <c r="AD349" s="65"/>
      <c r="AE349" s="72">
        <f t="shared" si="107"/>
        <v>-3390.8971660526004</v>
      </c>
      <c r="AF349" s="72">
        <f t="shared" si="108"/>
        <v>-6084.486524045933</v>
      </c>
      <c r="AG349" s="70">
        <f t="shared" si="109"/>
        <v>-1.0182849068649205</v>
      </c>
    </row>
    <row r="350" spans="1:33" ht="15">
      <c r="A350" s="32">
        <v>40147</v>
      </c>
      <c r="B350" s="19">
        <v>1176588</v>
      </c>
      <c r="C350" s="19">
        <v>0.4</v>
      </c>
      <c r="D350" s="19">
        <v>4705</v>
      </c>
      <c r="E350" s="19">
        <v>1176105</v>
      </c>
      <c r="F350" s="19">
        <v>0.6</v>
      </c>
      <c r="G350" s="19">
        <v>7545</v>
      </c>
      <c r="I350" s="29">
        <f t="shared" si="101"/>
        <v>1176857.9890285295</v>
      </c>
      <c r="J350" s="29">
        <f t="shared" si="94"/>
        <v>1165445.0084506804</v>
      </c>
      <c r="K350" s="30">
        <f t="shared" si="95"/>
        <v>195.0460498509147</v>
      </c>
      <c r="L350" s="29"/>
      <c r="M350" s="29">
        <f t="shared" si="110"/>
        <v>1177341.9981646088</v>
      </c>
      <c r="N350" s="29">
        <f t="shared" si="96"/>
        <v>1165890.5806439726</v>
      </c>
      <c r="O350" s="30">
        <f t="shared" si="97"/>
        <v>195.12061973245767</v>
      </c>
      <c r="P350" s="29"/>
      <c r="Q350" s="44"/>
      <c r="R350" s="54">
        <f t="shared" si="102"/>
        <v>1174850.9816066327</v>
      </c>
      <c r="S350" s="54">
        <f t="shared" si="92"/>
        <v>1159808.1704047513</v>
      </c>
      <c r="T350" s="55">
        <f t="shared" si="100"/>
        <v>194.1026823075853</v>
      </c>
      <c r="U350" s="47"/>
      <c r="V350" s="54">
        <f t="shared" si="103"/>
        <v>1180738.2657893058</v>
      </c>
      <c r="W350" s="54">
        <f t="shared" si="98"/>
        <v>1171991.291674578</v>
      </c>
      <c r="X350" s="55">
        <f t="shared" si="99"/>
        <v>196.14161993338817</v>
      </c>
      <c r="Y350" s="55"/>
      <c r="AA350" s="72">
        <f t="shared" si="104"/>
        <v>2007.007421896793</v>
      </c>
      <c r="AB350" s="72">
        <f t="shared" si="105"/>
        <v>5636.838045929093</v>
      </c>
      <c r="AC350" s="70">
        <f t="shared" si="106"/>
        <v>0.9433675433294013</v>
      </c>
      <c r="AD350" s="65"/>
      <c r="AE350" s="72">
        <f t="shared" si="107"/>
        <v>-3396.2676246969495</v>
      </c>
      <c r="AF350" s="72">
        <f t="shared" si="108"/>
        <v>-6100.711030605482</v>
      </c>
      <c r="AG350" s="70">
        <f t="shared" si="109"/>
        <v>-1.0210002009305015</v>
      </c>
    </row>
    <row r="351" spans="1:33" ht="15">
      <c r="A351" s="32">
        <v>40178</v>
      </c>
      <c r="B351" s="19">
        <v>1182990</v>
      </c>
      <c r="C351" s="19">
        <v>0.5</v>
      </c>
      <c r="D351" s="19">
        <v>6409</v>
      </c>
      <c r="E351" s="19">
        <v>1187097</v>
      </c>
      <c r="F351" s="19">
        <v>0.9</v>
      </c>
      <c r="G351" s="19">
        <v>10998</v>
      </c>
      <c r="I351" s="29">
        <f t="shared" si="101"/>
        <v>1187863.030383966</v>
      </c>
      <c r="J351" s="29">
        <f t="shared" si="94"/>
        <v>1176343.3246749465</v>
      </c>
      <c r="K351" s="30">
        <f t="shared" si="95"/>
        <v>196.8699656205614</v>
      </c>
      <c r="L351" s="29"/>
      <c r="M351" s="29">
        <f t="shared" si="110"/>
        <v>1183755.1052728207</v>
      </c>
      <c r="N351" s="29">
        <f t="shared" si="96"/>
        <v>1172241.3106627618</v>
      </c>
      <c r="O351" s="30">
        <f t="shared" si="97"/>
        <v>196.1834625048345</v>
      </c>
      <c r="P351" s="29"/>
      <c r="Q351" s="44"/>
      <c r="R351" s="54">
        <f t="shared" si="102"/>
        <v>1185424.6404410922</v>
      </c>
      <c r="S351" s="54">
        <f t="shared" si="92"/>
        <v>1170246.443938394</v>
      </c>
      <c r="T351" s="55">
        <f t="shared" si="100"/>
        <v>195.84960644835354</v>
      </c>
      <c r="U351" s="47"/>
      <c r="V351" s="54">
        <f t="shared" si="103"/>
        <v>1186641.9571182523</v>
      </c>
      <c r="W351" s="54">
        <f t="shared" si="98"/>
        <v>1177851.2481329509</v>
      </c>
      <c r="X351" s="55">
        <f t="shared" si="99"/>
        <v>197.12232803305508</v>
      </c>
      <c r="Y351" s="55"/>
      <c r="AA351" s="72">
        <f t="shared" si="104"/>
        <v>2438.389942873735</v>
      </c>
      <c r="AB351" s="72">
        <f t="shared" si="105"/>
        <v>6096.880736552412</v>
      </c>
      <c r="AC351" s="70">
        <f t="shared" si="106"/>
        <v>1.0203591722078613</v>
      </c>
      <c r="AD351" s="65"/>
      <c r="AE351" s="72">
        <f t="shared" si="107"/>
        <v>-2886.851845431607</v>
      </c>
      <c r="AF351" s="72">
        <f t="shared" si="108"/>
        <v>-5609.937470189063</v>
      </c>
      <c r="AG351" s="70">
        <f t="shared" si="109"/>
        <v>-0.9388655282205889</v>
      </c>
    </row>
    <row r="352" spans="1:33" ht="15">
      <c r="A352" s="32">
        <v>40209</v>
      </c>
      <c r="B352" s="19">
        <v>1182652</v>
      </c>
      <c r="C352" s="19">
        <v>0</v>
      </c>
      <c r="D352" s="19">
        <v>-333</v>
      </c>
      <c r="E352" s="19">
        <v>1174616</v>
      </c>
      <c r="F352" s="19">
        <v>-1.1</v>
      </c>
      <c r="G352" s="19">
        <v>-12476</v>
      </c>
      <c r="I352" s="29">
        <f t="shared" si="101"/>
        <v>1175378.9796559545</v>
      </c>
      <c r="J352" s="29">
        <f t="shared" si="94"/>
        <v>1163980.3422744817</v>
      </c>
      <c r="K352" s="30">
        <f t="shared" si="95"/>
        <v>194.8009268721844</v>
      </c>
      <c r="L352" s="29"/>
      <c r="M352" s="29">
        <f t="shared" si="110"/>
        <v>1183421.8899032436</v>
      </c>
      <c r="N352" s="29">
        <f t="shared" si="96"/>
        <v>1171911.33631264</v>
      </c>
      <c r="O352" s="30">
        <f t="shared" si="97"/>
        <v>196.12823879794422</v>
      </c>
      <c r="P352" s="29"/>
      <c r="Q352" s="44"/>
      <c r="R352" s="54">
        <f t="shared" si="102"/>
        <v>1172384.96939624</v>
      </c>
      <c r="S352" s="54">
        <f t="shared" si="92"/>
        <v>1157373.7330550717</v>
      </c>
      <c r="T352" s="55">
        <f t="shared" si="100"/>
        <v>193.69526077742165</v>
      </c>
      <c r="U352" s="47"/>
      <c r="V352" s="54">
        <f t="shared" si="103"/>
        <v>1186641.9571182523</v>
      </c>
      <c r="W352" s="54">
        <f t="shared" si="98"/>
        <v>1177851.2481329509</v>
      </c>
      <c r="X352" s="55">
        <f t="shared" si="99"/>
        <v>197.12232803305508</v>
      </c>
      <c r="Y352" s="55"/>
      <c r="AA352" s="72">
        <f t="shared" si="104"/>
        <v>2994.0102597144432</v>
      </c>
      <c r="AB352" s="72">
        <f t="shared" si="105"/>
        <v>6606.609219409991</v>
      </c>
      <c r="AC352" s="70">
        <f t="shared" si="106"/>
        <v>1.1056660947627392</v>
      </c>
      <c r="AD352" s="65"/>
      <c r="AE352" s="72">
        <f t="shared" si="107"/>
        <v>-3220.067215008661</v>
      </c>
      <c r="AF352" s="72">
        <f t="shared" si="108"/>
        <v>-5939.9118203108665</v>
      </c>
      <c r="AG352" s="70">
        <f t="shared" si="109"/>
        <v>-0.994089235110863</v>
      </c>
    </row>
    <row r="353" spans="1:33" ht="15">
      <c r="A353" s="32">
        <v>40237</v>
      </c>
      <c r="B353" s="19">
        <v>1192366</v>
      </c>
      <c r="C353" s="19">
        <v>0.8</v>
      </c>
      <c r="D353" s="19">
        <v>9719</v>
      </c>
      <c r="E353" s="19">
        <v>1184336</v>
      </c>
      <c r="F353" s="19">
        <v>0.8</v>
      </c>
      <c r="G353" s="19">
        <v>9726</v>
      </c>
      <c r="I353" s="29">
        <f t="shared" si="101"/>
        <v>1185111.2972441143</v>
      </c>
      <c r="J353" s="29">
        <f t="shared" si="94"/>
        <v>1173618.277403036</v>
      </c>
      <c r="K353" s="30">
        <f t="shared" si="95"/>
        <v>196.4139083186817</v>
      </c>
      <c r="L353" s="29"/>
      <c r="M353" s="29">
        <f t="shared" si="110"/>
        <v>1193147.2168362462</v>
      </c>
      <c r="N353" s="29">
        <f t="shared" si="96"/>
        <v>1181542.069848475</v>
      </c>
      <c r="O353" s="30">
        <f t="shared" si="97"/>
        <v>197.74001500335137</v>
      </c>
      <c r="P353" s="29"/>
      <c r="Q353" s="44"/>
      <c r="R353" s="54">
        <f t="shared" si="102"/>
        <v>1181764.04915141</v>
      </c>
      <c r="S353" s="54">
        <f t="shared" si="92"/>
        <v>1166632.7229195123</v>
      </c>
      <c r="T353" s="55">
        <f t="shared" si="100"/>
        <v>195.24482286364102</v>
      </c>
      <c r="U353" s="47"/>
      <c r="V353" s="54">
        <f t="shared" si="103"/>
        <v>1196135.0927751984</v>
      </c>
      <c r="W353" s="54">
        <f t="shared" si="98"/>
        <v>1187274.0581180144</v>
      </c>
      <c r="X353" s="55">
        <f t="shared" si="99"/>
        <v>198.69930665731954</v>
      </c>
      <c r="Y353" s="55"/>
      <c r="AA353" s="72">
        <f t="shared" si="104"/>
        <v>3347.2480927042197</v>
      </c>
      <c r="AB353" s="72">
        <f t="shared" si="105"/>
        <v>6985.554483523592</v>
      </c>
      <c r="AC353" s="70">
        <f t="shared" si="106"/>
        <v>1.1690854550406868</v>
      </c>
      <c r="AD353" s="65"/>
      <c r="AE353" s="72">
        <f t="shared" si="107"/>
        <v>-2987.875938952202</v>
      </c>
      <c r="AF353" s="72">
        <f t="shared" si="108"/>
        <v>-5731.988269539317</v>
      </c>
      <c r="AG353" s="70">
        <f t="shared" si="109"/>
        <v>-0.9592916539681653</v>
      </c>
    </row>
    <row r="354" spans="1:33" ht="15">
      <c r="A354" s="32">
        <v>40268</v>
      </c>
      <c r="B354" s="19">
        <v>1202202</v>
      </c>
      <c r="C354" s="19">
        <v>0.8</v>
      </c>
      <c r="D354" s="19">
        <v>9844</v>
      </c>
      <c r="E354" s="19">
        <v>1207145</v>
      </c>
      <c r="F354" s="19">
        <v>1.9</v>
      </c>
      <c r="G354" s="19">
        <v>22816</v>
      </c>
      <c r="I354" s="29">
        <f t="shared" si="101"/>
        <v>1207942.2331929682</v>
      </c>
      <c r="J354" s="29">
        <f t="shared" si="94"/>
        <v>1196227.8025861154</v>
      </c>
      <c r="K354" s="30">
        <f t="shared" si="95"/>
        <v>200.19778361437403</v>
      </c>
      <c r="L354" s="29"/>
      <c r="M354" s="29">
        <f t="shared" si="110"/>
        <v>1202997.6664486437</v>
      </c>
      <c r="N354" s="29">
        <f t="shared" si="96"/>
        <v>1191296.7090579027</v>
      </c>
      <c r="O354" s="30">
        <f t="shared" si="97"/>
        <v>199.3725277617603</v>
      </c>
      <c r="P354" s="29"/>
      <c r="Q354" s="44"/>
      <c r="R354" s="54">
        <f t="shared" si="102"/>
        <v>1204217.566085287</v>
      </c>
      <c r="S354" s="54">
        <f t="shared" si="92"/>
        <v>1188798.7446549828</v>
      </c>
      <c r="T354" s="55">
        <f t="shared" si="100"/>
        <v>198.9544744980502</v>
      </c>
      <c r="U354" s="47"/>
      <c r="V354" s="54">
        <f t="shared" si="103"/>
        <v>1205704.1735174</v>
      </c>
      <c r="W354" s="54">
        <f t="shared" si="98"/>
        <v>1196772.2505829586</v>
      </c>
      <c r="X354" s="55">
        <f t="shared" si="99"/>
        <v>200.2889011105781</v>
      </c>
      <c r="Y354" s="55"/>
      <c r="AA354" s="72">
        <f t="shared" si="104"/>
        <v>3724.667107681278</v>
      </c>
      <c r="AB354" s="72">
        <f t="shared" si="105"/>
        <v>7429.057931132615</v>
      </c>
      <c r="AC354" s="70">
        <f t="shared" si="106"/>
        <v>1.243309116323843</v>
      </c>
      <c r="AD354" s="65"/>
      <c r="AE354" s="72">
        <f t="shared" si="107"/>
        <v>-2706.5070687562693</v>
      </c>
      <c r="AF354" s="72">
        <f t="shared" si="108"/>
        <v>-5475.541525055887</v>
      </c>
      <c r="AG354" s="70">
        <f t="shared" si="109"/>
        <v>-0.9163733488178138</v>
      </c>
    </row>
    <row r="355" spans="1:33" ht="15">
      <c r="A355" s="32">
        <v>40298</v>
      </c>
      <c r="B355" s="19">
        <v>1199830</v>
      </c>
      <c r="C355" s="19">
        <v>-0.2</v>
      </c>
      <c r="D355" s="19">
        <v>-2362</v>
      </c>
      <c r="E355" s="19">
        <v>1205862</v>
      </c>
      <c r="F355" s="19">
        <v>-0.1</v>
      </c>
      <c r="G355" s="19">
        <v>-1272</v>
      </c>
      <c r="I355" s="29">
        <f t="shared" si="101"/>
        <v>1206669.3931276724</v>
      </c>
      <c r="J355" s="29">
        <f t="shared" si="94"/>
        <v>1194967.306320224</v>
      </c>
      <c r="K355" s="30">
        <f t="shared" si="95"/>
        <v>199.98683001662275</v>
      </c>
      <c r="L355" s="29"/>
      <c r="M355" s="29">
        <f t="shared" si="110"/>
        <v>1200634.1031804476</v>
      </c>
      <c r="N355" s="29">
        <f t="shared" si="96"/>
        <v>1188956.1349889901</v>
      </c>
      <c r="O355" s="30">
        <f t="shared" si="97"/>
        <v>198.98081496260235</v>
      </c>
      <c r="P355" s="29"/>
      <c r="Q355" s="44"/>
      <c r="R355" s="54">
        <f t="shared" si="102"/>
        <v>1203013.3485192016</v>
      </c>
      <c r="S355" s="54">
        <f t="shared" si="92"/>
        <v>1187609.9459103278</v>
      </c>
      <c r="T355" s="55">
        <f t="shared" si="100"/>
        <v>198.75552002355215</v>
      </c>
      <c r="U355" s="47"/>
      <c r="V355" s="54">
        <f t="shared" si="103"/>
        <v>1203292.765170365</v>
      </c>
      <c r="W355" s="54">
        <f t="shared" si="98"/>
        <v>1194378.7060817927</v>
      </c>
      <c r="X355" s="55">
        <f t="shared" si="99"/>
        <v>199.88832330835695</v>
      </c>
      <c r="Y355" s="55"/>
      <c r="AA355" s="72">
        <f t="shared" si="104"/>
        <v>3656.044608470751</v>
      </c>
      <c r="AB355" s="72">
        <f t="shared" si="105"/>
        <v>7357.360409896122</v>
      </c>
      <c r="AC355" s="70">
        <f t="shared" si="106"/>
        <v>1.231309993070596</v>
      </c>
      <c r="AD355" s="65"/>
      <c r="AE355" s="72">
        <f t="shared" si="107"/>
        <v>-2658.661989917513</v>
      </c>
      <c r="AF355" s="72">
        <f t="shared" si="108"/>
        <v>-5422.5710928025655</v>
      </c>
      <c r="AG355" s="70">
        <f t="shared" si="109"/>
        <v>-0.9075083457545929</v>
      </c>
    </row>
    <row r="356" spans="1:33" ht="15">
      <c r="A356" s="32">
        <v>40329</v>
      </c>
      <c r="B356" s="19">
        <v>1201416</v>
      </c>
      <c r="C356" s="19">
        <v>0.1</v>
      </c>
      <c r="D356" s="19">
        <v>1586</v>
      </c>
      <c r="E356" s="19">
        <v>1205706</v>
      </c>
      <c r="F356" s="19">
        <v>0</v>
      </c>
      <c r="G356" s="19">
        <v>-156</v>
      </c>
      <c r="I356" s="29">
        <f t="shared" si="101"/>
        <v>1206513.2886768081</v>
      </c>
      <c r="J356" s="29">
        <f t="shared" si="94"/>
        <v>1194812.7157453606</v>
      </c>
      <c r="K356" s="30">
        <f t="shared" si="95"/>
        <v>199.96095811296993</v>
      </c>
      <c r="L356" s="29"/>
      <c r="M356" s="29">
        <f t="shared" si="110"/>
        <v>1202221.1660873962</v>
      </c>
      <c r="N356" s="29">
        <f t="shared" si="96"/>
        <v>1190527.7613277987</v>
      </c>
      <c r="O356" s="30">
        <f t="shared" si="97"/>
        <v>199.24383853471733</v>
      </c>
      <c r="P356" s="29"/>
      <c r="Q356" s="44"/>
      <c r="R356" s="54">
        <f t="shared" si="102"/>
        <v>1203013.3485192016</v>
      </c>
      <c r="S356" s="54">
        <f t="shared" si="92"/>
        <v>1187609.9459103278</v>
      </c>
      <c r="T356" s="55">
        <f t="shared" si="100"/>
        <v>198.75552002355215</v>
      </c>
      <c r="U356" s="47"/>
      <c r="V356" s="54">
        <f t="shared" si="103"/>
        <v>1204496.0579355354</v>
      </c>
      <c r="W356" s="54">
        <f t="shared" si="98"/>
        <v>1195573.0847878745</v>
      </c>
      <c r="X356" s="55">
        <f t="shared" si="99"/>
        <v>200.08821163166527</v>
      </c>
      <c r="Y356" s="55"/>
      <c r="AA356" s="72">
        <f t="shared" si="104"/>
        <v>3499.9401576064993</v>
      </c>
      <c r="AB356" s="72">
        <f t="shared" si="105"/>
        <v>7202.7698350327555</v>
      </c>
      <c r="AC356" s="70">
        <f t="shared" si="106"/>
        <v>1.2054380894177825</v>
      </c>
      <c r="AD356" s="65"/>
      <c r="AE356" s="72">
        <f t="shared" si="107"/>
        <v>-2274.891848139232</v>
      </c>
      <c r="AF356" s="72">
        <f t="shared" si="108"/>
        <v>-5045.323460075771</v>
      </c>
      <c r="AG356" s="70">
        <f t="shared" si="109"/>
        <v>-0.8443730969479475</v>
      </c>
    </row>
    <row r="357" spans="1:33" ht="15">
      <c r="A357" s="32">
        <v>40359</v>
      </c>
      <c r="B357" s="19">
        <v>1205869</v>
      </c>
      <c r="C357" s="19">
        <v>0.4</v>
      </c>
      <c r="D357" s="19">
        <v>4460</v>
      </c>
      <c r="E357" s="19">
        <v>1211476</v>
      </c>
      <c r="F357" s="19">
        <v>0.5</v>
      </c>
      <c r="G357" s="19">
        <v>5777</v>
      </c>
      <c r="I357" s="29">
        <f t="shared" si="101"/>
        <v>1212294.1567065648</v>
      </c>
      <c r="J357" s="29">
        <f t="shared" si="94"/>
        <v>1200537.5218414245</v>
      </c>
      <c r="K357" s="30">
        <f t="shared" si="95"/>
        <v>200.91904777580532</v>
      </c>
      <c r="L357" s="29"/>
      <c r="M357" s="29">
        <f t="shared" si="110"/>
        <v>1206684.1550943262</v>
      </c>
      <c r="N357" s="29">
        <f t="shared" si="96"/>
        <v>1194947.3410699714</v>
      </c>
      <c r="O357" s="30">
        <f t="shared" si="97"/>
        <v>199.9834886807657</v>
      </c>
      <c r="P357" s="29"/>
      <c r="Q357" s="44"/>
      <c r="R357" s="54">
        <f t="shared" si="102"/>
        <v>1209028.4152617976</v>
      </c>
      <c r="S357" s="54">
        <f t="shared" si="92"/>
        <v>1193547.9956398793</v>
      </c>
      <c r="T357" s="55">
        <f t="shared" si="100"/>
        <v>199.7492976236699</v>
      </c>
      <c r="U357" s="47"/>
      <c r="V357" s="54">
        <f t="shared" si="103"/>
        <v>1209314.0421672775</v>
      </c>
      <c r="W357" s="54">
        <f t="shared" si="98"/>
        <v>1200355.377127026</v>
      </c>
      <c r="X357" s="55">
        <f t="shared" si="99"/>
        <v>200.88856447819194</v>
      </c>
      <c r="Y357" s="55"/>
      <c r="AA357" s="72">
        <f t="shared" si="104"/>
        <v>3265.74144476722</v>
      </c>
      <c r="AB357" s="72">
        <f t="shared" si="105"/>
        <v>6989.526201545261</v>
      </c>
      <c r="AC357" s="70">
        <f t="shared" si="106"/>
        <v>1.1697501521354354</v>
      </c>
      <c r="AD357" s="65"/>
      <c r="AE357" s="72">
        <f t="shared" si="107"/>
        <v>-2629.8870729513</v>
      </c>
      <c r="AF357" s="72">
        <f t="shared" si="108"/>
        <v>-5408.036057054531</v>
      </c>
      <c r="AG357" s="70">
        <f t="shared" si="109"/>
        <v>-0.9050757974262353</v>
      </c>
    </row>
    <row r="358" spans="1:33" ht="15">
      <c r="A358" s="32">
        <v>40390</v>
      </c>
      <c r="B358" s="19">
        <v>1205856</v>
      </c>
      <c r="C358" s="19">
        <v>0</v>
      </c>
      <c r="D358" s="19">
        <v>-7</v>
      </c>
      <c r="E358" s="19">
        <v>1203883</v>
      </c>
      <c r="F358" s="19">
        <v>-0.6</v>
      </c>
      <c r="G358" s="19">
        <v>-7588</v>
      </c>
      <c r="I358" s="29">
        <f t="shared" si="101"/>
        <v>1204701.0322360103</v>
      </c>
      <c r="J358" s="29">
        <f t="shared" si="94"/>
        <v>1193018.0342777148</v>
      </c>
      <c r="K358" s="30">
        <f t="shared" si="95"/>
        <v>199.6606045755085</v>
      </c>
      <c r="L358" s="29"/>
      <c r="M358" s="29">
        <f t="shared" si="110"/>
        <v>1206677.1503623978</v>
      </c>
      <c r="N358" s="29">
        <f t="shared" si="96"/>
        <v>1194940.4044695715</v>
      </c>
      <c r="O358" s="30">
        <f t="shared" si="97"/>
        <v>199.98232778814736</v>
      </c>
      <c r="P358" s="29"/>
      <c r="Q358" s="44"/>
      <c r="R358" s="54">
        <f t="shared" si="102"/>
        <v>1201774.2447702268</v>
      </c>
      <c r="S358" s="54">
        <f t="shared" si="92"/>
        <v>1186386.70766604</v>
      </c>
      <c r="T358" s="55">
        <f t="shared" si="100"/>
        <v>198.55080183792788</v>
      </c>
      <c r="U358" s="47"/>
      <c r="V358" s="54">
        <f t="shared" si="103"/>
        <v>1209314.0421672775</v>
      </c>
      <c r="W358" s="54">
        <f t="shared" si="98"/>
        <v>1200355.377127026</v>
      </c>
      <c r="X358" s="55">
        <f t="shared" si="99"/>
        <v>200.88856447819194</v>
      </c>
      <c r="Y358" s="55"/>
      <c r="AA358" s="72">
        <f t="shared" si="104"/>
        <v>2926.7874657835346</v>
      </c>
      <c r="AB358" s="72">
        <f t="shared" si="105"/>
        <v>6631.326611674856</v>
      </c>
      <c r="AC358" s="70">
        <f t="shared" si="106"/>
        <v>1.1098027375806225</v>
      </c>
      <c r="AD358" s="65"/>
      <c r="AE358" s="72">
        <f t="shared" si="107"/>
        <v>-2636.891804879764</v>
      </c>
      <c r="AF358" s="72">
        <f t="shared" si="108"/>
        <v>-5414.972657454433</v>
      </c>
      <c r="AG358" s="70">
        <f t="shared" si="109"/>
        <v>-0.9062366900445795</v>
      </c>
    </row>
    <row r="359" spans="1:33" ht="15">
      <c r="A359" s="32">
        <v>40421</v>
      </c>
      <c r="B359" s="19">
        <v>1209405</v>
      </c>
      <c r="C359" s="19">
        <v>0.3</v>
      </c>
      <c r="D359" s="19">
        <v>3577</v>
      </c>
      <c r="E359" s="19">
        <v>1205708</v>
      </c>
      <c r="F359" s="19">
        <v>0.2</v>
      </c>
      <c r="G359" s="19">
        <v>1854</v>
      </c>
      <c r="I359" s="29">
        <f t="shared" si="101"/>
        <v>1206556.2920193658</v>
      </c>
      <c r="J359" s="29">
        <f t="shared" si="94"/>
        <v>1194855.3020483793</v>
      </c>
      <c r="K359" s="30">
        <f t="shared" si="95"/>
        <v>199.96808525335092</v>
      </c>
      <c r="L359" s="29"/>
      <c r="M359" s="29">
        <f t="shared" si="110"/>
        <v>1210256.586187941</v>
      </c>
      <c r="N359" s="29">
        <f t="shared" si="96"/>
        <v>1198485.024910808</v>
      </c>
      <c r="O359" s="30">
        <f t="shared" si="97"/>
        <v>200.5755468677872</v>
      </c>
      <c r="P359" s="29"/>
      <c r="Q359" s="44"/>
      <c r="R359" s="54">
        <f t="shared" si="102"/>
        <v>1204177.7932597671</v>
      </c>
      <c r="S359" s="54">
        <f t="shared" si="92"/>
        <v>1188759.4810813721</v>
      </c>
      <c r="T359" s="55">
        <f t="shared" si="100"/>
        <v>198.94790344160373</v>
      </c>
      <c r="U359" s="47"/>
      <c r="V359" s="54">
        <f t="shared" si="103"/>
        <v>1212941.9842937794</v>
      </c>
      <c r="W359" s="54">
        <f t="shared" si="98"/>
        <v>1203956.4432584068</v>
      </c>
      <c r="X359" s="55">
        <f t="shared" si="99"/>
        <v>201.49123017162648</v>
      </c>
      <c r="Y359" s="55"/>
      <c r="AA359" s="72">
        <f t="shared" si="104"/>
        <v>2378.498759598704</v>
      </c>
      <c r="AB359" s="72">
        <f t="shared" si="105"/>
        <v>6095.820967007196</v>
      </c>
      <c r="AC359" s="70">
        <f t="shared" si="106"/>
        <v>1.020181811747193</v>
      </c>
      <c r="AD359" s="65"/>
      <c r="AE359" s="72">
        <f t="shared" si="107"/>
        <v>-2685.398105838336</v>
      </c>
      <c r="AF359" s="72">
        <f t="shared" si="108"/>
        <v>-5471.418347598752</v>
      </c>
      <c r="AG359" s="70">
        <f t="shared" si="109"/>
        <v>-0.9156833038392733</v>
      </c>
    </row>
    <row r="360" spans="1:33" ht="15">
      <c r="A360" s="32">
        <v>40451</v>
      </c>
      <c r="B360" s="19">
        <v>1213771</v>
      </c>
      <c r="C360" s="19">
        <v>0.4</v>
      </c>
      <c r="D360" s="19">
        <v>4670</v>
      </c>
      <c r="E360" s="19">
        <v>1214120</v>
      </c>
      <c r="F360" s="19">
        <v>0.7</v>
      </c>
      <c r="G360" s="19">
        <v>8716</v>
      </c>
      <c r="I360" s="29">
        <f t="shared" si="101"/>
        <v>1215278.4242779564</v>
      </c>
      <c r="J360" s="29">
        <f t="shared" si="94"/>
        <v>1203492.8484631444</v>
      </c>
      <c r="K360" s="30">
        <f t="shared" si="95"/>
        <v>201.41364407113116</v>
      </c>
      <c r="L360" s="29"/>
      <c r="M360" s="29">
        <f t="shared" si="110"/>
        <v>1214929.8745053348</v>
      </c>
      <c r="N360" s="29">
        <f t="shared" si="96"/>
        <v>1203112.8584870985</v>
      </c>
      <c r="O360" s="30">
        <f t="shared" si="97"/>
        <v>201.35004987039804</v>
      </c>
      <c r="P360" s="29"/>
      <c r="Q360" s="44"/>
      <c r="R360" s="54">
        <f t="shared" si="102"/>
        <v>1212607.0378125852</v>
      </c>
      <c r="S360" s="54">
        <f t="shared" si="92"/>
        <v>1197080.7974489415</v>
      </c>
      <c r="T360" s="55">
        <f t="shared" si="100"/>
        <v>200.34053876569493</v>
      </c>
      <c r="U360" s="47"/>
      <c r="V360" s="54">
        <f t="shared" si="103"/>
        <v>1217793.7522309546</v>
      </c>
      <c r="W360" s="54">
        <f t="shared" si="98"/>
        <v>1208772.2690314404</v>
      </c>
      <c r="X360" s="55">
        <f t="shared" si="99"/>
        <v>202.297195092313</v>
      </c>
      <c r="Y360" s="55"/>
      <c r="AA360" s="72">
        <f t="shared" si="104"/>
        <v>2671.3864653711207</v>
      </c>
      <c r="AB360" s="72">
        <f t="shared" si="105"/>
        <v>6412.05101420288</v>
      </c>
      <c r="AC360" s="70">
        <f t="shared" si="106"/>
        <v>1.0731053054362292</v>
      </c>
      <c r="AD360" s="65"/>
      <c r="AE360" s="72">
        <f t="shared" si="107"/>
        <v>-2863.8777256198227</v>
      </c>
      <c r="AF360" s="72">
        <f t="shared" si="108"/>
        <v>-5659.410544341896</v>
      </c>
      <c r="AG360" s="70">
        <f t="shared" si="109"/>
        <v>-0.9471452219149512</v>
      </c>
    </row>
    <row r="361" spans="1:33" ht="15">
      <c r="A361" s="32">
        <v>40482</v>
      </c>
      <c r="B361" s="19">
        <v>1214940</v>
      </c>
      <c r="C361" s="19">
        <v>0.1</v>
      </c>
      <c r="D361" s="19">
        <v>1174</v>
      </c>
      <c r="E361" s="19">
        <v>1212409</v>
      </c>
      <c r="F361" s="19">
        <v>-0.1</v>
      </c>
      <c r="G361" s="19">
        <v>-1706</v>
      </c>
      <c r="I361" s="29">
        <f t="shared" si="101"/>
        <v>1213570.7965378498</v>
      </c>
      <c r="J361" s="29">
        <f t="shared" si="94"/>
        <v>1201801.7810237824</v>
      </c>
      <c r="K361" s="30">
        <f t="shared" si="95"/>
        <v>201.13063112612954</v>
      </c>
      <c r="L361" s="29"/>
      <c r="M361" s="29">
        <f t="shared" si="110"/>
        <v>1216104.9954076048</v>
      </c>
      <c r="N361" s="29">
        <f t="shared" si="96"/>
        <v>1204276.5495753381</v>
      </c>
      <c r="O361" s="30">
        <f t="shared" si="97"/>
        <v>201.54480238841654</v>
      </c>
      <c r="P361" s="29"/>
      <c r="Q361" s="44"/>
      <c r="R361" s="54">
        <f t="shared" si="102"/>
        <v>1211394.4307747728</v>
      </c>
      <c r="S361" s="54">
        <f t="shared" si="92"/>
        <v>1195883.7166514925</v>
      </c>
      <c r="T361" s="55">
        <f t="shared" si="100"/>
        <v>200.14019822692924</v>
      </c>
      <c r="U361" s="47"/>
      <c r="V361" s="54">
        <f t="shared" si="103"/>
        <v>1219011.5459831855</v>
      </c>
      <c r="W361" s="54">
        <f t="shared" si="98"/>
        <v>1209981.0413004716</v>
      </c>
      <c r="X361" s="55">
        <f t="shared" si="99"/>
        <v>202.49949228740527</v>
      </c>
      <c r="Y361" s="55"/>
      <c r="AA361" s="72">
        <f t="shared" si="104"/>
        <v>2176.3657630770467</v>
      </c>
      <c r="AB361" s="72">
        <f t="shared" si="105"/>
        <v>5918.064372289926</v>
      </c>
      <c r="AC361" s="70">
        <f t="shared" si="106"/>
        <v>0.9904328992003002</v>
      </c>
      <c r="AD361" s="65"/>
      <c r="AE361" s="72">
        <f t="shared" si="107"/>
        <v>-2906.5505755806807</v>
      </c>
      <c r="AF361" s="72">
        <f t="shared" si="108"/>
        <v>-5704.491725133499</v>
      </c>
      <c r="AG361" s="70">
        <f t="shared" si="109"/>
        <v>-0.9546898989887325</v>
      </c>
    </row>
    <row r="362" spans="1:33" ht="15">
      <c r="A362" s="32">
        <v>40512</v>
      </c>
      <c r="B362" s="19">
        <v>1226568</v>
      </c>
      <c r="C362" s="19">
        <v>0.4</v>
      </c>
      <c r="D362" s="19">
        <v>5289</v>
      </c>
      <c r="E362" s="19">
        <v>1225509</v>
      </c>
      <c r="F362" s="19">
        <v>0.6</v>
      </c>
      <c r="G362" s="19">
        <v>6767</v>
      </c>
      <c r="I362" s="29">
        <f t="shared" si="101"/>
        <v>1220344.2810469319</v>
      </c>
      <c r="J362" s="29">
        <f t="shared" si="94"/>
        <v>1208509.5773632915</v>
      </c>
      <c r="K362" s="30">
        <f t="shared" si="95"/>
        <v>202.25323165188487</v>
      </c>
      <c r="L362" s="29"/>
      <c r="M362" s="29">
        <f t="shared" si="110"/>
        <v>1221399.0669837408</v>
      </c>
      <c r="N362" s="29">
        <f t="shared" si="96"/>
        <v>1209519.128361701</v>
      </c>
      <c r="O362" s="30">
        <f t="shared" si="97"/>
        <v>202.422187658333</v>
      </c>
      <c r="P362" s="29"/>
      <c r="Q362" s="44"/>
      <c r="R362" s="54">
        <f t="shared" si="102"/>
        <v>1218662.7973594214</v>
      </c>
      <c r="S362" s="54">
        <f t="shared" si="92"/>
        <v>1203059.0189514016</v>
      </c>
      <c r="T362" s="55">
        <f t="shared" si="100"/>
        <v>201.3410394162908</v>
      </c>
      <c r="U362" s="47"/>
      <c r="V362" s="54">
        <f t="shared" si="103"/>
        <v>1223887.5921671183</v>
      </c>
      <c r="W362" s="54">
        <f t="shared" si="98"/>
        <v>1214820.9654656735</v>
      </c>
      <c r="X362" s="55">
        <f t="shared" si="99"/>
        <v>203.3094902565549</v>
      </c>
      <c r="Y362" s="55"/>
      <c r="AA362" s="72">
        <f t="shared" si="104"/>
        <v>1681.483687510481</v>
      </c>
      <c r="AB362" s="72">
        <f t="shared" si="105"/>
        <v>5450.558411889942</v>
      </c>
      <c r="AC362" s="70">
        <f t="shared" si="106"/>
        <v>0.9121922355940626</v>
      </c>
      <c r="AD362" s="65"/>
      <c r="AE362" s="72">
        <f t="shared" si="107"/>
        <v>-2488.5251833775546</v>
      </c>
      <c r="AF362" s="72">
        <f t="shared" si="108"/>
        <v>-5301.837103972444</v>
      </c>
      <c r="AG362" s="70">
        <f t="shared" si="109"/>
        <v>-0.8873025982219076</v>
      </c>
    </row>
    <row r="363" spans="1:33" ht="15">
      <c r="A363" s="32">
        <v>40543</v>
      </c>
      <c r="B363" s="19">
        <v>1229336</v>
      </c>
      <c r="C363" s="19">
        <v>0.2</v>
      </c>
      <c r="D363" s="19">
        <v>2881</v>
      </c>
      <c r="E363" s="19">
        <v>1235006</v>
      </c>
      <c r="F363" s="19">
        <v>0.8</v>
      </c>
      <c r="G363" s="19">
        <v>9610</v>
      </c>
      <c r="I363" s="29">
        <f t="shared" si="101"/>
        <v>1229913.7811818644</v>
      </c>
      <c r="J363" s="29">
        <f t="shared" si="94"/>
        <v>1217986.2740162425</v>
      </c>
      <c r="K363" s="30">
        <f t="shared" si="95"/>
        <v>203.83922861818593</v>
      </c>
      <c r="L363" s="29"/>
      <c r="M363" s="29">
        <f t="shared" si="110"/>
        <v>1224267.9260376052</v>
      </c>
      <c r="N363" s="29">
        <f t="shared" si="96"/>
        <v>1212360.0834565756</v>
      </c>
      <c r="O363" s="30">
        <f t="shared" si="97"/>
        <v>202.89764301233186</v>
      </c>
      <c r="P363" s="29"/>
      <c r="Q363" s="44"/>
      <c r="R363" s="54">
        <f t="shared" si="102"/>
        <v>1228412.0997382968</v>
      </c>
      <c r="S363" s="54">
        <f t="shared" si="92"/>
        <v>1212683.4911030128</v>
      </c>
      <c r="T363" s="55">
        <f t="shared" si="100"/>
        <v>202.95176773162115</v>
      </c>
      <c r="U363" s="47"/>
      <c r="V363" s="54">
        <f t="shared" si="103"/>
        <v>1226335.3673514526</v>
      </c>
      <c r="W363" s="54">
        <f t="shared" si="98"/>
        <v>1217250.6073966047</v>
      </c>
      <c r="X363" s="55">
        <f t="shared" si="99"/>
        <v>203.71610923706803</v>
      </c>
      <c r="Y363" s="55"/>
      <c r="AA363" s="72">
        <f t="shared" si="104"/>
        <v>1501.6814435676206</v>
      </c>
      <c r="AB363" s="72">
        <f t="shared" si="105"/>
        <v>5302.782913229661</v>
      </c>
      <c r="AC363" s="70">
        <f t="shared" si="106"/>
        <v>0.8874608865647815</v>
      </c>
      <c r="AD363" s="65"/>
      <c r="AE363" s="72">
        <f t="shared" si="107"/>
        <v>-2067.441313847434</v>
      </c>
      <c r="AF363" s="72">
        <f t="shared" si="108"/>
        <v>-4890.523940029088</v>
      </c>
      <c r="AG363" s="70">
        <f t="shared" si="109"/>
        <v>-0.81846622473617</v>
      </c>
    </row>
    <row r="364" spans="1:33" ht="15">
      <c r="A364" s="32">
        <v>40574</v>
      </c>
      <c r="B364" s="19">
        <v>1232906</v>
      </c>
      <c r="C364" s="19">
        <v>0.2</v>
      </c>
      <c r="D364" s="19">
        <v>3004</v>
      </c>
      <c r="E364" s="19">
        <v>1224177</v>
      </c>
      <c r="F364" s="19">
        <v>-0.9</v>
      </c>
      <c r="G364" s="19">
        <v>-11390</v>
      </c>
      <c r="I364" s="29">
        <f t="shared" si="101"/>
        <v>1218570.7448179426</v>
      </c>
      <c r="J364" s="29">
        <f t="shared" si="94"/>
        <v>1206753.2406050323</v>
      </c>
      <c r="K364" s="30">
        <f t="shared" si="95"/>
        <v>201.95929539198204</v>
      </c>
      <c r="L364" s="29"/>
      <c r="M364" s="29">
        <f t="shared" si="110"/>
        <v>1227259.5417145372</v>
      </c>
      <c r="N364" s="29">
        <f t="shared" si="96"/>
        <v>1215322.6011821637</v>
      </c>
      <c r="O364" s="30">
        <f t="shared" si="97"/>
        <v>203.3934427933592</v>
      </c>
      <c r="P364" s="29"/>
      <c r="Q364" s="44"/>
      <c r="R364" s="54">
        <f t="shared" si="102"/>
        <v>1217356.3908406522</v>
      </c>
      <c r="S364" s="54">
        <f t="shared" si="92"/>
        <v>1201769.3396830857</v>
      </c>
      <c r="T364" s="55">
        <f t="shared" si="100"/>
        <v>201.12520182203656</v>
      </c>
      <c r="U364" s="47"/>
      <c r="V364" s="54">
        <f t="shared" si="103"/>
        <v>1228788.0380861554</v>
      </c>
      <c r="W364" s="54">
        <f t="shared" si="98"/>
        <v>1219685.108611398</v>
      </c>
      <c r="X364" s="55">
        <f t="shared" si="99"/>
        <v>204.12354145554215</v>
      </c>
      <c r="Y364" s="55"/>
      <c r="AA364" s="72">
        <f t="shared" si="104"/>
        <v>1214.3539772904478</v>
      </c>
      <c r="AB364" s="72">
        <f t="shared" si="105"/>
        <v>4983.900921946624</v>
      </c>
      <c r="AC364" s="70">
        <f t="shared" si="106"/>
        <v>0.8340935699454803</v>
      </c>
      <c r="AD364" s="65"/>
      <c r="AE364" s="72">
        <f t="shared" si="107"/>
        <v>-1528.4963716182392</v>
      </c>
      <c r="AF364" s="72">
        <f t="shared" si="108"/>
        <v>-4362.507429234218</v>
      </c>
      <c r="AG364" s="70">
        <f t="shared" si="109"/>
        <v>-0.7300986621829395</v>
      </c>
    </row>
    <row r="365" spans="1:33" ht="15">
      <c r="A365" s="32">
        <v>40602</v>
      </c>
      <c r="B365" s="19">
        <v>1233882</v>
      </c>
      <c r="C365" s="19">
        <v>0</v>
      </c>
      <c r="D365" s="19">
        <v>554</v>
      </c>
      <c r="E365" s="19">
        <v>1225332</v>
      </c>
      <c r="F365" s="19">
        <v>0.1</v>
      </c>
      <c r="G365" s="19">
        <v>735</v>
      </c>
      <c r="I365" s="29">
        <f t="shared" si="101"/>
        <v>1219302.378803421</v>
      </c>
      <c r="J365" s="29">
        <f t="shared" si="94"/>
        <v>1207477.7793211204</v>
      </c>
      <c r="K365" s="30">
        <f t="shared" si="95"/>
        <v>202.08055243415248</v>
      </c>
      <c r="L365" s="29"/>
      <c r="M365" s="29">
        <f t="shared" si="110"/>
        <v>1227811.00450741</v>
      </c>
      <c r="N365" s="29">
        <f t="shared" si="96"/>
        <v>1215868.7001719123</v>
      </c>
      <c r="O365" s="30">
        <f t="shared" si="97"/>
        <v>203.48483659573142</v>
      </c>
      <c r="P365" s="29"/>
      <c r="Q365" s="44"/>
      <c r="R365" s="54">
        <f t="shared" si="102"/>
        <v>1218573.7472314928</v>
      </c>
      <c r="S365" s="54">
        <f t="shared" si="92"/>
        <v>1202971.1090227687</v>
      </c>
      <c r="T365" s="55">
        <f t="shared" si="100"/>
        <v>201.32632702385857</v>
      </c>
      <c r="U365" s="47"/>
      <c r="V365" s="54">
        <f t="shared" si="103"/>
        <v>1228788.0380861554</v>
      </c>
      <c r="W365" s="54">
        <f t="shared" si="98"/>
        <v>1219685.108611398</v>
      </c>
      <c r="X365" s="55">
        <f t="shared" si="99"/>
        <v>204.12354145554215</v>
      </c>
      <c r="Y365" s="55"/>
      <c r="AA365" s="72">
        <f t="shared" si="104"/>
        <v>728.631571928272</v>
      </c>
      <c r="AB365" s="72">
        <f t="shared" si="105"/>
        <v>4506.670298351673</v>
      </c>
      <c r="AC365" s="70">
        <f t="shared" si="106"/>
        <v>0.7542254102939125</v>
      </c>
      <c r="AD365" s="65"/>
      <c r="AE365" s="72">
        <f t="shared" si="107"/>
        <v>-977.0335787453223</v>
      </c>
      <c r="AF365" s="72">
        <f t="shared" si="108"/>
        <v>-3816.408439485589</v>
      </c>
      <c r="AG365" s="70">
        <f t="shared" si="109"/>
        <v>-0.6387048598107299</v>
      </c>
    </row>
    <row r="366" spans="1:33" ht="15">
      <c r="A366" s="32">
        <v>40633</v>
      </c>
      <c r="B366" s="19">
        <v>1236459</v>
      </c>
      <c r="C366" s="19">
        <v>0.2</v>
      </c>
      <c r="D366" s="19">
        <v>2583</v>
      </c>
      <c r="E366" s="19">
        <v>1242498</v>
      </c>
      <c r="F366" s="19">
        <v>1.4</v>
      </c>
      <c r="G366" s="19">
        <v>17172</v>
      </c>
      <c r="I366" s="29">
        <f t="shared" si="101"/>
        <v>1236389.8787208411</v>
      </c>
      <c r="J366" s="29">
        <f t="shared" si="94"/>
        <v>1224399.5673969253</v>
      </c>
      <c r="K366" s="30">
        <f t="shared" si="95"/>
        <v>204.91254184306308</v>
      </c>
      <c r="L366" s="29"/>
      <c r="M366" s="29">
        <f t="shared" si="110"/>
        <v>1230381.2955276556</v>
      </c>
      <c r="N366" s="29">
        <f t="shared" si="96"/>
        <v>1218413.9912552931</v>
      </c>
      <c r="O366" s="30">
        <f t="shared" si="97"/>
        <v>203.9108103378938</v>
      </c>
      <c r="P366" s="29"/>
      <c r="Q366" s="44"/>
      <c r="R366" s="54">
        <f t="shared" si="102"/>
        <v>1235633.7796927337</v>
      </c>
      <c r="S366" s="54">
        <f t="shared" si="92"/>
        <v>1219812.7045490874</v>
      </c>
      <c r="T366" s="55">
        <f t="shared" si="100"/>
        <v>204.14489560219258</v>
      </c>
      <c r="U366" s="47"/>
      <c r="V366" s="54">
        <f t="shared" si="103"/>
        <v>1231245.6141623277</v>
      </c>
      <c r="W366" s="54">
        <f t="shared" si="98"/>
        <v>1222124.4788286206</v>
      </c>
      <c r="X366" s="55">
        <f t="shared" si="99"/>
        <v>204.53178853845324</v>
      </c>
      <c r="Y366" s="55"/>
      <c r="AA366" s="72">
        <f t="shared" si="104"/>
        <v>756.0990281074774</v>
      </c>
      <c r="AB366" s="72">
        <f t="shared" si="105"/>
        <v>4586.862847837852</v>
      </c>
      <c r="AC366" s="70">
        <f t="shared" si="106"/>
        <v>0.7676462408705049</v>
      </c>
      <c r="AD366" s="65"/>
      <c r="AE366" s="72">
        <f t="shared" si="107"/>
        <v>-864.3186346720904</v>
      </c>
      <c r="AF366" s="72">
        <f t="shared" si="108"/>
        <v>-3710.4875733274966</v>
      </c>
      <c r="AG366" s="70">
        <f t="shared" si="109"/>
        <v>-0.6209782005594491</v>
      </c>
    </row>
    <row r="367" spans="1:33" ht="15">
      <c r="A367" s="32">
        <v>40663</v>
      </c>
      <c r="B367" s="19">
        <v>1237933</v>
      </c>
      <c r="C367" s="19">
        <v>0.1</v>
      </c>
      <c r="D367" s="19">
        <v>1772</v>
      </c>
      <c r="E367" s="19">
        <v>1244627</v>
      </c>
      <c r="F367" s="19">
        <v>0.2</v>
      </c>
      <c r="G367" s="19">
        <v>2427</v>
      </c>
      <c r="I367" s="29">
        <f t="shared" si="101"/>
        <v>1238804.9475866705</v>
      </c>
      <c r="J367" s="29">
        <f t="shared" si="94"/>
        <v>1226791.215311105</v>
      </c>
      <c r="K367" s="30">
        <f t="shared" si="95"/>
        <v>205.31280223708632</v>
      </c>
      <c r="L367" s="29"/>
      <c r="M367" s="29">
        <f t="shared" si="110"/>
        <v>1232144.5854189298</v>
      </c>
      <c r="N367" s="29">
        <f t="shared" si="96"/>
        <v>1220160.130506578</v>
      </c>
      <c r="O367" s="30">
        <f t="shared" si="97"/>
        <v>204.20303996776323</v>
      </c>
      <c r="P367" s="29"/>
      <c r="Q367" s="44"/>
      <c r="R367" s="54">
        <f t="shared" si="102"/>
        <v>1238105.047252119</v>
      </c>
      <c r="S367" s="54">
        <f t="shared" si="92"/>
        <v>1222252.3299581856</v>
      </c>
      <c r="T367" s="55">
        <f t="shared" si="100"/>
        <v>204.55318539339697</v>
      </c>
      <c r="U367" s="47"/>
      <c r="V367" s="54">
        <f t="shared" si="103"/>
        <v>1232476.85977649</v>
      </c>
      <c r="W367" s="54">
        <f t="shared" si="98"/>
        <v>1223346.603307449</v>
      </c>
      <c r="X367" s="55">
        <f t="shared" si="99"/>
        <v>204.73632032699166</v>
      </c>
      <c r="Y367" s="55"/>
      <c r="AA367" s="72">
        <f t="shared" si="104"/>
        <v>699.9003345514648</v>
      </c>
      <c r="AB367" s="72">
        <f t="shared" si="105"/>
        <v>4538.885352919344</v>
      </c>
      <c r="AC367" s="70">
        <f t="shared" si="106"/>
        <v>0.7596168436893436</v>
      </c>
      <c r="AD367" s="65"/>
      <c r="AE367" s="72">
        <f t="shared" si="107"/>
        <v>-332.2743575600907</v>
      </c>
      <c r="AF367" s="72">
        <f t="shared" si="108"/>
        <v>-3186.4728008711245</v>
      </c>
      <c r="AG367" s="70">
        <f t="shared" si="109"/>
        <v>-0.5332803592284279</v>
      </c>
    </row>
    <row r="368" spans="1:33" ht="15">
      <c r="A368" s="32">
        <v>40694</v>
      </c>
      <c r="B368" s="19">
        <v>1239968</v>
      </c>
      <c r="C368" s="19">
        <v>0.2</v>
      </c>
      <c r="D368" s="19">
        <v>2040</v>
      </c>
      <c r="E368" s="19">
        <v>1242336</v>
      </c>
      <c r="F368" s="19">
        <v>-0.2</v>
      </c>
      <c r="G368" s="19">
        <v>-2285</v>
      </c>
      <c r="I368" s="29">
        <f t="shared" si="101"/>
        <v>1236530.6362426009</v>
      </c>
      <c r="J368" s="29">
        <f t="shared" si="94"/>
        <v>1224538.9598747485</v>
      </c>
      <c r="K368" s="30">
        <f t="shared" si="95"/>
        <v>204.93587023005793</v>
      </c>
      <c r="L368" s="29"/>
      <c r="M368" s="29">
        <f t="shared" si="110"/>
        <v>1234175.0466428043</v>
      </c>
      <c r="N368" s="29">
        <f t="shared" si="96"/>
        <v>1222170.8424483659</v>
      </c>
      <c r="O368" s="30">
        <f t="shared" si="97"/>
        <v>204.53954784139955</v>
      </c>
      <c r="P368" s="29"/>
      <c r="Q368" s="44"/>
      <c r="R368" s="54">
        <f t="shared" si="102"/>
        <v>1235628.8371576148</v>
      </c>
      <c r="S368" s="54">
        <f t="shared" si="92"/>
        <v>1219807.8252982693</v>
      </c>
      <c r="T368" s="55">
        <f t="shared" si="100"/>
        <v>204.14407902261019</v>
      </c>
      <c r="U368" s="47"/>
      <c r="V368" s="54">
        <f t="shared" si="103"/>
        <v>1234941.813496043</v>
      </c>
      <c r="W368" s="54">
        <f t="shared" si="98"/>
        <v>1225793.2965140638</v>
      </c>
      <c r="X368" s="55">
        <f t="shared" si="99"/>
        <v>205.14579296764563</v>
      </c>
      <c r="Y368" s="55"/>
      <c r="AA368" s="72">
        <f t="shared" si="104"/>
        <v>901.7990849860944</v>
      </c>
      <c r="AB368" s="72">
        <f t="shared" si="105"/>
        <v>4731.134576479206</v>
      </c>
      <c r="AC368" s="70">
        <f t="shared" si="106"/>
        <v>0.7917912074477442</v>
      </c>
      <c r="AD368" s="65"/>
      <c r="AE368" s="72">
        <f t="shared" si="107"/>
        <v>-766.7668532386888</v>
      </c>
      <c r="AF368" s="72">
        <f t="shared" si="108"/>
        <v>-3622.454065697966</v>
      </c>
      <c r="AG368" s="70">
        <f t="shared" si="109"/>
        <v>-0.6062451262460797</v>
      </c>
    </row>
    <row r="369" spans="1:33" ht="15">
      <c r="A369" s="32">
        <v>40724</v>
      </c>
      <c r="B369" s="19">
        <v>1244607</v>
      </c>
      <c r="C369" s="19">
        <v>0.4</v>
      </c>
      <c r="D369" s="19">
        <v>4646</v>
      </c>
      <c r="E369" s="19">
        <v>1250659</v>
      </c>
      <c r="F369" s="19">
        <v>0.7</v>
      </c>
      <c r="G369" s="19">
        <v>8330</v>
      </c>
      <c r="I369" s="29">
        <f t="shared" si="101"/>
        <v>1244821.7106378537</v>
      </c>
      <c r="J369" s="29">
        <f t="shared" si="94"/>
        <v>1232749.628756401</v>
      </c>
      <c r="K369" s="30">
        <f t="shared" si="95"/>
        <v>206.30998785927932</v>
      </c>
      <c r="L369" s="29"/>
      <c r="M369" s="29">
        <f t="shared" si="110"/>
        <v>1238799.3411945205</v>
      </c>
      <c r="N369" s="29">
        <f t="shared" si="96"/>
        <v>1226750.1587968643</v>
      </c>
      <c r="O369" s="30">
        <f t="shared" si="97"/>
        <v>205.3059311184447</v>
      </c>
      <c r="P369" s="29"/>
      <c r="Q369" s="44"/>
      <c r="R369" s="54">
        <f t="shared" si="102"/>
        <v>1244278.239017718</v>
      </c>
      <c r="S369" s="54">
        <f t="shared" si="92"/>
        <v>1228346.480075357</v>
      </c>
      <c r="T369" s="55">
        <f t="shared" si="100"/>
        <v>205.57308757576843</v>
      </c>
      <c r="U369" s="47"/>
      <c r="V369" s="54">
        <f t="shared" si="103"/>
        <v>1239881.5807500272</v>
      </c>
      <c r="W369" s="54">
        <f t="shared" si="98"/>
        <v>1230696.4697001202</v>
      </c>
      <c r="X369" s="55">
        <f t="shared" si="99"/>
        <v>205.96637613951623</v>
      </c>
      <c r="Y369" s="55"/>
      <c r="AA369" s="72">
        <f t="shared" si="104"/>
        <v>543.4716201357078</v>
      </c>
      <c r="AB369" s="72">
        <f t="shared" si="105"/>
        <v>4403.14868104388</v>
      </c>
      <c r="AC369" s="70">
        <f t="shared" si="106"/>
        <v>0.7369002835108915</v>
      </c>
      <c r="AD369" s="65"/>
      <c r="AE369" s="72">
        <f t="shared" si="107"/>
        <v>-1082.2395555067342</v>
      </c>
      <c r="AF369" s="72">
        <f t="shared" si="108"/>
        <v>-3946.3109032558277</v>
      </c>
      <c r="AG369" s="70">
        <f t="shared" si="109"/>
        <v>-0.6604450210715243</v>
      </c>
    </row>
    <row r="370" spans="1:33" ht="15">
      <c r="A370" s="32">
        <v>40755</v>
      </c>
      <c r="B370" s="19">
        <v>1249918</v>
      </c>
      <c r="C370" s="19">
        <v>0.4</v>
      </c>
      <c r="D370" s="19">
        <v>5340</v>
      </c>
      <c r="E370" s="19">
        <v>1248110</v>
      </c>
      <c r="F370" s="19">
        <v>-0.2</v>
      </c>
      <c r="G370" s="19">
        <v>-2519</v>
      </c>
      <c r="I370" s="29">
        <f t="shared" si="101"/>
        <v>1242314.4677450294</v>
      </c>
      <c r="J370" s="29">
        <f t="shared" si="94"/>
        <v>1230266.7007042002</v>
      </c>
      <c r="K370" s="30">
        <f t="shared" si="95"/>
        <v>205.89445104275498</v>
      </c>
      <c r="L370" s="29"/>
      <c r="M370" s="29">
        <f t="shared" si="110"/>
        <v>1244114.4233706442</v>
      </c>
      <c r="N370" s="29">
        <f t="shared" si="96"/>
        <v>1232013.543823604</v>
      </c>
      <c r="O370" s="30">
        <f t="shared" si="97"/>
        <v>206.18679847028548</v>
      </c>
      <c r="P370" s="29"/>
      <c r="Q370" s="44"/>
      <c r="R370" s="54">
        <f t="shared" si="102"/>
        <v>1241789.6825396826</v>
      </c>
      <c r="S370" s="54">
        <f t="shared" si="92"/>
        <v>1225889.7871152062</v>
      </c>
      <c r="T370" s="55">
        <f t="shared" si="100"/>
        <v>205.16194140061688</v>
      </c>
      <c r="U370" s="47"/>
      <c r="V370" s="54">
        <f t="shared" si="103"/>
        <v>1244841.1070730274</v>
      </c>
      <c r="W370" s="54">
        <f t="shared" si="98"/>
        <v>1235619.2555789207</v>
      </c>
      <c r="X370" s="55">
        <f t="shared" si="99"/>
        <v>206.79024164407429</v>
      </c>
      <c r="Y370" s="55"/>
      <c r="AA370" s="72">
        <f t="shared" si="104"/>
        <v>524.785205346765</v>
      </c>
      <c r="AB370" s="72">
        <f t="shared" si="105"/>
        <v>4376.91358899395</v>
      </c>
      <c r="AC370" s="70">
        <f t="shared" si="106"/>
        <v>0.7325096421380977</v>
      </c>
      <c r="AD370" s="65"/>
      <c r="AE370" s="72">
        <f t="shared" si="107"/>
        <v>-726.6837023831904</v>
      </c>
      <c r="AF370" s="72">
        <f t="shared" si="108"/>
        <v>-3605.7117553167045</v>
      </c>
      <c r="AG370" s="70">
        <f t="shared" si="109"/>
        <v>-0.6034431737888042</v>
      </c>
    </row>
    <row r="371" spans="1:33" ht="15">
      <c r="A371" s="32">
        <v>40786</v>
      </c>
      <c r="B371" s="19">
        <v>1253625</v>
      </c>
      <c r="C371" s="19">
        <v>0.3</v>
      </c>
      <c r="D371" s="19">
        <v>3714</v>
      </c>
      <c r="E371" s="19">
        <v>1248195</v>
      </c>
      <c r="F371" s="19">
        <v>0</v>
      </c>
      <c r="G371" s="19">
        <v>91</v>
      </c>
      <c r="I371" s="29">
        <f t="shared" si="101"/>
        <v>1242405.04519138</v>
      </c>
      <c r="J371" s="29">
        <f t="shared" si="94"/>
        <v>1230356.399744961</v>
      </c>
      <c r="K371" s="30">
        <f t="shared" si="95"/>
        <v>205.90946285665348</v>
      </c>
      <c r="L371" s="29"/>
      <c r="M371" s="29">
        <f t="shared" si="110"/>
        <v>1247811.1786525096</v>
      </c>
      <c r="N371" s="29">
        <f t="shared" si="96"/>
        <v>1235674.3426134135</v>
      </c>
      <c r="O371" s="30">
        <f t="shared" si="97"/>
        <v>206.79946087655426</v>
      </c>
      <c r="P371" s="29"/>
      <c r="Q371" s="44"/>
      <c r="R371" s="54">
        <f t="shared" si="102"/>
        <v>1241789.6825396826</v>
      </c>
      <c r="S371" s="54">
        <f t="shared" si="92"/>
        <v>1225889.7871152062</v>
      </c>
      <c r="T371" s="55">
        <f t="shared" si="100"/>
        <v>205.16194140061688</v>
      </c>
      <c r="U371" s="47"/>
      <c r="V371" s="54">
        <f t="shared" si="103"/>
        <v>1248575.6303942464</v>
      </c>
      <c r="W371" s="54">
        <f t="shared" si="98"/>
        <v>1239326.1133456572</v>
      </c>
      <c r="X371" s="55">
        <f t="shared" si="99"/>
        <v>207.4106123690065</v>
      </c>
      <c r="Y371" s="55"/>
      <c r="AA371" s="72">
        <f t="shared" si="104"/>
        <v>615.36265169736</v>
      </c>
      <c r="AB371" s="72">
        <f t="shared" si="105"/>
        <v>4466.612629754702</v>
      </c>
      <c r="AC371" s="70">
        <f t="shared" si="106"/>
        <v>0.7475214560365941</v>
      </c>
      <c r="AD371" s="65"/>
      <c r="AE371" s="72">
        <f t="shared" si="107"/>
        <v>-764.4517417368479</v>
      </c>
      <c r="AF371" s="72">
        <f t="shared" si="108"/>
        <v>-3651.770732243778</v>
      </c>
      <c r="AG371" s="70">
        <f t="shared" si="109"/>
        <v>-0.6111514924522226</v>
      </c>
    </row>
    <row r="372" spans="1:33" ht="15">
      <c r="A372" s="32">
        <v>40816</v>
      </c>
      <c r="B372" s="19">
        <v>1253064</v>
      </c>
      <c r="C372" s="19">
        <v>0.2</v>
      </c>
      <c r="D372" s="19">
        <v>3127</v>
      </c>
      <c r="E372" s="19">
        <v>1254415</v>
      </c>
      <c r="F372" s="19">
        <v>0.8</v>
      </c>
      <c r="G372" s="19">
        <v>9913</v>
      </c>
      <c r="I372" s="29">
        <f t="shared" si="101"/>
        <v>1252272.0621342312</v>
      </c>
      <c r="J372" s="29">
        <f t="shared" si="94"/>
        <v>1240127.7279354054</v>
      </c>
      <c r="K372" s="30">
        <f t="shared" si="95"/>
        <v>207.54476864244657</v>
      </c>
      <c r="L372" s="29"/>
      <c r="M372" s="29">
        <f t="shared" si="110"/>
        <v>1250923.6768522474</v>
      </c>
      <c r="N372" s="29">
        <f t="shared" si="96"/>
        <v>1238756.5670978902</v>
      </c>
      <c r="O372" s="30">
        <f t="shared" si="97"/>
        <v>207.3152944904029</v>
      </c>
      <c r="P372" s="29"/>
      <c r="Q372" s="44"/>
      <c r="R372" s="54">
        <f>R373/(1+0.01*F373)</f>
        <v>1251724</v>
      </c>
      <c r="S372" s="54">
        <f>S371*(1+0.01*F372)</f>
        <v>1235696.905412128</v>
      </c>
      <c r="T372" s="55">
        <f t="shared" si="100"/>
        <v>206.80323693182183</v>
      </c>
      <c r="U372" s="47"/>
      <c r="V372" s="54">
        <f>V373/(1+0.01*C373)</f>
        <v>1251072.781655035</v>
      </c>
      <c r="W372" s="54">
        <f t="shared" si="98"/>
        <v>1241804.7655723486</v>
      </c>
      <c r="X372" s="55">
        <f t="shared" si="99"/>
        <v>207.8254335937445</v>
      </c>
      <c r="Y372" s="55"/>
      <c r="AA372" s="72">
        <f t="shared" si="104"/>
        <v>548.0621342312079</v>
      </c>
      <c r="AB372" s="72">
        <f t="shared" si="105"/>
        <v>4430.822523277486</v>
      </c>
      <c r="AC372" s="70">
        <f t="shared" si="106"/>
        <v>0.7415317106247414</v>
      </c>
      <c r="AD372" s="65"/>
      <c r="AE372" s="72">
        <f t="shared" si="107"/>
        <v>-149.10480278753676</v>
      </c>
      <c r="AF372" s="72">
        <f t="shared" si="108"/>
        <v>-3048.198474458419</v>
      </c>
      <c r="AG372" s="70">
        <f t="shared" si="109"/>
        <v>-0.5101391033416007</v>
      </c>
    </row>
    <row r="373" spans="1:33" ht="15">
      <c r="A373" s="32">
        <v>40847</v>
      </c>
      <c r="B373" s="19">
        <v>1254826</v>
      </c>
      <c r="C373" s="19">
        <v>0.3</v>
      </c>
      <c r="D373" s="19">
        <v>3909</v>
      </c>
      <c r="E373" s="19">
        <v>1251724</v>
      </c>
      <c r="F373" s="19">
        <v>0</v>
      </c>
      <c r="G373" s="19">
        <v>-549</v>
      </c>
      <c r="I373" s="29">
        <f>E373</f>
        <v>1251724</v>
      </c>
      <c r="J373" s="29">
        <f>J372*(1+G373/E372)</f>
        <v>1239584.9808201075</v>
      </c>
      <c r="K373" s="30">
        <f>K372*(1+G373/E372)</f>
        <v>207.4539358016525</v>
      </c>
      <c r="L373" s="29"/>
      <c r="M373" s="29">
        <f>B373</f>
        <v>1254826</v>
      </c>
      <c r="N373" s="29">
        <f>N372*(1+D373/B372)</f>
        <v>1242620.9342976385</v>
      </c>
      <c r="O373" s="30">
        <f>O372*(1+D373/B372)</f>
        <v>207.96202561200798</v>
      </c>
      <c r="P373" s="29"/>
      <c r="Q373" s="44"/>
      <c r="R373" s="54">
        <f>E373</f>
        <v>1251724</v>
      </c>
      <c r="S373" s="54">
        <f>S372*(1+0.01*F373)</f>
        <v>1235696.905412128</v>
      </c>
      <c r="T373" s="55">
        <f t="shared" si="100"/>
        <v>206.80323693182183</v>
      </c>
      <c r="U373" s="47"/>
      <c r="V373" s="54">
        <f>B373</f>
        <v>1254826</v>
      </c>
      <c r="W373" s="54">
        <f>W372*(1+0.01*C373)</f>
        <v>1245530.1798690655</v>
      </c>
      <c r="X373" s="55">
        <f>X372*(1+0.01*C373)</f>
        <v>208.4489098945257</v>
      </c>
      <c r="Y373" s="55"/>
      <c r="AA373" s="72">
        <f t="shared" si="104"/>
        <v>0</v>
      </c>
      <c r="AB373" s="72">
        <f t="shared" si="105"/>
        <v>3888.0754079795443</v>
      </c>
      <c r="AC373" s="70">
        <f t="shared" si="106"/>
        <v>0.650698869830677</v>
      </c>
      <c r="AD373" s="65"/>
      <c r="AE373" s="72">
        <f t="shared" si="107"/>
        <v>0</v>
      </c>
      <c r="AF373" s="72">
        <f t="shared" si="108"/>
        <v>-2909.2455714270473</v>
      </c>
      <c r="AG373" s="70">
        <f t="shared" si="109"/>
        <v>-0.4868842825177353</v>
      </c>
    </row>
    <row r="374" ht="15">
      <c r="A374" s="37"/>
    </row>
    <row r="375" ht="15">
      <c r="A375" s="4" t="s">
        <v>28</v>
      </c>
    </row>
    <row r="376" spans="1:26" ht="30" customHeight="1">
      <c r="A376" s="77" t="s">
        <v>29</v>
      </c>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63"/>
    </row>
    <row r="377" spans="1:26" ht="15" customHeight="1">
      <c r="A377" s="77" t="s">
        <v>30</v>
      </c>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63"/>
    </row>
    <row r="378" spans="1:26" ht="15" customHeight="1">
      <c r="A378" s="77" t="s">
        <v>31</v>
      </c>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63"/>
    </row>
    <row r="379" spans="1:26" ht="15" customHeight="1">
      <c r="A379" s="77" t="s">
        <v>32</v>
      </c>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63"/>
    </row>
    <row r="380" spans="1:26" ht="15" customHeight="1">
      <c r="A380" s="77" t="s">
        <v>33</v>
      </c>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63"/>
    </row>
    <row r="381" spans="1:26" ht="15" customHeight="1">
      <c r="A381" s="77" t="s">
        <v>34</v>
      </c>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63"/>
    </row>
    <row r="382" spans="1:26" ht="15" customHeight="1">
      <c r="A382" s="77" t="s">
        <v>35</v>
      </c>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63"/>
    </row>
    <row r="383" spans="1:26" ht="15" customHeight="1">
      <c r="A383" s="77" t="s">
        <v>36</v>
      </c>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63"/>
    </row>
    <row r="384" spans="1:26" ht="15" customHeight="1">
      <c r="A384" s="77" t="s">
        <v>37</v>
      </c>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63"/>
    </row>
    <row r="385" spans="1:26" ht="15" customHeight="1">
      <c r="A385" s="77" t="s">
        <v>38</v>
      </c>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63"/>
    </row>
    <row r="386" spans="1:26" ht="15" customHeight="1">
      <c r="A386" s="77" t="s">
        <v>39</v>
      </c>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63"/>
    </row>
    <row r="387" spans="1:26" ht="15" customHeight="1">
      <c r="A387" s="77" t="s">
        <v>40</v>
      </c>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63"/>
    </row>
  </sheetData>
  <sheetProtection/>
  <mergeCells count="13">
    <mergeCell ref="A387:Y387"/>
    <mergeCell ref="A380:Y380"/>
    <mergeCell ref="A381:Y381"/>
    <mergeCell ref="A382:Y382"/>
    <mergeCell ref="A383:Y383"/>
    <mergeCell ref="A384:Y384"/>
    <mergeCell ref="A385:Y385"/>
    <mergeCell ref="A1:D1"/>
    <mergeCell ref="A376:Y376"/>
    <mergeCell ref="A377:Y377"/>
    <mergeCell ref="A378:Y378"/>
    <mergeCell ref="A379:Y379"/>
    <mergeCell ref="A386:Y386"/>
  </mergeCells>
  <printOptions/>
  <pageMargins left="0.2362204724409449" right="0.2362204724409449" top="0.7480314960629921" bottom="0.7480314960629921" header="0.31496062992125984" footer="0.31496062992125984"/>
  <pageSetup fitToHeight="8" fitToWidth="2" horizontalDpi="600" verticalDpi="600" orientation="landscape" pageOrder="overThenDown" paperSize="9" scale="61" r:id="rId2"/>
  <colBreaks count="1" manualBreakCount="1">
    <brk id="16" max="372" man="1"/>
  </colBreaks>
  <ignoredErrors>
    <ignoredError sqref="U18 I18:P18" numberStoredAsText="1"/>
  </ignoredErrors>
  <drawing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cols>
    <col min="1" max="1" width="82.28125" style="0" customWidth="1"/>
  </cols>
  <sheetData>
    <row r="1" ht="15">
      <c r="A1" s="6" t="s">
        <v>93</v>
      </c>
    </row>
    <row r="2" ht="15">
      <c r="A2" s="6"/>
    </row>
    <row r="3" ht="15">
      <c r="A3" s="34" t="s">
        <v>63</v>
      </c>
    </row>
    <row r="4" ht="60">
      <c r="A4" s="68" t="s">
        <v>88</v>
      </c>
    </row>
    <row r="5" ht="15">
      <c r="A5" s="68"/>
    </row>
    <row r="6" ht="60">
      <c r="A6" s="68" t="s">
        <v>89</v>
      </c>
    </row>
    <row r="8" ht="15">
      <c r="A8" s="35" t="s">
        <v>65</v>
      </c>
    </row>
    <row r="9" ht="30">
      <c r="A9" s="3" t="s">
        <v>64</v>
      </c>
    </row>
    <row r="11" ht="45">
      <c r="A11" s="1" t="s">
        <v>54</v>
      </c>
    </row>
    <row r="12" ht="15">
      <c r="A12" s="3"/>
    </row>
    <row r="13" ht="15">
      <c r="A13" s="22" t="s">
        <v>66</v>
      </c>
    </row>
    <row r="14" ht="75">
      <c r="A14" s="38" t="s">
        <v>77</v>
      </c>
    </row>
    <row r="16" ht="75">
      <c r="A16" s="38" t="s">
        <v>81</v>
      </c>
    </row>
    <row r="18" ht="75">
      <c r="A18" s="68" t="s">
        <v>90</v>
      </c>
    </row>
    <row r="19" ht="15">
      <c r="A19" s="3"/>
    </row>
    <row r="20" ht="15">
      <c r="A20" s="49" t="s">
        <v>78</v>
      </c>
    </row>
    <row r="21" ht="90">
      <c r="A21" s="68" t="s">
        <v>92</v>
      </c>
    </row>
    <row r="22" ht="15">
      <c r="A22" s="38"/>
    </row>
    <row r="23" ht="15">
      <c r="A23" s="74" t="s">
        <v>79</v>
      </c>
    </row>
    <row r="24" ht="45">
      <c r="A24" s="36" t="s">
        <v>91</v>
      </c>
    </row>
  </sheetData>
  <sheetProtection/>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 adjustment worked example</dc:title>
  <dc:subject/>
  <dc:creator>Moorhead, Nick</dc:creator>
  <cp:keywords/>
  <dc:description/>
  <cp:lastModifiedBy>Moorhead, Nick</cp:lastModifiedBy>
  <cp:lastPrinted>2012-04-03T10:27:12Z</cp:lastPrinted>
  <dcterms:created xsi:type="dcterms:W3CDTF">2011-12-13T16:40:47Z</dcterms:created>
  <dcterms:modified xsi:type="dcterms:W3CDTF">2017-08-30T13:58:08Z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Group">
    <vt:lpwstr>194</vt:lpwstr>
  </property>
  <property fmtid="{D5CDD505-2E9C-101B-9397-08002B2CF9AE}" pid="3" name="PublicationReviewalChoice">
    <vt:lpwstr/>
  </property>
  <property fmtid="{D5CDD505-2E9C-101B-9397-08002B2CF9AE}" pid="4" name="display_urn:schemas-microsoft-com:office:office#OwnerGroup">
    <vt:lpwstr/>
  </property>
  <property fmtid="{D5CDD505-2E9C-101B-9397-08002B2CF9AE}" pid="5" name="BOESummaryText">
    <vt:lpwstr/>
  </property>
  <property fmtid="{D5CDD505-2E9C-101B-9397-08002B2CF9AE}" pid="6" name="Replicated">
    <vt:lpwstr>0</vt:lpwstr>
  </property>
  <property fmtid="{D5CDD505-2E9C-101B-9397-08002B2CF9AE}" pid="7" name="BOETaxonomyField">
    <vt:lpwstr>368;#Statistics|4a899e14-8dc9-43ed-b9b3-51864153f03a</vt:lpwstr>
  </property>
  <property fmtid="{D5CDD505-2E9C-101B-9397-08002B2CF9AE}" pid="8" name="BOETaxonomyFieldTaxHTField0">
    <vt:lpwstr>Statistics|4a899e14-8dc9-43ed-b9b3-51864153f03a</vt:lpwstr>
  </property>
  <property fmtid="{D5CDD505-2E9C-101B-9397-08002B2CF9AE}" pid="9" name="BOEKeywords">
    <vt:lpwstr/>
  </property>
  <property fmtid="{D5CDD505-2E9C-101B-9397-08002B2CF9AE}" pid="10" name="IncludeContentsInIndex">
    <vt:lpwstr>1</vt:lpwstr>
  </property>
  <property fmtid="{D5CDD505-2E9C-101B-9397-08002B2CF9AE}" pid="11" name="ArchivalChoice">
    <vt:lpwstr>3 Years</vt:lpwstr>
  </property>
  <property fmtid="{D5CDD505-2E9C-101B-9397-08002B2CF9AE}" pid="12" name="TaxCatchAll">
    <vt:lpwstr>368;#Statistics|4a899e14-8dc9-43ed-b9b3-51864153f03a</vt:lpwstr>
  </property>
  <property fmtid="{D5CDD505-2E9C-101B-9397-08002B2CF9AE}" pid="13" name="TemplateUrl">
    <vt:lpwstr/>
  </property>
  <property fmtid="{D5CDD505-2E9C-101B-9397-08002B2CF9AE}" pid="14" name="Order">
    <vt:lpwstr>709700.000000000</vt:lpwstr>
  </property>
  <property fmtid="{D5CDD505-2E9C-101B-9397-08002B2CF9AE}" pid="15" name="xd_ProgID">
    <vt:lpwstr/>
  </property>
  <property fmtid="{D5CDD505-2E9C-101B-9397-08002B2CF9AE}" pid="16" name="ContentTypeId">
    <vt:lpwstr>0x010100879D92B8566B114C9C864345E87AB7BB</vt:lpwstr>
  </property>
  <property fmtid="{D5CDD505-2E9C-101B-9397-08002B2CF9AE}" pid="17" name="_SourceUrl">
    <vt:lpwstr/>
  </property>
  <property fmtid="{D5CDD505-2E9C-101B-9397-08002B2CF9AE}" pid="18" name="_SharedFileIndex">
    <vt:lpwstr/>
  </property>
  <property fmtid="{D5CDD505-2E9C-101B-9397-08002B2CF9AE}" pid="19" name="Replicate Backward Links On Deploy">
    <vt:lpwstr>0</vt:lpwstr>
  </property>
  <property fmtid="{D5CDD505-2E9C-101B-9397-08002B2CF9AE}" pid="20" name="PublishDate">
    <vt:lpwstr/>
  </property>
  <property fmtid="{D5CDD505-2E9C-101B-9397-08002B2CF9AE}" pid="21" name="ContentReviewDate">
    <vt:lpwstr/>
  </property>
  <property fmtid="{D5CDD505-2E9C-101B-9397-08002B2CF9AE}" pid="22" name="PublishingExpirationDate">
    <vt:lpwstr/>
  </property>
  <property fmtid="{D5CDD505-2E9C-101B-9397-08002B2CF9AE}" pid="23" name="PublishingStartDate">
    <vt:lpwstr/>
  </property>
  <property fmtid="{D5CDD505-2E9C-101B-9397-08002B2CF9AE}" pid="24" name="BOETwoLevelApprovalUnapprovedUrls">
    <vt:lpwstr/>
  </property>
  <property fmtid="{D5CDD505-2E9C-101B-9397-08002B2CF9AE}" pid="25" name="BOEApprovalStatus">
    <vt:lpwstr>Pending Approval</vt:lpwstr>
  </property>
  <property fmtid="{D5CDD505-2E9C-101B-9397-08002B2CF9AE}" pid="26" name="ArchivalDate">
    <vt:lpwstr/>
  </property>
</Properties>
</file>