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6030" windowHeight="5190" firstSheet="1" activeTab="1"/>
  </bookViews>
  <sheets>
    <sheet name="Mapping for chart 1" sheetId="82" state="hidden" r:id="rId1"/>
    <sheet name="Table A" sheetId="46" r:id="rId2"/>
    <sheet name="Developed" sheetId="75" r:id="rId3"/>
    <sheet name="Offshore" sheetId="76" r:id="rId4"/>
    <sheet name="Developing" sheetId="77" r:id="rId5"/>
    <sheet name="New Style Table C" sheetId="56" state="hidden" r:id="rId6"/>
    <sheet name="Country mapping" sheetId="59" state="hidden" r:id="rId7"/>
    <sheet name="Sheet1" sheetId="61" state="hidden" r:id="rId8"/>
    <sheet name="Mapping" sheetId="62" state="hidden" r:id="rId9"/>
  </sheets>
  <definedNames>
    <definedName name="_xlnm._FilterDatabase" localSheetId="6" hidden="1">'Country mapping'!$M$2:$Q$141</definedName>
    <definedName name="_xlnm._FilterDatabase" localSheetId="8" hidden="1">Mapping!$A$2:$H$395</definedName>
    <definedName name="_xlnm._FilterDatabase" localSheetId="7" hidden="1">Sheet1!$A$76:$B$232</definedName>
    <definedName name="TableAdata" localSheetId="2">#REF!</definedName>
    <definedName name="TableAdata" localSheetId="4">#REF!</definedName>
    <definedName name="TableAdata" localSheetId="5">#REF!</definedName>
    <definedName name="TableAdata" localSheetId="3">#REF!</definedName>
    <definedName name="TableAdata">#REF!</definedName>
    <definedName name="TableB" localSheetId="2">#REF!</definedName>
    <definedName name="TableB" localSheetId="4">#REF!</definedName>
    <definedName name="TableB" localSheetId="3">#REF!</definedName>
    <definedName name="TableB">#REF!</definedName>
    <definedName name="TableBdata" localSheetId="2">#REF!</definedName>
    <definedName name="TableBdata" localSheetId="4">#REF!</definedName>
    <definedName name="TableBdata" localSheetId="5">#REF!</definedName>
    <definedName name="TableBdata" localSheetId="3">#REF!</definedName>
    <definedName name="TableBdata">#REF!</definedName>
    <definedName name="TableCdata" localSheetId="2">#REF!,#REF!</definedName>
    <definedName name="TableCdata" localSheetId="4">#REF!,#REF!</definedName>
    <definedName name="TableCdata" localSheetId="3">#REF!,#REF!</definedName>
    <definedName name="TableCdata">#REF!,#REF!</definedName>
    <definedName name="TableDdata" localSheetId="2">#REF!,#REF!</definedName>
    <definedName name="TableDdata" localSheetId="4">#REF!,#REF!</definedName>
    <definedName name="TableDdata" localSheetId="3">#REF!,#REF!</definedName>
    <definedName name="TableDdata">#REF!,#REF!</definedName>
    <definedName name="TableEdata" localSheetId="2">#REF!</definedName>
    <definedName name="TableEdata" localSheetId="4">#REF!</definedName>
    <definedName name="TableEdata" localSheetId="5">#REF!</definedName>
    <definedName name="TableEdata" localSheetId="3">#REF!</definedName>
    <definedName name="TableEdata">#REF!</definedName>
    <definedName name="TableFdata" localSheetId="2">#REF!,#REF!</definedName>
    <definedName name="TableFdata" localSheetId="4">#REF!,#REF!</definedName>
    <definedName name="TableFdata" localSheetId="3">#REF!,#REF!</definedName>
    <definedName name="TableFdata">#REF!,#REF!</definedName>
  </definedNames>
  <calcPr calcId="145621"/>
</workbook>
</file>

<file path=xl/calcChain.xml><?xml version="1.0" encoding="utf-8"?>
<calcChain xmlns="http://schemas.openxmlformats.org/spreadsheetml/2006/main">
  <c r="C23" i="59" l="1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Q83" i="59" s="1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Q7" i="59" s="1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Q118" i="59" s="1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Q65" i="59" s="1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P39" i="59"/>
  <c r="P36" i="59"/>
  <c r="Q36" i="59" s="1"/>
  <c r="P138" i="59"/>
  <c r="P109" i="59"/>
  <c r="D9" i="59"/>
  <c r="P137" i="59"/>
  <c r="Q137" i="59" s="1"/>
  <c r="P125" i="59"/>
  <c r="P22" i="59"/>
  <c r="P18" i="59"/>
  <c r="Q18" i="59" s="1"/>
  <c r="P98" i="59"/>
  <c r="Q98" i="59" s="1"/>
  <c r="P14" i="59"/>
  <c r="P102" i="59"/>
  <c r="P9" i="59"/>
  <c r="Q9" i="59" s="1"/>
  <c r="P4" i="59"/>
  <c r="Q4" i="59" s="1"/>
  <c r="Q22" i="59" l="1"/>
  <c r="Q109" i="59"/>
  <c r="Q40" i="59"/>
  <c r="Q23" i="59"/>
  <c r="Q128" i="59"/>
  <c r="Q105" i="59"/>
  <c r="Q14" i="59"/>
  <c r="Q120" i="59"/>
  <c r="Q78" i="59"/>
  <c r="Q75" i="59"/>
  <c r="Q134" i="59"/>
  <c r="Q126" i="59"/>
  <c r="Q125" i="59"/>
  <c r="Q138" i="59"/>
  <c r="Q60" i="59"/>
  <c r="Q51" i="59"/>
  <c r="Q44" i="59"/>
  <c r="Q99" i="59"/>
  <c r="Q72" i="59"/>
  <c r="Q81" i="59"/>
  <c r="Q110" i="59"/>
  <c r="Q27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<sst xmlns="http://schemas.openxmlformats.org/spreadsheetml/2006/main" count="3134" uniqueCount="1579">
  <si>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</si>
  <si>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</si>
  <si>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</si>
  <si>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</si>
  <si>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</si>
  <si>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</si>
  <si>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</si>
  <si>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</si>
  <si>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</si>
  <si>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</si>
  <si>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</si>
  <si>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</si>
  <si>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</si>
  <si>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</si>
  <si>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</si>
  <si>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</si>
  <si>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</si>
  <si>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</si>
  <si>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</si>
  <si>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</si>
  <si>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</si>
  <si>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</si>
  <si>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</si>
  <si>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</si>
  <si>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</si>
  <si>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</si>
  <si>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</si>
  <si>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</si>
  <si>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</si>
  <si>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</si>
  <si>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</si>
  <si>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</si>
  <si>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</si>
  <si>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</si>
  <si>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</si>
  <si>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</si>
  <si>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</si>
  <si>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</si>
  <si>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</si>
  <si>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</si>
  <si>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</si>
  <si>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</si>
  <si>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</si>
  <si>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</si>
  <si>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</si>
  <si>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</si>
  <si>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</si>
  <si>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</si>
  <si>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</si>
  <si>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</si>
  <si>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</si>
  <si>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</si>
  <si>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</si>
  <si>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</si>
  <si>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</si>
  <si>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</si>
  <si>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</si>
  <si>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</si>
  <si>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</si>
  <si>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</si>
  <si>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</si>
  <si>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</si>
  <si>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</si>
  <si>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</si>
  <si>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</si>
  <si>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</si>
  <si>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</si>
  <si>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</si>
  <si>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</si>
  <si>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</si>
  <si>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</si>
  <si>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</si>
  <si>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</si>
  <si>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</si>
  <si>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</si>
  <si>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</si>
  <si>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</si>
  <si>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</si>
  <si>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</si>
  <si>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</si>
  <si>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</si>
  <si>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</si>
  <si>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</si>
  <si>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</si>
  <si>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</si>
  <si>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</si>
  <si>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</si>
  <si>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</si>
  <si>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</si>
  <si>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</si>
  <si>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</si>
  <si>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</si>
  <si>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</si>
  <si>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</si>
  <si>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</si>
  <si>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</si>
  <si>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</si>
  <si>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</si>
  <si>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</si>
  <si>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</si>
  <si>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</si>
  <si>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</si>
  <si>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</si>
  <si>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</si>
  <si>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</si>
  <si>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</si>
  <si>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</si>
  <si>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</si>
  <si>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</si>
  <si>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</si>
  <si>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</si>
  <si>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</si>
  <si>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</si>
  <si>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</si>
  <si>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</si>
  <si>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</si>
  <si>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</si>
  <si>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</si>
  <si>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</si>
  <si>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</si>
  <si>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</si>
  <si>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</si>
  <si>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</si>
  <si>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</si>
  <si>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</si>
  <si>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</si>
  <si>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</si>
  <si>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</si>
  <si>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</si>
  <si>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</si>
  <si>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</si>
  <si>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</si>
  <si>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</si>
  <si>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</si>
  <si>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</si>
  <si>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</si>
  <si>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</si>
  <si>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</si>
  <si>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</si>
  <si>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</si>
  <si>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</si>
  <si>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</si>
  <si>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</si>
  <si>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</si>
  <si>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</si>
  <si>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</si>
  <si>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</si>
  <si>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</si>
  <si>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</si>
  <si>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</si>
  <si>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</si>
  <si>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</si>
  <si>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</si>
  <si>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</si>
  <si>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</si>
  <si>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</si>
  <si>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</si>
  <si>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</si>
  <si>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</si>
  <si>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</si>
  <si>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</si>
  <si>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</si>
  <si>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</si>
  <si>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</si>
  <si>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</si>
  <si>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</si>
  <si>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</si>
  <si>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</si>
  <si>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</si>
  <si>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</si>
  <si>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</si>
  <si>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</si>
  <si>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</si>
  <si>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</si>
  <si>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</si>
  <si>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</si>
  <si>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</si>
  <si>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</si>
  <si>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</si>
  <si>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</si>
  <si>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</si>
  <si>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</si>
  <si>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</si>
  <si>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</si>
  <si>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</si>
  <si>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</si>
  <si>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</si>
  <si>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</si>
  <si>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</si>
  <si>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</si>
  <si>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</si>
  <si>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</si>
  <si>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</si>
  <si>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</si>
  <si>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</si>
  <si>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</si>
  <si>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</si>
  <si>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</si>
  <si>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</si>
  <si>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</si>
  <si>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</si>
  <si>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</si>
  <si>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</si>
  <si>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</si>
  <si>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</si>
  <si>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</si>
  <si>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</si>
  <si>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</si>
  <si>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</si>
  <si>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</si>
  <si>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</si>
  <si>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</si>
  <si>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</si>
  <si>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</si>
  <si>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</si>
  <si>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</si>
  <si>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</si>
  <si>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</si>
  <si>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</si>
  <si>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</si>
  <si>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</si>
  <si>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</si>
  <si>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</si>
  <si>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</si>
  <si>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</si>
  <si>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</si>
  <si>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</si>
  <si>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</si>
  <si>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</si>
  <si>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</si>
  <si>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</si>
  <si>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</si>
  <si>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</si>
  <si>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</si>
  <si>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</si>
  <si>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</si>
  <si>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</si>
  <si>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</si>
  <si>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</si>
  <si>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</si>
  <si>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</si>
  <si>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</si>
  <si>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</si>
  <si>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</si>
  <si>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</si>
  <si>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</si>
  <si>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</si>
  <si>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</si>
  <si>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</si>
  <si>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</si>
  <si>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</si>
  <si>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</si>
  <si>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</si>
  <si>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</si>
  <si>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</si>
  <si>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</si>
  <si>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</si>
  <si>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</si>
  <si>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</si>
  <si>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</si>
  <si>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</si>
  <si>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</si>
  <si>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</si>
  <si>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</si>
  <si>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</si>
  <si>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</si>
  <si>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</si>
  <si>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</si>
  <si>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</si>
  <si>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</si>
  <si>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</si>
  <si>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</si>
  <si>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</si>
  <si>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</si>
  <si>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</si>
  <si>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</si>
  <si>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</si>
  <si>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</si>
  <si>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</si>
  <si>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</si>
  <si>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</si>
  <si>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</si>
  <si>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</si>
  <si>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</si>
  <si>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</si>
  <si>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</si>
  <si>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</si>
  <si>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</si>
  <si>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</si>
  <si>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</si>
  <si>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</si>
  <si>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</si>
  <si>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</si>
  <si>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</si>
  <si>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</si>
  <si>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</si>
  <si>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</si>
  <si>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</si>
  <si>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</si>
  <si>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</si>
  <si>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</si>
  <si>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</si>
  <si>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</si>
  <si>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</si>
  <si>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</si>
  <si>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</si>
  <si>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</si>
  <si>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</si>
  <si>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</si>
  <si>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</si>
  <si>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</si>
  <si>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</si>
  <si>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</si>
  <si>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</si>
  <si>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</si>
  <si>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</si>
  <si>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</si>
  <si>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</si>
  <si>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</si>
  <si>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</si>
  <si>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</si>
  <si>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</si>
  <si>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</si>
  <si>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</si>
  <si>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</si>
  <si>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</si>
  <si>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</si>
  <si>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</si>
  <si>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</si>
  <si>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</si>
  <si>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</si>
  <si>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</si>
  <si>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</si>
  <si>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</si>
  <si>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</si>
  <si>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</si>
  <si>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</si>
  <si>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</si>
  <si>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</si>
  <si>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</si>
  <si>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</si>
  <si>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</si>
  <si>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</si>
  <si>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</si>
  <si>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</si>
  <si>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</si>
  <si>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</si>
  <si>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</si>
  <si>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</si>
  <si>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</si>
  <si>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</si>
  <si>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</si>
  <si>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</si>
  <si>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</si>
  <si>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</si>
  <si>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</si>
  <si>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</si>
  <si>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</si>
  <si>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</si>
  <si>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</si>
  <si>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</si>
  <si>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</si>
  <si>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</si>
  <si>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</si>
  <si>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</si>
  <si>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</si>
  <si>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</si>
  <si>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</si>
  <si>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</si>
  <si>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</si>
  <si>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</si>
  <si>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</si>
  <si>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</si>
  <si>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</si>
  <si>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</si>
  <si>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</si>
  <si>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</si>
  <si>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</si>
  <si>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</si>
  <si>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</si>
  <si>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</si>
  <si>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</si>
  <si>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</si>
  <si>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</si>
  <si>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</si>
  <si>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</si>
  <si>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</si>
  <si>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</si>
  <si>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</si>
  <si>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</si>
  <si>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</si>
  <si>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</si>
  <si>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</si>
  <si>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</si>
  <si>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</si>
  <si>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</si>
  <si>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</si>
  <si>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</si>
  <si>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</si>
  <si>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</si>
  <si>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</si>
  <si>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</si>
  <si>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</si>
  <si>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</si>
  <si>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</si>
  <si>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</si>
  <si>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</si>
  <si>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</si>
  <si>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</si>
  <si>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</si>
  <si>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</si>
  <si>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</si>
  <si>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</si>
  <si>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</si>
  <si>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</si>
  <si>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</si>
  <si>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</si>
  <si>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</si>
  <si>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</si>
  <si>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</si>
  <si>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</si>
  <si>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</si>
  <si>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</si>
  <si>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</si>
  <si>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</si>
  <si>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</si>
  <si>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</si>
  <si>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</si>
  <si>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</si>
  <si>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</si>
  <si>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</si>
  <si>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</si>
  <si>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</si>
  <si>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</si>
  <si>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</si>
  <si>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</si>
  <si>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</si>
  <si>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</si>
  <si>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</si>
  <si>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</si>
  <si>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</si>
  <si>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</si>
  <si>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</si>
  <si>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</si>
  <si>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</si>
  <si>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</si>
  <si>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</si>
  <si>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</si>
  <si>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</si>
  <si>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</si>
  <si>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</si>
  <si>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</si>
  <si>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</si>
  <si>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</si>
  <si>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</si>
  <si>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</si>
  <si>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</si>
  <si>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</si>
  <si>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</si>
  <si>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</si>
  <si>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</si>
  <si>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</si>
  <si>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</si>
  <si>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</si>
  <si>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</si>
  <si>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</si>
  <si>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</si>
  <si>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</si>
  <si>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</si>
  <si>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</si>
  <si>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</si>
  <si>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</si>
  <si>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</si>
  <si>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</si>
  <si>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</si>
  <si>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</si>
  <si>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</si>
  <si>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</si>
  <si>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</si>
  <si>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</si>
  <si>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</si>
  <si>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</si>
  <si>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</si>
  <si>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</si>
  <si>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</si>
  <si>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</si>
  <si>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</si>
  <si>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</si>
  <si>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</si>
  <si>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</si>
  <si>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</si>
  <si>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</si>
  <si>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</si>
  <si>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</si>
  <si>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</si>
  <si>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</si>
  <si>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</si>
  <si>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</si>
  <si>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</si>
  <si>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</si>
  <si>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</si>
  <si>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</si>
  <si>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Cross-border</t>
  </si>
  <si>
    <t>5KUK</t>
  </si>
  <si>
    <t>Korea, Republic of</t>
  </si>
  <si>
    <t>Vietnam, Socialist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</si>
  <si>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</si>
  <si>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</si>
  <si>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</si>
  <si>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</si>
  <si>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</si>
  <si>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</si>
  <si>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</si>
  <si>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</si>
  <si>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</si>
  <si>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</si>
  <si>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</si>
  <si>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</si>
  <si>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</si>
  <si>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</si>
  <si>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</si>
  <si>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</si>
  <si>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</si>
  <si>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</si>
  <si>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</si>
  <si>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</si>
  <si>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</si>
  <si>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</si>
  <si>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</si>
  <si>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</si>
  <si>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</si>
  <si>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</si>
  <si>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</si>
  <si>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</si>
  <si>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</si>
  <si>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</si>
  <si>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</si>
  <si>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</si>
  <si>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</si>
  <si>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</si>
  <si>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</si>
  <si>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</si>
  <si>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</si>
  <si>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</si>
  <si>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</si>
  <si>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</si>
  <si>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</si>
  <si>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</si>
  <si>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</si>
  <si>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</si>
  <si>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</si>
  <si>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</si>
  <si>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</si>
  <si>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</si>
  <si>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</si>
  <si>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</si>
  <si>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</si>
  <si>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</si>
  <si>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</si>
  <si>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</si>
  <si>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</si>
  <si>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</si>
  <si>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</si>
  <si>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</si>
  <si>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</si>
  <si>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</si>
  <si>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</si>
  <si>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</si>
  <si>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</si>
  <si>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</si>
  <si>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</si>
  <si>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</si>
  <si>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</si>
  <si>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</si>
  <si>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</si>
  <si>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</si>
  <si>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</si>
  <si>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</si>
  <si>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</si>
  <si>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</si>
  <si>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</si>
  <si>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</si>
  <si>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</si>
  <si>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</si>
  <si>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</si>
  <si>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</si>
  <si>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</si>
  <si>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</si>
  <si>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</si>
  <si>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</si>
  <si>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</si>
  <si>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</si>
  <si>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</si>
  <si>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</si>
  <si>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</si>
  <si>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</si>
  <si>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</si>
  <si>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</si>
  <si>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</si>
  <si>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</si>
  <si>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</si>
  <si>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</si>
  <si>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</si>
  <si>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</si>
  <si>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</si>
  <si>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</si>
  <si>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</si>
  <si>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</si>
  <si>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</si>
  <si>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</si>
  <si>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</si>
  <si>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</si>
  <si>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</si>
  <si>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</si>
  <si>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</si>
  <si>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</si>
  <si>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</si>
  <si>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</si>
  <si>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</si>
  <si>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</si>
  <si>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</si>
  <si>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</si>
  <si>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</si>
  <si>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</si>
  <si>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</si>
  <si>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</si>
  <si>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</si>
  <si>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</si>
  <si>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</si>
  <si>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</si>
  <si>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</si>
  <si>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</si>
  <si>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</si>
  <si>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</si>
  <si>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</si>
  <si>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</si>
  <si>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</si>
  <si>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</si>
  <si>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</si>
  <si>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</si>
  <si>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</si>
  <si>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</si>
  <si>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</si>
  <si>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</si>
  <si>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</si>
  <si>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</si>
  <si>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</si>
  <si>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</si>
  <si>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</si>
  <si>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</si>
  <si>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</si>
  <si>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</si>
  <si>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</si>
  <si>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</si>
  <si>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</si>
  <si>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</si>
  <si>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</si>
  <si>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</si>
  <si>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</si>
  <si>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</si>
  <si>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</si>
  <si>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</si>
  <si>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</si>
  <si>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</si>
  <si>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</si>
  <si>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</si>
  <si>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</si>
  <si>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</si>
  <si>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</si>
  <si>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</si>
  <si>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</si>
  <si>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</si>
  <si>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</si>
  <si>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</si>
  <si>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</si>
  <si>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</si>
  <si>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</si>
  <si>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</si>
  <si>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</si>
  <si>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</si>
  <si>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</si>
  <si>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</si>
  <si>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</si>
  <si>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</si>
  <si>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</si>
  <si>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</si>
  <si>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</si>
  <si>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</si>
  <si>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</si>
  <si>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</si>
  <si>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</si>
  <si>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</si>
  <si>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</si>
  <si>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</si>
  <si>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</si>
  <si>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</si>
  <si>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</si>
  <si>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</si>
  <si>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</si>
  <si>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</si>
  <si>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</si>
  <si>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</si>
  <si>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</si>
  <si>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</si>
  <si>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</si>
  <si>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</si>
  <si>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</si>
  <si>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</si>
  <si>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</si>
  <si>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</si>
  <si>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</si>
  <si>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</si>
  <si>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</si>
  <si>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</si>
  <si>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</si>
  <si>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</si>
  <si>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</si>
  <si>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</si>
  <si>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</si>
  <si>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</si>
  <si>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</si>
  <si>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</si>
  <si>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</si>
  <si>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</si>
  <si>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</si>
  <si>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</si>
  <si>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</si>
  <si>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</si>
  <si>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</si>
  <si>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</si>
  <si>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</si>
  <si>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</si>
  <si>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</si>
  <si>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</si>
  <si>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</si>
  <si>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</si>
  <si>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</si>
  <si>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</si>
  <si>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</si>
  <si>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</si>
  <si>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</si>
  <si>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</si>
  <si>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</si>
  <si>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</si>
  <si>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</si>
  <si>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</si>
  <si>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</si>
  <si>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</si>
  <si>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</si>
  <si>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</si>
  <si>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</si>
  <si>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</si>
  <si>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</si>
  <si>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</si>
  <si>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</si>
  <si>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</si>
  <si>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</si>
  <si>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</si>
  <si>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</si>
  <si>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</si>
  <si>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</si>
  <si>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</si>
  <si>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</si>
  <si>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</si>
  <si>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</si>
  <si>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</si>
  <si>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</si>
  <si>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</si>
  <si>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</si>
  <si>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</si>
  <si>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</si>
  <si>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</si>
  <si>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</si>
  <si>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</si>
  <si>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</si>
  <si>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</si>
  <si>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</si>
  <si>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</si>
  <si>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</si>
  <si>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</si>
  <si>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</si>
  <si>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</si>
  <si>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</si>
  <si>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</si>
  <si>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</si>
  <si>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</si>
  <si>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</si>
  <si>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</si>
  <si>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</si>
  <si>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</si>
  <si>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</si>
  <si>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</si>
  <si>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</si>
  <si>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</si>
  <si>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</si>
  <si>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</si>
  <si>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</si>
  <si>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</si>
  <si>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</si>
  <si>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</si>
  <si>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</si>
  <si>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</si>
  <si>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</si>
  <si>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</si>
  <si>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</si>
  <si>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</si>
  <si>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</si>
  <si>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</si>
  <si>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</si>
  <si>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</si>
  <si>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</si>
  <si>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</si>
  <si>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</si>
  <si>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</si>
  <si>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</si>
  <si>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</si>
  <si>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</si>
  <si>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</si>
  <si>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</si>
  <si>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</si>
  <si>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</si>
  <si>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</si>
  <si>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</si>
  <si>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</si>
  <si>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</si>
  <si>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</si>
  <si>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</si>
  <si>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</si>
  <si>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</si>
  <si>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</si>
  <si>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</si>
  <si>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</si>
  <si>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</si>
  <si>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</si>
  <si>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</si>
  <si>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</si>
  <si>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</si>
  <si>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</si>
  <si>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</si>
  <si>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</si>
  <si>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</si>
  <si>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</si>
  <si>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</si>
  <si>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</si>
  <si>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</si>
  <si>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</si>
  <si>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</si>
  <si>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</si>
  <si>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</si>
  <si>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</si>
  <si>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</si>
  <si>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</si>
  <si>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</si>
  <si>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</si>
  <si>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</si>
  <si>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</si>
  <si>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</si>
  <si>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</si>
  <si>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</si>
  <si>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</si>
  <si>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</si>
  <si>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</si>
  <si>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</si>
  <si>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</si>
  <si>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</si>
  <si>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</si>
  <si>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</si>
  <si>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</si>
  <si>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</si>
  <si>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</si>
  <si>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</si>
  <si>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</si>
  <si>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</si>
  <si>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</si>
  <si>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</si>
  <si>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</si>
  <si>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</si>
  <si>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</si>
  <si>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</si>
  <si>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</si>
  <si>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</si>
  <si>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</si>
  <si>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</si>
  <si>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</si>
  <si>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</si>
  <si>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</si>
  <si>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</si>
  <si>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</si>
  <si>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</si>
  <si>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</si>
  <si>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</si>
  <si>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</si>
  <si>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</si>
  <si>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</si>
  <si>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</si>
  <si>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</si>
  <si>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</si>
  <si>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</si>
  <si>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</si>
  <si>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</si>
  <si>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</si>
  <si>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</si>
  <si>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</si>
  <si>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</si>
  <si>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</si>
  <si>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</si>
  <si>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</si>
  <si>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</si>
  <si>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</si>
  <si>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</si>
  <si>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</si>
  <si>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</si>
  <si>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</si>
  <si>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</si>
  <si>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</si>
  <si>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</si>
  <si>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</si>
  <si>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</si>
  <si>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</si>
  <si>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</si>
  <si>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</si>
  <si>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</si>
  <si>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</si>
  <si>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</si>
  <si>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</si>
  <si>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</si>
  <si>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</si>
  <si>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</si>
  <si>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</si>
  <si>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</si>
  <si>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</si>
  <si>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</si>
  <si>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</si>
  <si>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</si>
  <si>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</si>
  <si>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</si>
  <si>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</si>
  <si>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</si>
  <si>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</si>
  <si>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</si>
  <si>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</si>
  <si>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</si>
  <si>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</si>
  <si>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</si>
  <si>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</si>
  <si>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</si>
  <si>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</si>
  <si>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</si>
  <si>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</si>
  <si>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</si>
  <si>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</si>
  <si>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</si>
  <si>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</si>
  <si>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</si>
  <si>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</si>
  <si>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</si>
  <si>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</si>
  <si>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</si>
  <si>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</si>
  <si>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</si>
  <si>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</si>
  <si>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</si>
  <si>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</si>
  <si>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</si>
  <si>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</si>
  <si>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</si>
  <si>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</si>
  <si>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</si>
  <si>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</si>
  <si>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</si>
  <si>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</si>
  <si>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</si>
  <si>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</si>
  <si>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</si>
  <si>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</si>
  <si>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</si>
  <si>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</si>
  <si>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</si>
  <si>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</si>
  <si>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</si>
  <si>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</si>
  <si>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</si>
  <si>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</si>
  <si>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</si>
  <si>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</si>
  <si>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</si>
  <si>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</si>
  <si>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</si>
  <si>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</si>
  <si>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</si>
  <si>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</si>
  <si>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</si>
  <si>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</si>
  <si>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</si>
  <si>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</si>
  <si>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</si>
  <si>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</si>
  <si>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</si>
  <si>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</si>
  <si>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</si>
  <si>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</si>
  <si>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</si>
  <si>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</si>
  <si>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</si>
  <si>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</si>
  <si>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</si>
  <si>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</si>
  <si>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</si>
  <si>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</si>
  <si>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</si>
  <si>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</si>
  <si>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</si>
  <si>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</si>
  <si>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</si>
  <si>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</si>
  <si>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</si>
  <si>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</si>
  <si>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</si>
  <si>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</si>
  <si>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</si>
  <si>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</si>
  <si>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</si>
  <si>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</si>
  <si>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</si>
  <si>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</si>
  <si>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</si>
  <si>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</si>
  <si>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</si>
  <si>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</si>
  <si>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</si>
  <si>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</si>
  <si>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</si>
  <si>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</si>
  <si>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</si>
  <si>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</si>
  <si>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</si>
  <si>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</si>
  <si>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</si>
  <si>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</si>
  <si>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</si>
  <si>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</si>
  <si>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</si>
  <si>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</si>
  <si>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</si>
  <si>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</si>
  <si>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</si>
  <si>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</si>
  <si>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</si>
  <si>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</si>
  <si>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</si>
  <si>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</si>
  <si>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</si>
  <si>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</si>
  <si>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</si>
  <si>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</si>
  <si>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</si>
  <si>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</si>
  <si>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</si>
  <si>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</si>
  <si>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</si>
  <si>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</si>
  <si>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</si>
  <si>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</si>
  <si>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</si>
  <si>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</si>
  <si>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</si>
  <si>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</si>
  <si>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</si>
  <si>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</si>
  <si>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</si>
  <si>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</si>
  <si>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</si>
  <si>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</si>
  <si>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</si>
  <si>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</si>
  <si>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</si>
  <si>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</si>
  <si>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</si>
  <si>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</si>
  <si>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</si>
  <si>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</si>
  <si>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</si>
  <si>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</si>
  <si>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</si>
  <si>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</si>
  <si>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</si>
  <si>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</si>
  <si>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</si>
  <si>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</si>
  <si>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</si>
  <si>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</si>
  <si>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</si>
  <si>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</si>
  <si>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</si>
  <si>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</si>
  <si>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</si>
  <si>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</si>
  <si>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</si>
  <si>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</si>
  <si>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</si>
  <si>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</si>
  <si>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</si>
  <si>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</si>
  <si>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</si>
  <si>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</si>
  <si>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</si>
  <si>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</si>
  <si>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</si>
  <si>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</si>
  <si>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</si>
  <si>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</si>
  <si>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</si>
  <si>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</si>
  <si>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</si>
  <si>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</si>
  <si>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</si>
  <si>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</si>
  <si>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</si>
  <si>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</si>
  <si>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</si>
  <si>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</si>
  <si>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</si>
  <si>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</si>
  <si>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</si>
  <si>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</si>
  <si>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</si>
  <si>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</si>
  <si>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</si>
  <si>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</si>
  <si>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</si>
  <si>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</si>
  <si>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</si>
  <si>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</si>
  <si>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</si>
  <si>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</si>
  <si>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</si>
  <si>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</si>
  <si>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</si>
  <si>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</si>
  <si>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</si>
  <si>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</si>
  <si>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</si>
  <si>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</si>
  <si>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</si>
  <si>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</si>
  <si>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</si>
  <si>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</si>
  <si>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</si>
  <si>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</si>
  <si>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</si>
  <si>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</si>
  <si>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</si>
  <si>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</si>
  <si>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</si>
  <si>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</si>
  <si>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</si>
  <si>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</si>
  <si>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</si>
  <si>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</si>
  <si>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</si>
  <si>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</si>
  <si>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</si>
  <si>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</si>
  <si>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</si>
  <si>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</si>
  <si>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</si>
  <si>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</si>
  <si>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</si>
  <si>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</si>
  <si>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</si>
  <si>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</si>
  <si>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</si>
  <si>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</si>
  <si>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</si>
  <si>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</si>
  <si>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</si>
  <si>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</si>
  <si>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</si>
  <si>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</si>
  <si>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</si>
  <si>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</si>
  <si>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</si>
  <si>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</si>
  <si>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</si>
  <si>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</si>
  <si>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</si>
  <si>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</si>
  <si>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</si>
  <si>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</si>
  <si>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</si>
  <si>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</si>
  <si>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</si>
  <si>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</si>
  <si>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</si>
  <si>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</si>
  <si>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</si>
  <si>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</si>
  <si>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</si>
  <si>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</si>
  <si>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</si>
  <si>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</si>
  <si>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</si>
  <si>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</si>
  <si>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</si>
  <si>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</si>
  <si>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</si>
  <si>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</si>
  <si>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</si>
  <si>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</si>
  <si>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</si>
  <si>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</si>
  <si>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</si>
  <si>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</si>
  <si>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</si>
  <si>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</si>
  <si>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</si>
  <si>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</si>
  <si>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</si>
  <si>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</si>
  <si>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</si>
  <si>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</si>
  <si>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</si>
  <si>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</si>
  <si>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</si>
  <si>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</si>
  <si>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</si>
  <si>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</si>
  <si>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</si>
  <si>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</si>
  <si>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</si>
  <si>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</si>
  <si>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</si>
  <si>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</si>
  <si>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</si>
  <si>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</si>
  <si>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</si>
  <si>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</si>
  <si>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</si>
  <si>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</si>
  <si>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</si>
  <si>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</si>
  <si>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</si>
  <si>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</si>
  <si>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</si>
  <si>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</si>
  <si>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</si>
  <si>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</si>
  <si>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</si>
  <si>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</si>
  <si>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</si>
  <si>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</si>
  <si>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</si>
  <si>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</si>
  <si>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</si>
  <si>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</si>
  <si>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</si>
  <si>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</si>
  <si>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</si>
  <si>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</si>
  <si>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</si>
  <si>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</si>
  <si>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</si>
  <si>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</si>
  <si>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</si>
  <si>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</si>
  <si>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</si>
  <si>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</si>
  <si>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</si>
  <si>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</si>
  <si>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</si>
  <si>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</si>
  <si>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</si>
  <si>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</si>
  <si>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</si>
  <si>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</si>
  <si>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</si>
  <si>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</si>
  <si>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</si>
  <si>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</si>
  <si>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</si>
  <si>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</si>
  <si>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</si>
  <si>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</si>
  <si>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</si>
  <si>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</si>
  <si>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</si>
  <si>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</si>
  <si>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</si>
  <si>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</si>
  <si>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</si>
  <si>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</si>
  <si>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</si>
  <si>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</si>
  <si>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</si>
  <si>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</si>
  <si>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</si>
  <si>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</si>
  <si>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</si>
  <si>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</si>
  <si>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</si>
  <si>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</si>
  <si>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</si>
  <si>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</si>
  <si>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</si>
  <si>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</si>
  <si>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</si>
  <si>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</si>
  <si>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</si>
  <si>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</si>
  <si>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</si>
  <si>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</si>
  <si>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</si>
  <si>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</si>
  <si>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</si>
  <si>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</si>
  <si>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</si>
  <si>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</si>
  <si>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</si>
  <si>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</si>
  <si>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</si>
  <si>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</si>
  <si>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</si>
  <si>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</si>
  <si>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</si>
  <si>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</si>
  <si>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</si>
  <si>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</si>
  <si>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</si>
  <si>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</si>
  <si>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</si>
  <si>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</si>
  <si>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</si>
  <si>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</si>
  <si>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</si>
  <si>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</si>
  <si>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</si>
  <si>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</si>
  <si>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</si>
  <si>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</si>
  <si>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</si>
  <si>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</si>
  <si>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</si>
  <si>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</si>
  <si>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</si>
  <si>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</si>
  <si>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</si>
  <si>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</si>
  <si>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</si>
  <si>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</si>
  <si>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</si>
  <si>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</si>
  <si>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</si>
  <si>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</si>
  <si>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</si>
  <si>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</si>
  <si>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</si>
  <si>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</si>
  <si>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</si>
  <si>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</si>
  <si>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</si>
  <si>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</si>
  <si>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</si>
  <si>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</si>
  <si>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</si>
  <si>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</si>
  <si>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</si>
  <si>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</si>
  <si>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</si>
  <si>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</si>
  <si>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</si>
  <si>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</si>
  <si>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</si>
  <si>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</si>
  <si>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</si>
  <si>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</si>
  <si>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</si>
  <si>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</si>
  <si>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</si>
  <si>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</si>
  <si>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</si>
  <si>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</si>
  <si>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</si>
  <si>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</si>
  <si>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</si>
  <si>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</si>
  <si>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</si>
  <si>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</si>
  <si>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</si>
  <si>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</si>
  <si>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</si>
  <si>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</si>
  <si>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</si>
  <si>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</si>
  <si>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</si>
  <si>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</si>
  <si>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</si>
  <si>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</si>
  <si>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</si>
  <si>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</si>
  <si>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</si>
  <si>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</si>
  <si>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</si>
  <si>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</si>
  <si>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</si>
  <si>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</si>
  <si>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</si>
  <si>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</si>
  <si>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</si>
  <si>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</si>
  <si>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</si>
  <si>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</si>
  <si>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</si>
  <si>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</si>
  <si>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</si>
  <si>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</si>
  <si>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</si>
  <si>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</si>
  <si>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</si>
  <si>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</si>
  <si>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</si>
  <si>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</si>
  <si>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</si>
  <si>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</si>
  <si>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</si>
  <si>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</si>
  <si>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</si>
  <si>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</si>
  <si>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</si>
  <si>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</si>
  <si>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</si>
  <si>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</si>
  <si>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</si>
  <si>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</si>
  <si>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</si>
  <si>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</si>
  <si>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</si>
  <si>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</si>
  <si>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</si>
  <si>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</si>
  <si>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</si>
  <si>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</si>
  <si>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</si>
  <si>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</si>
  <si>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</si>
  <si>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</si>
  <si>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</si>
  <si>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</si>
  <si>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</si>
  <si>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</si>
  <si>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</si>
  <si>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</si>
  <si>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</si>
  <si>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</si>
  <si>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</si>
  <si>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</si>
  <si>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</si>
  <si>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</si>
  <si>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</si>
  <si>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</si>
  <si>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</si>
  <si>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</si>
  <si>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</si>
  <si>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</si>
  <si>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</si>
  <si>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</si>
  <si>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</si>
  <si>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</si>
  <si>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</si>
  <si>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</si>
  <si>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</si>
  <si>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</si>
  <si>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</si>
  <si>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</si>
  <si>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</si>
  <si>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</si>
  <si>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</si>
  <si>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</si>
  <si>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</si>
  <si>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</si>
  <si>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</si>
  <si>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</si>
  <si>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</si>
  <si>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</si>
  <si>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</si>
  <si>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</si>
  <si>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</si>
  <si>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</si>
  <si>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</si>
  <si>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</si>
  <si>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</si>
  <si>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</si>
  <si>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</si>
  <si>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</si>
  <si>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</si>
  <si>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</si>
  <si>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</si>
  <si>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</si>
  <si>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</si>
  <si>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</si>
  <si>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</si>
  <si>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</si>
  <si>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</si>
  <si>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</si>
  <si>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</si>
  <si>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</si>
  <si>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</si>
  <si>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</si>
  <si>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</si>
  <si>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</si>
  <si>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</si>
  <si>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</si>
  <si>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</si>
  <si>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</si>
  <si>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</si>
  <si>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</si>
  <si>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</si>
  <si>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</si>
  <si>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</si>
  <si>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</si>
  <si>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</si>
  <si>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</si>
  <si>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</si>
  <si>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</si>
  <si>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</si>
  <si>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</si>
  <si>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</si>
  <si>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</si>
  <si>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</si>
  <si>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</si>
  <si>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</si>
  <si>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</si>
  <si>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</si>
  <si>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</si>
  <si>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</si>
  <si>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</si>
  <si>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</si>
  <si>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</si>
  <si>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</si>
  <si>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</si>
  <si>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</si>
  <si>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</si>
  <si>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</si>
  <si>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</si>
  <si>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</si>
  <si>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</si>
  <si>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</si>
  <si>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</si>
  <si>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</si>
  <si>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</si>
  <si>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</si>
  <si>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</si>
  <si>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</si>
  <si>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</si>
  <si>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</si>
  <si>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</si>
  <si>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</si>
  <si>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</si>
  <si>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</si>
  <si>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5R5K</t>
  </si>
  <si>
    <t>Table C: Amounts outstanding of external claims on an ultimate risk basis: Developed Countries (US$ billions)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</si>
  <si>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</si>
  <si>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</si>
  <si>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</si>
  <si>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Table F: Changes in external claims on an ultimate risk basis: Developing Countries (US$ billions)</t>
  </si>
  <si>
    <t>Table D: Changes in external claims on an ultimate risk basis: Offshore Centres (US$ billions)</t>
  </si>
  <si>
    <t>Table B: Changes in external claims on an ultimate risk basis: Developed Countries (US$ billions)</t>
  </si>
  <si>
    <t>Table G: Amounts outstanding of external claims on an ultimate risk basis: Developing Countries (US$ billions)</t>
  </si>
  <si>
    <t>Box Group</t>
  </si>
  <si>
    <t>Group Description</t>
  </si>
  <si>
    <t>Country grouos</t>
  </si>
  <si>
    <t>Box groups</t>
  </si>
  <si>
    <t>Other sectors Developed</t>
  </si>
  <si>
    <t xml:space="preserve">Other sectors </t>
  </si>
  <si>
    <t>Table A: Regional breakdown of external claims of UK-owned monetary financial institutions - End-Q1 2017</t>
  </si>
  <si>
    <t xml:space="preserve">By region, the largest increase was on Developed Countries, up by $111.9 billion to a level of $1,773.5 billion. The rise was largely driven by an increase in claims on the United States and France, up $49.6 billion and $30.0 billion respectively. </t>
  </si>
  <si>
    <t>UK-owned monetary financial institutions and their branches and subsidiaries worldwide reported an increase in consolidated external claims on an ultimate risk basis of $169.8 billion during 2017 Q1, to a level of $3,173.0 billion.</t>
  </si>
  <si>
    <t xml:space="preserve">By sector, the largest increase was on other financial corporations, up $92.8 billion to a level of $662.6 billion. </t>
  </si>
  <si>
    <t>Q1 2017</t>
  </si>
  <si>
    <t>End-Q1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</si>
</sst>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General_)"/>
    <numFmt numFmtId="165" formatCode="#,##0;\-#,##0;\-"/>
    <numFmt numFmtId="166" formatCode="###0;\-###0;\ "/>
    <numFmt numFmtId="167" formatCode="#\ ###\ ##0;\-#\ ###\ ##0;\-"/>
    <numFmt numFmtId="168" formatCode="0.0"/>
    <numFmt numFmtId="169" formatCode="#,##0.0"/>
    <numFmt numFmtId="170" formatCode="#\ ##0.0"/>
    <numFmt numFmtId="171" formatCode="0.000000000000"/>
    <numFmt numFmtId="172" formatCode="#\ ##0;\-#\ ##0;\-;@"/>
    <numFmt numFmtId="173" formatCode="[$-F800]dddd\,\ mmmm\ dd\,\ yyyy"/>
    <numFmt numFmtId="174" formatCode="yyyy\ mmm"/>
  </numFmts>
  <fonts count="8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ourier"/>
      <family val="3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</borders>
  <cellStyleXfs count="266">
    <xf numFmtId="164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52" fillId="8" borderId="17" applyNumberFormat="0" applyFont="0" applyAlignment="0" applyProtection="0"/>
    <xf numFmtId="164" fontId="53" fillId="0" borderId="0"/>
    <xf numFmtId="164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7" fillId="0" borderId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4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68" fillId="10" borderId="0" applyNumberFormat="0" applyBorder="0" applyAlignment="0" applyProtection="0"/>
    <xf numFmtId="0" fontId="69" fillId="13" borderId="25" applyNumberFormat="0" applyAlignment="0" applyProtection="0"/>
    <xf numFmtId="0" fontId="44" fillId="14" borderId="28" applyNumberFormat="0" applyAlignment="0" applyProtection="0"/>
    <xf numFmtId="0" fontId="70" fillId="0" borderId="0" applyNumberFormat="0" applyFill="0" applyBorder="0" applyAlignment="0" applyProtection="0"/>
    <xf numFmtId="0" fontId="71" fillId="9" borderId="0" applyNumberFormat="0" applyBorder="0" applyAlignment="0" applyProtection="0"/>
    <xf numFmtId="0" fontId="72" fillId="0" borderId="22" applyNumberFormat="0" applyFill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5" fillId="12" borderId="25" applyNumberFormat="0" applyAlignment="0" applyProtection="0"/>
    <xf numFmtId="0" fontId="76" fillId="0" borderId="27" applyNumberFormat="0" applyFill="0" applyAlignment="0" applyProtection="0"/>
    <xf numFmtId="0" fontId="77" fillId="11" borderId="0" applyNumberFormat="0" applyBorder="0" applyAlignment="0" applyProtection="0"/>
    <xf numFmtId="0" fontId="59" fillId="0" borderId="0"/>
    <xf numFmtId="0" fontId="10" fillId="8" borderId="17" applyNumberFormat="0" applyFont="0" applyAlignment="0" applyProtection="0"/>
    <xf numFmtId="0" fontId="78" fillId="13" borderId="26" applyNumberFormat="0" applyAlignment="0" applyProtection="0"/>
    <xf numFmtId="0" fontId="45" fillId="0" borderId="29" applyNumberFormat="0" applyFill="0" applyAlignment="0" applyProtection="0"/>
    <xf numFmtId="0" fontId="79" fillId="0" borderId="0" applyNumberFormat="0" applyFill="0" applyBorder="0" applyAlignment="0" applyProtection="0"/>
    <xf numFmtId="0" fontId="72" fillId="0" borderId="22" applyNumberFormat="0" applyFill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4" fillId="0" borderId="0" applyNumberFormat="0" applyFill="0" applyBorder="0" applyAlignment="0" applyProtection="0"/>
    <xf numFmtId="0" fontId="71" fillId="9" borderId="0" applyNumberFormat="0" applyBorder="0" applyAlignment="0" applyProtection="0"/>
    <xf numFmtId="0" fontId="68" fillId="10" borderId="0" applyNumberFormat="0" applyBorder="0" applyAlignment="0" applyProtection="0"/>
    <xf numFmtId="0" fontId="77" fillId="11" borderId="0" applyNumberFormat="0" applyBorder="0" applyAlignment="0" applyProtection="0"/>
    <xf numFmtId="0" fontId="75" fillId="12" borderId="25" applyNumberFormat="0" applyAlignment="0" applyProtection="0"/>
    <xf numFmtId="0" fontId="78" fillId="13" borderId="26" applyNumberFormat="0" applyAlignment="0" applyProtection="0"/>
    <xf numFmtId="0" fontId="69" fillId="13" borderId="25" applyNumberFormat="0" applyAlignment="0" applyProtection="0"/>
    <xf numFmtId="0" fontId="76" fillId="0" borderId="27" applyNumberFormat="0" applyFill="0" applyAlignment="0" applyProtection="0"/>
    <xf numFmtId="0" fontId="44" fillId="14" borderId="28" applyNumberFormat="0" applyAlignment="0" applyProtection="0"/>
    <xf numFmtId="0" fontId="7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46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6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46" fillId="35" borderId="0" applyNumberFormat="0" applyBorder="0" applyAlignment="0" applyProtection="0"/>
    <xf numFmtId="164" fontId="52" fillId="0" borderId="0"/>
    <xf numFmtId="164" fontId="52" fillId="0" borderId="0"/>
    <xf numFmtId="0" fontId="9" fillId="8" borderId="17" applyNumberFormat="0" applyFont="0" applyAlignment="0" applyProtection="0"/>
    <xf numFmtId="0" fontId="8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3" fillId="0" borderId="0"/>
    <xf numFmtId="0" fontId="5" fillId="0" borderId="0"/>
    <xf numFmtId="0" fontId="8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52" fillId="0" borderId="0"/>
    <xf numFmtId="0" fontId="14" fillId="0" borderId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8" borderId="1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8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8" borderId="17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8" borderId="17" applyNumberFormat="0" applyFont="0" applyAlignment="0" applyProtection="0"/>
    <xf numFmtId="9" fontId="52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43" fontId="52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164" fontId="0" fillId="0" borderId="0" xfId="0"/>
    <xf numFmtId="167" fontId="16" fillId="0" borderId="0" xfId="0" applyNumberFormat="1" applyFont="1" applyAlignment="1" applyProtection="1">
      <alignment horizontal="right" vertical="center"/>
    </xf>
    <xf numFmtId="164" fontId="17" fillId="0" borderId="0" xfId="0" applyNumberFormat="1" applyFont="1" applyBorder="1" applyAlignment="1" applyProtection="1">
      <alignment horizontal="left"/>
    </xf>
    <xf numFmtId="167" fontId="16" fillId="0" borderId="1" xfId="0" applyNumberFormat="1" applyFont="1" applyBorder="1" applyAlignment="1" applyProtection="1">
      <alignment horizontal="right" vertical="center"/>
    </xf>
    <xf numFmtId="0" fontId="13" fillId="0" borderId="0" xfId="3"/>
    <xf numFmtId="0" fontId="13" fillId="0" borderId="0" xfId="3" applyBorder="1"/>
    <xf numFmtId="0" fontId="20" fillId="0" borderId="0" xfId="3" applyFont="1" applyBorder="1"/>
    <xf numFmtId="0" fontId="14" fillId="0" borderId="0" xfId="3" applyFont="1" applyBorder="1" applyAlignment="1">
      <alignment vertical="center"/>
    </xf>
    <xf numFmtId="0" fontId="17" fillId="0" borderId="0" xfId="3" applyFont="1" applyBorder="1" applyAlignment="1">
      <alignment horizontal="left" vertical="center"/>
    </xf>
    <xf numFmtId="0" fontId="14" fillId="0" borderId="0" xfId="3" applyFont="1" applyAlignment="1">
      <alignment horizontal="right" vertical="center"/>
    </xf>
    <xf numFmtId="0" fontId="13" fillId="0" borderId="0" xfId="3" applyAlignment="1">
      <alignment vertical="center"/>
    </xf>
    <xf numFmtId="0" fontId="14" fillId="0" borderId="0" xfId="3" applyFont="1" applyBorder="1"/>
    <xf numFmtId="166" fontId="21" fillId="0" borderId="0" xfId="3" applyNumberFormat="1" applyFont="1" applyBorder="1" applyAlignment="1">
      <alignment horizontal="right"/>
    </xf>
    <xf numFmtId="0" fontId="21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1" fontId="21" fillId="0" borderId="0" xfId="3" applyNumberFormat="1" applyFont="1" applyBorder="1" applyAlignment="1">
      <alignment horizontal="right" vertical="center"/>
    </xf>
    <xf numFmtId="0" fontId="17" fillId="0" borderId="0" xfId="3" applyFont="1" applyBorder="1"/>
    <xf numFmtId="0" fontId="13" fillId="0" borderId="0" xfId="3" applyFont="1" applyBorder="1"/>
    <xf numFmtId="0" fontId="22" fillId="0" borderId="0" xfId="3" applyFont="1" applyBorder="1"/>
    <xf numFmtId="168" fontId="14" fillId="0" borderId="0" xfId="3" applyNumberFormat="1" applyFont="1" applyBorder="1" applyAlignment="1">
      <alignment vertical="center"/>
    </xf>
    <xf numFmtId="168" fontId="13" fillId="0" borderId="0" xfId="3" applyNumberFormat="1" applyBorder="1"/>
    <xf numFmtId="169" fontId="13" fillId="0" borderId="0" xfId="3" applyNumberFormat="1"/>
    <xf numFmtId="170" fontId="13" fillId="0" borderId="0" xfId="3" applyNumberFormat="1" applyAlignment="1">
      <alignment vertical="center"/>
    </xf>
    <xf numFmtId="171" fontId="13" fillId="0" borderId="0" xfId="3" applyNumberFormat="1" applyAlignment="1">
      <alignment vertical="center"/>
    </xf>
    <xf numFmtId="0" fontId="24" fillId="0" borderId="0" xfId="3" applyFont="1" applyFill="1" applyAlignment="1">
      <alignment horizontal="left"/>
    </xf>
    <xf numFmtId="164" fontId="14" fillId="0" borderId="0" xfId="0" applyFont="1" applyFill="1"/>
    <xf numFmtId="164" fontId="23" fillId="0" borderId="0" xfId="0" applyFont="1"/>
    <xf numFmtId="164" fontId="27" fillId="0" borderId="0" xfId="0" applyNumberFormat="1" applyFont="1" applyBorder="1" applyAlignment="1" applyProtection="1">
      <alignment horizontal="left" wrapText="1"/>
    </xf>
    <xf numFmtId="164" fontId="27" fillId="0" borderId="0" xfId="0" applyFont="1"/>
    <xf numFmtId="164" fontId="25" fillId="0" borderId="1" xfId="0" applyFont="1" applyBorder="1" applyAlignment="1">
      <alignment horizontal="left"/>
    </xf>
    <xf numFmtId="164" fontId="27" fillId="0" borderId="1" xfId="0" applyFont="1" applyBorder="1"/>
    <xf numFmtId="164" fontId="28" fillId="0" borderId="1" xfId="0" applyFont="1" applyBorder="1" applyAlignment="1">
      <alignment horizontal="left"/>
    </xf>
    <xf numFmtId="164" fontId="29" fillId="0" borderId="1" xfId="0" applyFont="1" applyBorder="1" applyAlignment="1">
      <alignment wrapText="1"/>
    </xf>
    <xf numFmtId="164" fontId="30" fillId="0" borderId="1" xfId="0" applyFont="1" applyBorder="1" applyAlignment="1">
      <alignment wrapText="1"/>
    </xf>
    <xf numFmtId="164" fontId="31" fillId="0" borderId="0" xfId="0" applyFont="1"/>
    <xf numFmtId="164" fontId="23" fillId="0" borderId="0" xfId="0" applyFont="1" applyBorder="1" applyAlignment="1">
      <alignment wrapText="1"/>
    </xf>
    <xf numFmtId="164" fontId="31" fillId="0" borderId="0" xfId="0" applyFont="1" applyBorder="1"/>
    <xf numFmtId="164" fontId="28" fillId="0" borderId="0" xfId="0" applyFont="1" applyAlignment="1">
      <alignment horizontal="right"/>
    </xf>
    <xf numFmtId="49" fontId="25" fillId="0" borderId="0" xfId="0" applyNumberFormat="1" applyFont="1" applyBorder="1" applyAlignment="1">
      <alignment vertical="top"/>
    </xf>
    <xf numFmtId="164" fontId="31" fillId="0" borderId="0" xfId="0" applyFont="1" applyAlignment="1">
      <alignment vertical="top"/>
    </xf>
    <xf numFmtId="164" fontId="25" fillId="0" borderId="0" xfId="0" applyFont="1" applyBorder="1" applyAlignment="1">
      <alignment vertical="top" wrapText="1"/>
    </xf>
    <xf numFmtId="164" fontId="23" fillId="0" borderId="0" xfId="0" applyFont="1" applyBorder="1" applyAlignment="1">
      <alignment vertical="top" wrapText="1"/>
    </xf>
    <xf numFmtId="164" fontId="15" fillId="0" borderId="0" xfId="0" applyFont="1" applyBorder="1" applyAlignment="1">
      <alignment horizontal="left"/>
    </xf>
    <xf numFmtId="164" fontId="14" fillId="2" borderId="0" xfId="0" applyFont="1" applyFill="1" applyAlignment="1">
      <alignment horizontal="center"/>
    </xf>
    <xf numFmtId="164" fontId="28" fillId="0" borderId="0" xfId="0" applyFont="1" applyAlignment="1">
      <alignment vertical="top"/>
    </xf>
    <xf numFmtId="164" fontId="28" fillId="0" borderId="0" xfId="0" applyFont="1" applyBorder="1" applyAlignment="1">
      <alignment vertical="top"/>
    </xf>
    <xf numFmtId="164" fontId="28" fillId="0" borderId="0" xfId="0" applyFont="1" applyBorder="1" applyAlignment="1">
      <alignment horizontal="right" vertical="top"/>
    </xf>
    <xf numFmtId="164" fontId="28" fillId="0" borderId="0" xfId="0" applyFont="1" applyBorder="1" applyAlignment="1">
      <alignment horizontal="right" vertical="top" wrapText="1"/>
    </xf>
    <xf numFmtId="164" fontId="28" fillId="0" borderId="0" xfId="0" applyFont="1" applyBorder="1" applyAlignment="1">
      <alignment horizontal="center" vertical="top"/>
    </xf>
    <xf numFmtId="164" fontId="28" fillId="0" borderId="0" xfId="0" applyNumberFormat="1" applyFont="1" applyBorder="1" applyAlignment="1" applyProtection="1">
      <alignment horizontal="right" vertical="top"/>
    </xf>
    <xf numFmtId="164" fontId="32" fillId="0" borderId="0" xfId="0" quotePrefix="1" applyFont="1" applyBorder="1" applyAlignment="1">
      <alignment horizontal="center" vertical="top"/>
    </xf>
    <xf numFmtId="164" fontId="28" fillId="0" borderId="0" xfId="0" applyNumberFormat="1" applyFont="1" applyAlignment="1" applyProtection="1">
      <alignment horizontal="right" vertical="top"/>
    </xf>
    <xf numFmtId="164" fontId="25" fillId="0" borderId="0" xfId="0" applyFont="1" applyBorder="1" applyAlignment="1">
      <alignment horizontal="right" vertical="top"/>
    </xf>
    <xf numFmtId="164" fontId="28" fillId="0" borderId="0" xfId="0" applyFont="1" applyAlignment="1">
      <alignment horizontal="right" vertical="top"/>
    </xf>
    <xf numFmtId="164" fontId="28" fillId="0" borderId="0" xfId="0" applyFont="1" applyAlignment="1">
      <alignment horizontal="right" vertical="top" wrapText="1"/>
    </xf>
    <xf numFmtId="0" fontId="25" fillId="0" borderId="0" xfId="0" applyNumberFormat="1" applyFont="1" applyAlignment="1">
      <alignment horizontal="left" vertical="top"/>
    </xf>
    <xf numFmtId="164" fontId="28" fillId="0" borderId="0" xfId="0" applyFont="1" applyAlignment="1">
      <alignment horizontal="left" vertical="top"/>
    </xf>
    <xf numFmtId="164" fontId="33" fillId="0" borderId="0" xfId="0" applyFont="1" applyAlignment="1">
      <alignment horizontal="right" vertical="top"/>
    </xf>
    <xf numFmtId="164" fontId="34" fillId="0" borderId="0" xfId="0" applyFont="1" applyAlignment="1">
      <alignment horizontal="left" vertical="top"/>
    </xf>
    <xf numFmtId="164" fontId="28" fillId="0" borderId="0" xfId="0" applyNumberFormat="1" applyFont="1" applyAlignment="1" applyProtection="1">
      <alignment horizontal="left" vertical="top"/>
    </xf>
    <xf numFmtId="164" fontId="35" fillId="0" borderId="0" xfId="0" applyFont="1" applyAlignment="1">
      <alignment vertical="top"/>
    </xf>
    <xf numFmtId="164" fontId="35" fillId="0" borderId="0" xfId="0" applyFont="1" applyAlignment="1">
      <alignment horizontal="left" vertical="top"/>
    </xf>
    <xf numFmtId="164" fontId="36" fillId="0" borderId="0" xfId="0" applyFont="1" applyAlignment="1">
      <alignment horizontal="right" vertical="top"/>
    </xf>
    <xf numFmtId="164" fontId="35" fillId="0" borderId="0" xfId="0" applyNumberFormat="1" applyFont="1" applyAlignment="1" applyProtection="1">
      <alignment horizontal="left" vertical="top"/>
    </xf>
    <xf numFmtId="0" fontId="28" fillId="0" borderId="0" xfId="0" applyNumberFormat="1" applyFont="1" applyAlignment="1">
      <alignment horizontal="left" vertical="top"/>
    </xf>
    <xf numFmtId="164" fontId="25" fillId="0" borderId="0" xfId="0" applyFont="1" applyAlignment="1">
      <alignment horizontal="left" vertical="top"/>
    </xf>
    <xf numFmtId="164" fontId="25" fillId="0" borderId="0" xfId="0" applyFont="1" applyAlignment="1">
      <alignment horizontal="right" vertical="top"/>
    </xf>
    <xf numFmtId="37" fontId="28" fillId="0" borderId="0" xfId="0" applyNumberFormat="1" applyFont="1" applyAlignment="1" applyProtection="1">
      <alignment vertical="top"/>
    </xf>
    <xf numFmtId="165" fontId="28" fillId="0" borderId="0" xfId="0" applyNumberFormat="1" applyFont="1" applyAlignment="1" applyProtection="1">
      <alignment horizontal="left" vertical="top"/>
    </xf>
    <xf numFmtId="165" fontId="28" fillId="0" borderId="0" xfId="0" applyNumberFormat="1" applyFont="1" applyAlignment="1" applyProtection="1">
      <alignment horizontal="right" vertical="top"/>
    </xf>
    <xf numFmtId="165" fontId="25" fillId="0" borderId="0" xfId="0" applyNumberFormat="1" applyFont="1" applyAlignment="1" applyProtection="1">
      <alignment horizontal="right" vertical="top"/>
    </xf>
    <xf numFmtId="165" fontId="28" fillId="0" borderId="0" xfId="0" applyNumberFormat="1" applyFont="1" applyAlignment="1">
      <alignment horizontal="left" vertical="top"/>
    </xf>
    <xf numFmtId="167" fontId="28" fillId="0" borderId="0" xfId="0" applyNumberFormat="1" applyFont="1" applyBorder="1" applyAlignment="1">
      <alignment vertical="top"/>
    </xf>
    <xf numFmtId="167" fontId="28" fillId="0" borderId="0" xfId="0" applyNumberFormat="1" applyFont="1" applyBorder="1" applyAlignment="1" applyProtection="1">
      <alignment horizontal="right" vertical="top"/>
    </xf>
    <xf numFmtId="165" fontId="28" fillId="0" borderId="0" xfId="0" applyNumberFormat="1" applyFont="1" applyBorder="1" applyAlignment="1">
      <alignment horizontal="right" vertical="top"/>
    </xf>
    <xf numFmtId="165" fontId="28" fillId="0" borderId="0" xfId="0" applyNumberFormat="1" applyFont="1" applyBorder="1" applyAlignment="1" applyProtection="1">
      <alignment horizontal="right" vertical="top"/>
    </xf>
    <xf numFmtId="37" fontId="28" fillId="0" borderId="0" xfId="0" applyNumberFormat="1" applyFont="1" applyBorder="1" applyAlignment="1" applyProtection="1">
      <alignment vertical="top"/>
    </xf>
    <xf numFmtId="164" fontId="28" fillId="0" borderId="0" xfId="0" applyNumberFormat="1" applyFont="1" applyBorder="1" applyAlignment="1" applyProtection="1">
      <alignment horizontal="left" vertical="top"/>
    </xf>
    <xf numFmtId="37" fontId="25" fillId="0" borderId="0" xfId="0" applyNumberFormat="1" applyFont="1" applyAlignment="1" applyProtection="1">
      <alignment vertical="top"/>
    </xf>
    <xf numFmtId="164" fontId="25" fillId="0" borderId="0" xfId="0" applyFont="1" applyAlignment="1">
      <alignment vertical="top"/>
    </xf>
    <xf numFmtId="165" fontId="25" fillId="0" borderId="0" xfId="0" applyNumberFormat="1" applyFont="1" applyAlignment="1" applyProtection="1">
      <alignment horizontal="left" vertical="top"/>
    </xf>
    <xf numFmtId="165" fontId="28" fillId="0" borderId="0" xfId="0" applyNumberFormat="1" applyFont="1" applyAlignment="1">
      <alignment horizontal="right" vertical="top"/>
    </xf>
    <xf numFmtId="167" fontId="28" fillId="0" borderId="0" xfId="0" applyNumberFormat="1" applyFont="1" applyBorder="1" applyAlignment="1">
      <alignment horizontal="right" vertical="top"/>
    </xf>
    <xf numFmtId="165" fontId="28" fillId="0" borderId="0" xfId="0" applyNumberFormat="1" applyFont="1" applyBorder="1" applyAlignment="1">
      <alignment vertical="top"/>
    </xf>
    <xf numFmtId="164" fontId="25" fillId="0" borderId="0" xfId="0" applyFont="1" applyBorder="1" applyAlignment="1">
      <alignment horizontal="left" vertical="top"/>
    </xf>
    <xf numFmtId="167" fontId="25" fillId="0" borderId="0" xfId="0" applyNumberFormat="1" applyFont="1" applyBorder="1" applyAlignment="1">
      <alignment vertical="top"/>
    </xf>
    <xf numFmtId="167" fontId="25" fillId="0" borderId="0" xfId="0" applyNumberFormat="1" applyFont="1" applyBorder="1" applyAlignment="1" applyProtection="1">
      <alignment horizontal="right" vertical="top"/>
    </xf>
    <xf numFmtId="165" fontId="25" fillId="0" borderId="0" xfId="0" applyNumberFormat="1" applyFont="1" applyBorder="1" applyAlignment="1">
      <alignment horizontal="right" vertical="top"/>
    </xf>
    <xf numFmtId="165" fontId="25" fillId="0" borderId="0" xfId="0" applyNumberFormat="1" applyFont="1" applyBorder="1" applyAlignment="1" applyProtection="1">
      <alignment horizontal="right" vertical="top"/>
    </xf>
    <xf numFmtId="37" fontId="25" fillId="0" borderId="0" xfId="0" applyNumberFormat="1" applyFont="1" applyBorder="1" applyAlignment="1" applyProtection="1">
      <alignment vertical="top"/>
    </xf>
    <xf numFmtId="164" fontId="25" fillId="0" borderId="0" xfId="0" applyFont="1" applyBorder="1" applyAlignment="1">
      <alignment vertical="top"/>
    </xf>
    <xf numFmtId="164" fontId="25" fillId="0" borderId="0" xfId="0" applyNumberFormat="1" applyFont="1" applyBorder="1" applyAlignment="1" applyProtection="1">
      <alignment horizontal="left" vertical="top"/>
    </xf>
    <xf numFmtId="167" fontId="28" fillId="0" borderId="0" xfId="0" applyNumberFormat="1" applyFont="1" applyAlignment="1" applyProtection="1">
      <alignment horizontal="right" vertical="top"/>
    </xf>
    <xf numFmtId="164" fontId="28" fillId="0" borderId="0" xfId="0" applyNumberFormat="1" applyFont="1" applyBorder="1" applyAlignment="1" applyProtection="1">
      <alignment vertical="top"/>
    </xf>
    <xf numFmtId="167" fontId="25" fillId="0" borderId="0" xfId="0" applyNumberFormat="1" applyFont="1" applyAlignment="1" applyProtection="1">
      <alignment horizontal="right" vertical="top"/>
    </xf>
    <xf numFmtId="164" fontId="25" fillId="0" borderId="0" xfId="0" applyNumberFormat="1" applyFont="1" applyAlignment="1" applyProtection="1">
      <alignment horizontal="left" vertical="top"/>
    </xf>
    <xf numFmtId="165" fontId="28" fillId="0" borderId="0" xfId="0" applyNumberFormat="1" applyFont="1" applyBorder="1" applyAlignment="1">
      <alignment horizontal="left" vertical="top"/>
    </xf>
    <xf numFmtId="164" fontId="28" fillId="0" borderId="1" xfId="0" applyFont="1" applyBorder="1" applyAlignment="1">
      <alignment vertical="top"/>
    </xf>
    <xf numFmtId="164" fontId="28" fillId="0" borderId="1" xfId="0" applyFont="1" applyBorder="1" applyAlignment="1">
      <alignment horizontal="left" vertical="top"/>
    </xf>
    <xf numFmtId="164" fontId="25" fillId="0" borderId="0" xfId="0" applyFont="1" applyAlignment="1">
      <alignment horizontal="left"/>
    </xf>
    <xf numFmtId="0" fontId="28" fillId="0" borderId="0" xfId="4" applyFont="1"/>
    <xf numFmtId="172" fontId="38" fillId="0" borderId="2" xfId="1" applyNumberFormat="1" applyFont="1" applyBorder="1" applyAlignment="1" applyProtection="1"/>
    <xf numFmtId="164" fontId="28" fillId="0" borderId="0" xfId="0" applyFont="1"/>
    <xf numFmtId="164" fontId="28" fillId="0" borderId="0" xfId="0" applyFont="1" applyAlignment="1">
      <alignment horizontal="left"/>
    </xf>
    <xf numFmtId="0" fontId="28" fillId="0" borderId="0" xfId="4" applyFont="1" applyAlignment="1"/>
    <xf numFmtId="0" fontId="28" fillId="0" borderId="0" xfId="4" applyFont="1" applyAlignment="1">
      <alignment horizontal="left"/>
    </xf>
    <xf numFmtId="168" fontId="28" fillId="0" borderId="0" xfId="4" applyNumberFormat="1" applyFont="1" applyBorder="1" applyAlignment="1">
      <alignment horizontal="right"/>
    </xf>
    <xf numFmtId="164" fontId="40" fillId="0" borderId="0" xfId="0" applyFont="1" applyAlignment="1"/>
    <xf numFmtId="164" fontId="41" fillId="0" borderId="0" xfId="0" applyFont="1" applyAlignment="1"/>
    <xf numFmtId="37" fontId="40" fillId="0" borderId="0" xfId="0" applyNumberFormat="1" applyFont="1" applyAlignment="1" applyProtection="1"/>
    <xf numFmtId="164" fontId="41" fillId="0" borderId="0" xfId="0" applyNumberFormat="1" applyFont="1" applyAlignment="1" applyProtection="1">
      <alignment horizontal="left"/>
    </xf>
    <xf numFmtId="164" fontId="40" fillId="0" borderId="0" xfId="0" applyNumberFormat="1" applyFont="1" applyAlignment="1" applyProtection="1">
      <alignment horizontal="left"/>
    </xf>
    <xf numFmtId="164" fontId="40" fillId="0" borderId="0" xfId="0" applyNumberFormat="1" applyFont="1" applyAlignment="1" applyProtection="1">
      <alignment horizontal="left" vertical="center"/>
    </xf>
    <xf numFmtId="164" fontId="41" fillId="0" borderId="0" xfId="0" applyNumberFormat="1" applyFont="1" applyAlignment="1" applyProtection="1">
      <alignment horizontal="left" vertical="center"/>
    </xf>
    <xf numFmtId="37" fontId="40" fillId="0" borderId="0" xfId="0" applyNumberFormat="1" applyFont="1" applyAlignment="1" applyProtection="1">
      <alignment vertical="center"/>
    </xf>
    <xf numFmtId="164" fontId="37" fillId="0" borderId="0" xfId="0" applyFont="1"/>
    <xf numFmtId="164" fontId="42" fillId="0" borderId="0" xfId="0" applyFont="1" applyAlignment="1">
      <alignment vertical="center"/>
    </xf>
    <xf numFmtId="164" fontId="40" fillId="0" borderId="0" xfId="0" applyFont="1" applyAlignment="1">
      <alignment vertical="center"/>
    </xf>
    <xf numFmtId="164" fontId="41" fillId="0" borderId="0" xfId="0" applyFont="1" applyAlignment="1">
      <alignment vertical="center"/>
    </xf>
    <xf numFmtId="37" fontId="41" fillId="0" borderId="0" xfId="0" applyNumberFormat="1" applyFont="1" applyAlignment="1" applyProtection="1">
      <alignment vertical="center"/>
    </xf>
    <xf numFmtId="164" fontId="23" fillId="0" borderId="0" xfId="0" applyNumberFormat="1" applyFont="1" applyProtection="1"/>
    <xf numFmtId="164" fontId="36" fillId="0" borderId="0" xfId="0" applyFont="1" applyAlignment="1">
      <alignment vertical="top"/>
    </xf>
    <xf numFmtId="164" fontId="13" fillId="0" borderId="0" xfId="0" applyFont="1"/>
    <xf numFmtId="0" fontId="28" fillId="0" borderId="0" xfId="3" applyFont="1" applyBorder="1"/>
    <xf numFmtId="0" fontId="23" fillId="0" borderId="0" xfId="3" applyFont="1" applyFill="1" applyAlignment="1">
      <alignment horizontal="left"/>
    </xf>
    <xf numFmtId="0" fontId="13" fillId="0" borderId="0" xfId="3" applyFont="1" applyFill="1" applyAlignment="1">
      <alignment horizontal="left"/>
    </xf>
    <xf numFmtId="0" fontId="13" fillId="0" borderId="0" xfId="3" applyFont="1"/>
    <xf numFmtId="1" fontId="17" fillId="0" borderId="0" xfId="3" applyNumberFormat="1" applyFont="1" applyBorder="1" applyAlignment="1">
      <alignment horizontal="right" vertical="center"/>
    </xf>
    <xf numFmtId="1" fontId="17" fillId="0" borderId="0" xfId="3" applyNumberFormat="1" applyFont="1" applyBorder="1" applyAlignment="1">
      <alignment horizontal="right"/>
    </xf>
    <xf numFmtId="166" fontId="13" fillId="0" borderId="0" xfId="3" applyNumberFormat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top"/>
    </xf>
    <xf numFmtId="166" fontId="13" fillId="0" borderId="0" xfId="3" applyNumberFormat="1" applyFont="1" applyBorder="1" applyAlignment="1">
      <alignment horizontal="right"/>
    </xf>
    <xf numFmtId="169" fontId="13" fillId="0" borderId="0" xfId="3" applyNumberFormat="1" applyFont="1" applyBorder="1" applyAlignment="1">
      <alignment horizontal="right" vertical="center"/>
    </xf>
    <xf numFmtId="169" fontId="13" fillId="0" borderId="0" xfId="3" applyNumberFormat="1" applyFont="1" applyBorder="1" applyAlignment="1">
      <alignment horizontal="left" vertical="top"/>
    </xf>
    <xf numFmtId="169" fontId="23" fillId="0" borderId="0" xfId="3" applyNumberFormat="1" applyFont="1" applyBorder="1" applyAlignment="1">
      <alignment horizontal="right" vertical="center"/>
    </xf>
    <xf numFmtId="169" fontId="37" fillId="0" borderId="0" xfId="3" quotePrefix="1" applyNumberFormat="1" applyFont="1" applyBorder="1" applyAlignment="1">
      <alignment horizontal="right" vertical="top"/>
    </xf>
    <xf numFmtId="164" fontId="45" fillId="0" borderId="0" xfId="0" applyFont="1"/>
    <xf numFmtId="14" fontId="47" fillId="0" borderId="0" xfId="0" applyNumberFormat="1" applyFont="1"/>
    <xf numFmtId="164" fontId="48" fillId="0" borderId="0" xfId="0" applyFont="1"/>
    <xf numFmtId="1" fontId="48" fillId="0" borderId="0" xfId="0" applyNumberFormat="1" applyFont="1" applyAlignment="1">
      <alignment horizontal="left"/>
    </xf>
    <xf numFmtId="164" fontId="48" fillId="0" borderId="5" xfId="0" applyFont="1" applyBorder="1"/>
    <xf numFmtId="164" fontId="48" fillId="0" borderId="0" xfId="0" applyFont="1" applyBorder="1"/>
    <xf numFmtId="1" fontId="48" fillId="0" borderId="0" xfId="0" applyNumberFormat="1" applyFont="1" applyBorder="1" applyAlignment="1">
      <alignment horizontal="left"/>
    </xf>
    <xf numFmtId="164" fontId="44" fillId="3" borderId="0" xfId="8" applyNumberFormat="1" applyFont="1" applyBorder="1"/>
    <xf numFmtId="164" fontId="44" fillId="4" borderId="0" xfId="9" applyNumberFormat="1" applyFont="1" applyBorder="1"/>
    <xf numFmtId="164" fontId="44" fillId="5" borderId="0" xfId="10" applyNumberFormat="1" applyFont="1" applyBorder="1"/>
    <xf numFmtId="164" fontId="23" fillId="0" borderId="0" xfId="0" applyFont="1" applyFill="1" applyBorder="1"/>
    <xf numFmtId="164" fontId="13" fillId="0" borderId="0" xfId="0" applyFont="1" applyFill="1"/>
    <xf numFmtId="164" fontId="23" fillId="0" borderId="0" xfId="0" applyFont="1" applyFill="1"/>
    <xf numFmtId="164" fontId="20" fillId="0" borderId="0" xfId="0" applyFont="1" applyAlignment="1">
      <alignment horizontal="right"/>
    </xf>
    <xf numFmtId="164" fontId="13" fillId="0" borderId="0" xfId="0" applyFont="1" applyBorder="1" applyAlignment="1">
      <alignment wrapText="1"/>
    </xf>
    <xf numFmtId="37" fontId="13" fillId="0" borderId="0" xfId="0" applyNumberFormat="1" applyFont="1" applyProtection="1"/>
    <xf numFmtId="164" fontId="13" fillId="0" borderId="0" xfId="0" applyFont="1" applyBorder="1"/>
    <xf numFmtId="164" fontId="13" fillId="0" borderId="0" xfId="0" applyNumberFormat="1" applyFont="1" applyProtection="1"/>
    <xf numFmtId="14" fontId="44" fillId="3" borderId="0" xfId="8" applyNumberFormat="1" applyFont="1" applyBorder="1"/>
    <xf numFmtId="14" fontId="44" fillId="4" borderId="0" xfId="9" applyNumberFormat="1" applyFont="1" applyBorder="1"/>
    <xf numFmtId="14" fontId="44" fillId="5" borderId="0" xfId="10" applyNumberFormat="1" applyFont="1" applyBorder="1"/>
    <xf numFmtId="164" fontId="13" fillId="0" borderId="0" xfId="0" applyFont="1" applyAlignment="1"/>
    <xf numFmtId="164" fontId="49" fillId="0" borderId="5" xfId="0" applyFont="1" applyBorder="1"/>
    <xf numFmtId="164" fontId="49" fillId="0" borderId="0" xfId="0" applyFont="1" applyBorder="1"/>
    <xf numFmtId="164" fontId="49" fillId="0" borderId="6" xfId="0" applyFont="1" applyBorder="1"/>
    <xf numFmtId="164" fontId="49" fillId="0" borderId="7" xfId="0" applyFont="1" applyBorder="1"/>
    <xf numFmtId="164" fontId="49" fillId="0" borderId="1" xfId="0" applyFont="1" applyBorder="1"/>
    <xf numFmtId="164" fontId="49" fillId="0" borderId="3" xfId="0" applyFont="1" applyBorder="1" applyAlignment="1"/>
    <xf numFmtId="164" fontId="49" fillId="0" borderId="2" xfId="0" applyFont="1" applyBorder="1" applyAlignment="1"/>
    <xf numFmtId="164" fontId="49" fillId="0" borderId="4" xfId="0" applyFont="1" applyBorder="1" applyAlignment="1"/>
    <xf numFmtId="164" fontId="49" fillId="0" borderId="0" xfId="0" applyFont="1" applyBorder="1" applyAlignment="1"/>
    <xf numFmtId="1" fontId="49" fillId="0" borderId="9" xfId="0" applyNumberFormat="1" applyFont="1" applyFill="1" applyBorder="1" applyAlignment="1">
      <alignment horizontal="right"/>
    </xf>
    <xf numFmtId="1" fontId="49" fillId="0" borderId="10" xfId="0" applyNumberFormat="1" applyFont="1" applyFill="1" applyBorder="1" applyAlignment="1">
      <alignment horizontal="right"/>
    </xf>
    <xf numFmtId="164" fontId="50" fillId="0" borderId="11" xfId="0" applyFont="1" applyBorder="1"/>
    <xf numFmtId="164" fontId="50" fillId="0" borderId="12" xfId="0" applyFont="1" applyBorder="1"/>
    <xf numFmtId="164" fontId="50" fillId="0" borderId="13" xfId="0" applyFont="1" applyBorder="1"/>
    <xf numFmtId="164" fontId="49" fillId="0" borderId="1" xfId="0" applyFont="1" applyBorder="1" applyAlignment="1">
      <alignment horizontal="right"/>
    </xf>
    <xf numFmtId="164" fontId="49" fillId="0" borderId="7" xfId="0" applyFont="1" applyBorder="1" applyAlignment="1">
      <alignment horizontal="left"/>
    </xf>
    <xf numFmtId="164" fontId="47" fillId="0" borderId="11" xfId="0" applyFont="1" applyBorder="1"/>
    <xf numFmtId="164" fontId="48" fillId="0" borderId="12" xfId="0" applyFont="1" applyBorder="1"/>
    <xf numFmtId="164" fontId="48" fillId="0" borderId="13" xfId="0" applyFont="1" applyBorder="1"/>
    <xf numFmtId="164" fontId="28" fillId="0" borderId="0" xfId="0" applyNumberFormat="1" applyFont="1" applyBorder="1" applyAlignment="1" applyProtection="1">
      <alignment horizontal="center" vertical="top"/>
    </xf>
    <xf numFmtId="0" fontId="28" fillId="6" borderId="0" xfId="5" applyNumberFormat="1" applyFont="1" applyFill="1" applyBorder="1" applyAlignment="1">
      <alignment horizontal="center" vertical="top" wrapText="1"/>
    </xf>
    <xf numFmtId="164" fontId="33" fillId="0" borderId="0" xfId="0" applyFont="1" applyAlignment="1">
      <alignment horizontal="left" vertical="top"/>
    </xf>
    <xf numFmtId="164" fontId="51" fillId="7" borderId="0" xfId="0" applyFont="1" applyFill="1" applyAlignment="1">
      <alignment horizontal="right" vertical="top"/>
    </xf>
    <xf numFmtId="164" fontId="36" fillId="0" borderId="0" xfId="0" applyFont="1" applyAlignment="1">
      <alignment horizontal="left" vertical="top"/>
    </xf>
    <xf numFmtId="9" fontId="28" fillId="0" borderId="0" xfId="0" applyNumberFormat="1" applyFont="1" applyAlignment="1" applyProtection="1">
      <alignment horizontal="right" vertical="top"/>
    </xf>
    <xf numFmtId="0" fontId="2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164" fontId="0" fillId="0" borderId="21" xfId="11" applyNumberFormat="1" applyFont="1" applyFill="1" applyBorder="1" applyAlignment="1"/>
    <xf numFmtId="166" fontId="13" fillId="0" borderId="0" xfId="3" applyNumberFormat="1" applyFont="1" applyBorder="1" applyAlignment="1">
      <alignment horizontal="right" vertical="top" wrapText="1"/>
    </xf>
    <xf numFmtId="164" fontId="56" fillId="0" borderId="0" xfId="0" applyFont="1"/>
    <xf numFmtId="1" fontId="56" fillId="0" borderId="0" xfId="0" applyNumberFormat="1" applyFont="1" applyAlignment="1">
      <alignment horizontal="left"/>
    </xf>
    <xf numFmtId="0" fontId="57" fillId="0" borderId="0" xfId="16"/>
    <xf numFmtId="0" fontId="60" fillId="0" borderId="0" xfId="16" applyFont="1"/>
    <xf numFmtId="0" fontId="28" fillId="0" borderId="0" xfId="16" applyFont="1" applyAlignment="1">
      <alignment horizontal="left"/>
    </xf>
    <xf numFmtId="0" fontId="60" fillId="0" borderId="0" xfId="16" applyFont="1" applyAlignment="1">
      <alignment horizontal="left"/>
    </xf>
    <xf numFmtId="0" fontId="67" fillId="0" borderId="0" xfId="16" applyNumberFormat="1" applyFont="1" applyFill="1" applyBorder="1" applyAlignment="1" applyProtection="1">
      <alignment horizontal="left" vertical="center"/>
    </xf>
    <xf numFmtId="0" fontId="61" fillId="0" borderId="0" xfId="16" applyFont="1"/>
    <xf numFmtId="0" fontId="61" fillId="0" borderId="0" xfId="16" applyFont="1" applyAlignment="1">
      <alignment horizontal="left"/>
    </xf>
    <xf numFmtId="0" fontId="15" fillId="0" borderId="0" xfId="16" applyFont="1"/>
    <xf numFmtId="172" fontId="28" fillId="0" borderId="0" xfId="16" applyNumberFormat="1" applyFont="1" applyBorder="1" applyAlignment="1" applyProtection="1">
      <alignment horizontal="right"/>
    </xf>
    <xf numFmtId="0" fontId="61" fillId="0" borderId="0" xfId="16" applyFont="1" applyBorder="1"/>
    <xf numFmtId="0" fontId="27" fillId="0" borderId="0" xfId="16" applyFont="1" applyBorder="1" applyAlignment="1">
      <alignment horizontal="left"/>
    </xf>
    <xf numFmtId="0" fontId="25" fillId="0" borderId="18" xfId="16" applyFont="1" applyBorder="1" applyAlignment="1">
      <alignment horizontal="left"/>
    </xf>
    <xf numFmtId="0" fontId="57" fillId="0" borderId="18" xfId="16" applyBorder="1"/>
    <xf numFmtId="0" fontId="28" fillId="0" borderId="18" xfId="16" applyFont="1" applyBorder="1" applyAlignment="1">
      <alignment horizontal="left"/>
    </xf>
    <xf numFmtId="0" fontId="15" fillId="0" borderId="18" xfId="16" applyFont="1" applyBorder="1" applyAlignment="1">
      <alignment horizontal="left"/>
    </xf>
    <xf numFmtId="0" fontId="62" fillId="0" borderId="18" xfId="16" applyFont="1" applyBorder="1" applyAlignment="1">
      <alignment horizontal="left"/>
    </xf>
    <xf numFmtId="0" fontId="60" fillId="0" borderId="18" xfId="16" applyFont="1" applyBorder="1" applyAlignment="1">
      <alignment horizontal="left"/>
    </xf>
    <xf numFmtId="0" fontId="57" fillId="0" borderId="18" xfId="16" applyBorder="1" applyAlignment="1">
      <alignment horizontal="left"/>
    </xf>
    <xf numFmtId="0" fontId="60" fillId="0" borderId="18" xfId="16" applyFont="1" applyBorder="1"/>
    <xf numFmtId="0" fontId="57" fillId="0" borderId="0" xfId="16" applyFont="1"/>
    <xf numFmtId="0" fontId="28" fillId="0" borderId="0" xfId="16" applyFont="1"/>
    <xf numFmtId="0" fontId="25" fillId="0" borderId="0" xfId="16" applyFont="1" applyAlignment="1"/>
    <xf numFmtId="0" fontId="25" fillId="0" borderId="0" xfId="16" applyFont="1" applyAlignment="1">
      <alignment horizontal="left"/>
    </xf>
    <xf numFmtId="0" fontId="25" fillId="0" borderId="0" xfId="16" applyFont="1" applyAlignment="1">
      <alignment horizontal="centerContinuous"/>
    </xf>
    <xf numFmtId="0" fontId="28" fillId="0" borderId="0" xfId="16" applyFont="1" applyAlignment="1">
      <alignment horizontal="centerContinuous"/>
    </xf>
    <xf numFmtId="174" fontId="28" fillId="0" borderId="0" xfId="51" applyNumberFormat="1" applyFont="1" applyFill="1" applyBorder="1" applyAlignment="1">
      <alignment horizontal="right" vertical="top"/>
    </xf>
    <xf numFmtId="0" fontId="25" fillId="0" borderId="0" xfId="16" applyFont="1" applyAlignment="1">
      <alignment horizontal="right"/>
    </xf>
    <xf numFmtId="3" fontId="28" fillId="0" borderId="0" xfId="16" applyNumberFormat="1" applyFont="1"/>
    <xf numFmtId="0" fontId="16" fillId="0" borderId="0" xfId="16" applyFont="1"/>
    <xf numFmtId="0" fontId="39" fillId="0" borderId="0" xfId="16" applyFont="1" applyFill="1" applyAlignment="1">
      <alignment horizontal="right"/>
    </xf>
    <xf numFmtId="0" fontId="25" fillId="0" borderId="0" xfId="16" applyFont="1" applyFill="1" applyAlignment="1">
      <alignment horizontal="left"/>
    </xf>
    <xf numFmtId="165" fontId="28" fillId="0" borderId="0" xfId="16" applyNumberFormat="1" applyFont="1" applyAlignment="1">
      <alignment horizontal="right"/>
    </xf>
    <xf numFmtId="0" fontId="28" fillId="0" borderId="0" xfId="16" applyNumberFormat="1" applyFont="1" applyAlignment="1">
      <alignment horizontal="left"/>
    </xf>
    <xf numFmtId="0" fontId="28" fillId="0" borderId="0" xfId="16" applyFont="1" applyBorder="1"/>
    <xf numFmtId="0" fontId="63" fillId="0" borderId="0" xfId="16" applyFont="1"/>
    <xf numFmtId="0" fontId="63" fillId="0" borderId="0" xfId="16" applyFont="1" applyAlignment="1">
      <alignment horizontal="left"/>
    </xf>
    <xf numFmtId="0" fontId="25" fillId="0" borderId="0" xfId="16" applyFont="1"/>
    <xf numFmtId="165" fontId="25" fillId="0" borderId="0" xfId="16" applyNumberFormat="1" applyFont="1" applyAlignment="1">
      <alignment horizontal="right"/>
    </xf>
    <xf numFmtId="0" fontId="25" fillId="0" borderId="0" xfId="16" applyNumberFormat="1" applyFont="1" applyAlignment="1">
      <alignment horizontal="left"/>
    </xf>
    <xf numFmtId="0" fontId="39" fillId="0" borderId="0" xfId="16" applyFont="1" applyAlignment="1">
      <alignment horizontal="right"/>
    </xf>
    <xf numFmtId="3" fontId="28" fillId="0" borderId="0" xfId="16" applyNumberFormat="1" applyFont="1" applyAlignment="1">
      <alignment horizontal="right"/>
    </xf>
    <xf numFmtId="3" fontId="28" fillId="0" borderId="0" xfId="16" applyNumberFormat="1" applyFont="1" applyAlignment="1">
      <alignment horizontal="left"/>
    </xf>
    <xf numFmtId="0" fontId="60" fillId="0" borderId="0" xfId="16" applyFont="1" applyFill="1"/>
    <xf numFmtId="0" fontId="28" fillId="0" borderId="0" xfId="16" applyFont="1" applyFill="1" applyAlignment="1">
      <alignment horizontal="left"/>
    </xf>
    <xf numFmtId="0" fontId="60" fillId="0" borderId="0" xfId="16" applyNumberFormat="1" applyFont="1" applyAlignment="1">
      <alignment horizontal="left"/>
    </xf>
    <xf numFmtId="0" fontId="28" fillId="0" borderId="0" xfId="16" applyNumberFormat="1" applyFont="1" applyBorder="1" applyAlignment="1">
      <alignment horizontal="left"/>
    </xf>
    <xf numFmtId="0" fontId="25" fillId="0" borderId="0" xfId="16" applyFont="1" applyBorder="1"/>
    <xf numFmtId="0" fontId="25" fillId="0" borderId="0" xfId="16" applyNumberFormat="1" applyFont="1" applyBorder="1" applyAlignment="1">
      <alignment horizontal="left"/>
    </xf>
    <xf numFmtId="3" fontId="28" fillId="0" borderId="0" xfId="16" applyNumberFormat="1" applyFont="1" applyBorder="1" applyAlignment="1">
      <alignment horizontal="right"/>
    </xf>
    <xf numFmtId="3" fontId="28" fillId="0" borderId="0" xfId="16" applyNumberFormat="1" applyFont="1" applyBorder="1" applyAlignment="1">
      <alignment horizontal="left"/>
    </xf>
    <xf numFmtId="3" fontId="28" fillId="0" borderId="0" xfId="16" applyNumberFormat="1" applyFont="1" applyBorder="1"/>
    <xf numFmtId="0" fontId="28" fillId="0" borderId="0" xfId="16" applyNumberFormat="1" applyFont="1" applyAlignment="1">
      <alignment horizontal="right"/>
    </xf>
    <xf numFmtId="0" fontId="25" fillId="0" borderId="0" xfId="16" applyNumberFormat="1" applyFont="1" applyAlignment="1">
      <alignment horizontal="right"/>
    </xf>
    <xf numFmtId="0" fontId="64" fillId="0" borderId="0" xfId="16" applyFont="1"/>
    <xf numFmtId="0" fontId="63" fillId="0" borderId="0" xfId="16" applyNumberFormat="1" applyFont="1" applyAlignment="1">
      <alignment horizontal="left"/>
    </xf>
    <xf numFmtId="3" fontId="25" fillId="0" borderId="0" xfId="16" applyNumberFormat="1" applyFont="1" applyAlignment="1">
      <alignment horizontal="right"/>
    </xf>
    <xf numFmtId="167" fontId="65" fillId="0" borderId="0" xfId="16" applyNumberFormat="1" applyFont="1" applyAlignment="1">
      <alignment horizontal="right"/>
    </xf>
    <xf numFmtId="167" fontId="66" fillId="0" borderId="0" xfId="16" applyNumberFormat="1" applyFont="1" applyAlignment="1">
      <alignment horizontal="right"/>
    </xf>
    <xf numFmtId="0" fontId="39" fillId="0" borderId="0" xfId="16" applyFont="1" applyFill="1" applyBorder="1" applyAlignment="1">
      <alignment horizontal="right"/>
    </xf>
    <xf numFmtId="0" fontId="25" fillId="0" borderId="0" xfId="16" applyFont="1" applyFill="1" applyBorder="1" applyAlignment="1">
      <alignment horizontal="left"/>
    </xf>
    <xf numFmtId="0" fontId="25" fillId="0" borderId="18" xfId="16" applyFont="1" applyBorder="1"/>
    <xf numFmtId="3" fontId="25" fillId="0" borderId="18" xfId="16" applyNumberFormat="1" applyFont="1" applyBorder="1" applyAlignment="1">
      <alignment horizontal="right"/>
    </xf>
    <xf numFmtId="3" fontId="25" fillId="0" borderId="18" xfId="16" applyNumberFormat="1" applyFont="1" applyBorder="1" applyAlignment="1">
      <alignment horizontal="left"/>
    </xf>
    <xf numFmtId="3" fontId="25" fillId="0" borderId="18" xfId="16" applyNumberFormat="1" applyFont="1" applyBorder="1"/>
    <xf numFmtId="0" fontId="13" fillId="0" borderId="0" xfId="16" applyFont="1"/>
    <xf numFmtId="0" fontId="13" fillId="0" borderId="0" xfId="16" applyFont="1" applyAlignment="1">
      <alignment horizontal="left"/>
    </xf>
    <xf numFmtId="0" fontId="37" fillId="0" borderId="0" xfId="16" applyFont="1" applyAlignment="1"/>
    <xf numFmtId="0" fontId="28" fillId="0" borderId="0" xfId="16" applyFont="1" applyAlignment="1"/>
    <xf numFmtId="0" fontId="39" fillId="0" borderId="0" xfId="16" applyFont="1" applyBorder="1" applyAlignment="1">
      <alignment horizontal="right"/>
    </xf>
    <xf numFmtId="0" fontId="57" fillId="0" borderId="0" xfId="16" applyNumberFormat="1" applyFont="1" applyFill="1" applyBorder="1" applyAlignment="1" applyProtection="1"/>
    <xf numFmtId="1" fontId="56" fillId="0" borderId="0" xfId="0" applyNumberFormat="1" applyFont="1" applyBorder="1" applyAlignment="1">
      <alignment horizontal="left"/>
    </xf>
    <xf numFmtId="164" fontId="56" fillId="0" borderId="0" xfId="0" applyFont="1" applyBorder="1"/>
    <xf numFmtId="15" fontId="0" fillId="0" borderId="0" xfId="0" applyNumberFormat="1"/>
    <xf numFmtId="164" fontId="54" fillId="0" borderId="20" xfId="11" applyNumberFormat="1" applyFont="1" applyFill="1" applyBorder="1" applyAlignment="1"/>
    <xf numFmtId="0" fontId="0" fillId="0" borderId="0" xfId="0" applyNumberFormat="1"/>
    <xf numFmtId="164" fontId="49" fillId="0" borderId="0" xfId="0" applyFont="1" applyBorder="1" applyAlignment="1">
      <alignment horizontal="right"/>
    </xf>
    <xf numFmtId="164" fontId="25" fillId="7" borderId="0" xfId="0" applyFont="1" applyFill="1"/>
    <xf numFmtId="164" fontId="28" fillId="7" borderId="0" xfId="0" applyFont="1" applyFill="1" applyBorder="1" applyAlignment="1">
      <alignment vertical="top"/>
    </xf>
    <xf numFmtId="164" fontId="28" fillId="7" borderId="0" xfId="0" applyNumberFormat="1" applyFont="1" applyFill="1" applyBorder="1" applyAlignment="1" applyProtection="1">
      <alignment horizontal="right" vertical="top"/>
    </xf>
    <xf numFmtId="0" fontId="28" fillId="7" borderId="0" xfId="12" applyNumberFormat="1" applyFont="1" applyFill="1" applyBorder="1" applyAlignment="1">
      <alignment horizontal="right" vertical="top" wrapText="1"/>
    </xf>
    <xf numFmtId="164" fontId="13" fillId="7" borderId="0" xfId="0" applyFont="1" applyFill="1"/>
    <xf numFmtId="164" fontId="28" fillId="7" borderId="0" xfId="0" applyFont="1" applyFill="1"/>
    <xf numFmtId="164" fontId="13" fillId="7" borderId="0" xfId="0" applyFont="1" applyFill="1" applyBorder="1"/>
    <xf numFmtId="164" fontId="0" fillId="7" borderId="0" xfId="0" applyFill="1"/>
    <xf numFmtId="164" fontId="28" fillId="7" borderId="0" xfId="0" applyFont="1" applyFill="1" applyBorder="1" applyAlignment="1">
      <alignment horizontal="center" vertical="top"/>
    </xf>
    <xf numFmtId="164" fontId="28" fillId="7" borderId="1" xfId="0" applyNumberFormat="1" applyFont="1" applyFill="1" applyBorder="1" applyAlignment="1" applyProtection="1">
      <alignment horizontal="right" vertical="top"/>
    </xf>
    <xf numFmtId="164" fontId="28" fillId="7" borderId="1" xfId="0" applyNumberFormat="1" applyFont="1" applyFill="1" applyBorder="1" applyAlignment="1" applyProtection="1">
      <alignment horizontal="left" vertical="top"/>
    </xf>
    <xf numFmtId="164" fontId="28" fillId="7" borderId="1" xfId="0" applyFont="1" applyFill="1" applyBorder="1" applyAlignment="1">
      <alignment vertical="top"/>
    </xf>
    <xf numFmtId="164" fontId="28" fillId="7" borderId="1" xfId="0" applyNumberFormat="1" applyFont="1" applyFill="1" applyBorder="1" applyAlignment="1" applyProtection="1">
      <alignment horizontal="right" vertical="top" wrapText="1"/>
    </xf>
    <xf numFmtId="0" fontId="28" fillId="7" borderId="1" xfId="12" applyNumberFormat="1" applyFont="1" applyFill="1" applyBorder="1" applyAlignment="1">
      <alignment horizontal="right" vertical="top" wrapText="1"/>
    </xf>
    <xf numFmtId="164" fontId="28" fillId="7" borderId="1" xfId="12" applyFont="1" applyFill="1" applyBorder="1" applyAlignment="1">
      <alignment horizontal="right" vertical="top"/>
    </xf>
    <xf numFmtId="164" fontId="28" fillId="7" borderId="0" xfId="0" applyNumberFormat="1" applyFont="1" applyFill="1" applyBorder="1" applyAlignment="1" applyProtection="1">
      <alignment horizontal="right" vertical="top" wrapText="1"/>
    </xf>
    <xf numFmtId="164" fontId="28" fillId="7" borderId="1" xfId="0" applyFont="1" applyFill="1" applyBorder="1"/>
    <xf numFmtId="164" fontId="28" fillId="7" borderId="30" xfId="0" applyFont="1" applyFill="1" applyBorder="1"/>
    <xf numFmtId="168" fontId="28" fillId="7" borderId="0" xfId="0" applyNumberFormat="1" applyFont="1" applyFill="1" applyBorder="1" applyAlignment="1">
      <alignment horizontal="right" vertical="top"/>
    </xf>
    <xf numFmtId="168" fontId="28" fillId="7" borderId="30" xfId="0" applyNumberFormat="1" applyFont="1" applyFill="1" applyBorder="1" applyAlignment="1">
      <alignment horizontal="right" vertical="top"/>
    </xf>
    <xf numFmtId="164" fontId="80" fillId="7" borderId="0" xfId="0" applyFont="1" applyFill="1"/>
    <xf numFmtId="168" fontId="28" fillId="7" borderId="0" xfId="107" applyNumberFormat="1" applyFont="1" applyFill="1" applyAlignment="1"/>
    <xf numFmtId="168" fontId="28" fillId="7" borderId="30" xfId="107" applyNumberFormat="1" applyFont="1" applyFill="1" applyBorder="1" applyAlignment="1"/>
    <xf numFmtId="168" fontId="28" fillId="7" borderId="0" xfId="107" applyNumberFormat="1" applyFont="1" applyFill="1" applyBorder="1" applyAlignment="1"/>
    <xf numFmtId="168" fontId="28" fillId="7" borderId="31" xfId="107" applyNumberFormat="1" applyFont="1" applyFill="1" applyBorder="1" applyAlignment="1"/>
    <xf numFmtId="164" fontId="81" fillId="7" borderId="0" xfId="0" applyFont="1" applyFill="1"/>
    <xf numFmtId="1" fontId="14" fillId="0" borderId="32" xfId="3" applyNumberFormat="1" applyFont="1" applyBorder="1" applyAlignment="1">
      <alignment horizontal="center" vertical="center"/>
    </xf>
    <xf numFmtId="164" fontId="23" fillId="7" borderId="0" xfId="0" applyFont="1" applyFill="1" applyAlignment="1">
      <alignment vertical="center"/>
    </xf>
    <xf numFmtId="164" fontId="0" fillId="7" borderId="0" xfId="0" applyFill="1" applyBorder="1"/>
    <xf numFmtId="164" fontId="28" fillId="7" borderId="0" xfId="0" applyFont="1" applyFill="1" applyBorder="1"/>
    <xf numFmtId="164" fontId="28" fillId="7" borderId="0" xfId="0" applyNumberFormat="1" applyFont="1" applyFill="1" applyBorder="1" applyAlignment="1" applyProtection="1">
      <alignment horizontal="left" vertical="top"/>
    </xf>
    <xf numFmtId="164" fontId="28" fillId="7" borderId="0" xfId="12" applyFont="1" applyFill="1" applyBorder="1" applyAlignment="1">
      <alignment horizontal="right" vertical="top"/>
    </xf>
    <xf numFmtId="164" fontId="25" fillId="7" borderId="0" xfId="0" applyFont="1" applyFill="1" applyBorder="1"/>
    <xf numFmtId="164" fontId="23" fillId="7" borderId="0" xfId="0" applyFont="1" applyFill="1" applyBorder="1" applyAlignment="1">
      <alignment vertical="center"/>
    </xf>
    <xf numFmtId="0" fontId="83" fillId="0" borderId="0" xfId="109" applyFont="1"/>
    <xf numFmtId="0" fontId="83" fillId="0" borderId="0" xfId="109" applyFont="1"/>
    <xf numFmtId="0" fontId="83" fillId="0" borderId="0" xfId="99" applyFont="1"/>
    <xf numFmtId="0" fontId="23" fillId="7" borderId="0" xfId="96" applyFont="1" applyFill="1"/>
    <xf numFmtId="0" fontId="3" fillId="0" borderId="0" xfId="146"/>
    <xf numFmtId="0" fontId="3" fillId="0" borderId="0" xfId="146"/>
    <xf numFmtId="166" fontId="13" fillId="0" borderId="0" xfId="3" applyNumberFormat="1" applyFont="1" applyBorder="1" applyAlignment="1">
      <alignment horizontal="right" vertical="top" wrapText="1"/>
    </xf>
    <xf numFmtId="0" fontId="2" fillId="0" borderId="0" xfId="146" applyFont="1"/>
    <xf numFmtId="0" fontId="13" fillId="0" borderId="0" xfId="3" applyAlignment="1"/>
    <xf numFmtId="0" fontId="13" fillId="0" borderId="0" xfId="3" applyAlignment="1">
      <alignment horizontal="left" vertical="center" wrapText="1"/>
    </xf>
    <xf numFmtId="0" fontId="13" fillId="0" borderId="0" xfId="3" applyAlignment="1">
      <alignment horizontal="left" vertical="center"/>
    </xf>
    <xf numFmtId="0" fontId="23" fillId="0" borderId="0" xfId="3" applyFont="1" applyAlignment="1">
      <alignment horizontal="left" vertical="center"/>
    </xf>
    <xf numFmtId="166" fontId="13" fillId="0" borderId="0" xfId="3" applyNumberFormat="1" applyFont="1" applyBorder="1" applyAlignment="1">
      <alignment horizontal="right" vertical="top" wrapText="1"/>
    </xf>
    <xf numFmtId="164" fontId="13" fillId="0" borderId="0" xfId="0" applyFont="1" applyAlignment="1">
      <alignment horizontal="right" vertical="top" wrapText="1"/>
    </xf>
    <xf numFmtId="1" fontId="23" fillId="0" borderId="0" xfId="3" applyNumberFormat="1" applyFont="1" applyBorder="1" applyAlignment="1">
      <alignment horizontal="right" vertical="top" wrapText="1"/>
    </xf>
    <xf numFmtId="166" fontId="13" fillId="0" borderId="32" xfId="3" applyNumberFormat="1" applyFont="1" applyBorder="1" applyAlignment="1">
      <alignment horizontal="center" vertical="center"/>
    </xf>
    <xf numFmtId="164" fontId="28" fillId="7" borderId="2" xfId="0" applyFont="1" applyFill="1" applyBorder="1" applyAlignment="1">
      <alignment horizontal="center" vertical="center"/>
    </xf>
    <xf numFmtId="164" fontId="28" fillId="7" borderId="0" xfId="0" applyFont="1" applyFill="1" applyBorder="1" applyAlignment="1">
      <alignment horizontal="center" vertical="center"/>
    </xf>
    <xf numFmtId="164" fontId="28" fillId="7" borderId="30" xfId="0" applyFont="1" applyFill="1" applyBorder="1" applyAlignment="1">
      <alignment horizontal="center" vertical="center"/>
    </xf>
    <xf numFmtId="164" fontId="28" fillId="7" borderId="19" xfId="0" applyFont="1" applyFill="1" applyBorder="1" applyAlignment="1">
      <alignment horizontal="center" vertical="top"/>
    </xf>
    <xf numFmtId="164" fontId="0" fillId="7" borderId="0" xfId="0" applyFill="1" applyAlignment="1">
      <alignment horizontal="center"/>
    </xf>
    <xf numFmtId="164" fontId="28" fillId="7" borderId="31" xfId="0" applyFont="1" applyFill="1" applyBorder="1" applyAlignment="1">
      <alignment horizontal="center" vertical="center"/>
    </xf>
    <xf numFmtId="164" fontId="28" fillId="7" borderId="0" xfId="0" applyFont="1" applyFill="1" applyAlignment="1">
      <alignment horizontal="center" vertical="center"/>
    </xf>
    <xf numFmtId="164" fontId="28" fillId="7" borderId="0" xfId="0" applyFont="1" applyFill="1" applyBorder="1" applyAlignment="1">
      <alignment horizontal="center" vertical="top"/>
    </xf>
    <xf numFmtId="164" fontId="26" fillId="0" borderId="0" xfId="0" applyFont="1" applyAlignment="1">
      <alignment horizontal="left"/>
    </xf>
    <xf numFmtId="17" fontId="23" fillId="0" borderId="2" xfId="0" applyNumberFormat="1" applyFont="1" applyBorder="1" applyAlignment="1">
      <alignment horizontal="left"/>
    </xf>
    <xf numFmtId="164" fontId="27" fillId="0" borderId="0" xfId="0" applyNumberFormat="1" applyFont="1" applyBorder="1" applyAlignment="1" applyProtection="1">
      <alignment horizontal="left"/>
    </xf>
    <xf numFmtId="164" fontId="39" fillId="0" borderId="0" xfId="0" applyFont="1" applyAlignment="1">
      <alignment horizontal="left"/>
    </xf>
    <xf numFmtId="173" fontId="18" fillId="0" borderId="0" xfId="0" applyNumberFormat="1" applyFont="1" applyAlignment="1">
      <alignment horizontal="left"/>
    </xf>
    <xf numFmtId="164" fontId="28" fillId="0" borderId="8" xfId="0" applyFont="1" applyBorder="1" applyAlignment="1">
      <alignment horizontal="center" vertical="top"/>
    </xf>
    <xf numFmtId="164" fontId="28" fillId="0" borderId="8" xfId="0" applyNumberFormat="1" applyFont="1" applyBorder="1" applyAlignment="1" applyProtection="1">
      <alignment horizontal="center" vertical="top"/>
    </xf>
    <xf numFmtId="164" fontId="28" fillId="0" borderId="0" xfId="0" applyNumberFormat="1" applyFont="1" applyBorder="1" applyAlignment="1" applyProtection="1">
      <alignment horizontal="center"/>
    </xf>
    <xf numFmtId="164" fontId="28" fillId="0" borderId="15" xfId="0" applyNumberFormat="1" applyFont="1" applyBorder="1" applyAlignment="1" applyProtection="1">
      <alignment horizontal="center"/>
    </xf>
    <xf numFmtId="164" fontId="28" fillId="0" borderId="14" xfId="0" applyNumberFormat="1" applyFont="1" applyBorder="1" applyAlignment="1" applyProtection="1">
      <alignment horizontal="center" vertical="top" wrapText="1"/>
    </xf>
    <xf numFmtId="164" fontId="28" fillId="0" borderId="0" xfId="0" applyNumberFormat="1" applyFont="1" applyAlignment="1" applyProtection="1">
      <alignment horizontal="center" vertical="top" wrapText="1"/>
    </xf>
    <xf numFmtId="164" fontId="28" fillId="0" borderId="16" xfId="0" applyNumberFormat="1" applyFont="1" applyBorder="1" applyAlignment="1" applyProtection="1">
      <alignment horizontal="center" vertical="top" wrapText="1"/>
    </xf>
    <xf numFmtId="164" fontId="28" fillId="0" borderId="0" xfId="0" applyNumberFormat="1" applyFont="1" applyBorder="1" applyAlignment="1" applyProtection="1">
      <alignment horizontal="center" vertical="top" wrapText="1"/>
    </xf>
    <xf numFmtId="0" fontId="28" fillId="6" borderId="0" xfId="5" applyNumberFormat="1" applyFont="1" applyFill="1" applyBorder="1" applyAlignment="1">
      <alignment horizontal="center" vertical="top" wrapText="1"/>
    </xf>
    <xf numFmtId="0" fontId="28" fillId="6" borderId="16" xfId="5" applyNumberFormat="1" applyFont="1" applyFill="1" applyBorder="1" applyAlignment="1">
      <alignment horizontal="center" vertical="top" wrapText="1"/>
    </xf>
    <xf numFmtId="164" fontId="49" fillId="0" borderId="3" xfId="0" applyFont="1" applyBorder="1" applyAlignment="1">
      <alignment horizontal="center"/>
    </xf>
    <xf numFmtId="164" fontId="49" fillId="0" borderId="2" xfId="0" applyFont="1" applyBorder="1" applyAlignment="1">
      <alignment horizontal="center"/>
    </xf>
    <xf numFmtId="164" fontId="49" fillId="0" borderId="4" xfId="0" applyFont="1" applyBorder="1" applyAlignment="1">
      <alignment horizontal="center"/>
    </xf>
    <xf numFmtId="0" fontId="27" fillId="0" borderId="0" xfId="16" applyFont="1"/>
    <xf numFmtId="0" fontId="27" fillId="0" borderId="0" xfId="16" applyFont="1" applyBorder="1" applyAlignment="1">
      <alignment horizontal="left"/>
    </xf>
    <xf numFmtId="0" fontId="39" fillId="0" borderId="0" xfId="47" applyFont="1" applyAlignment="1">
      <alignment horizontal="left"/>
    </xf>
  </cellXfs>
  <cellStyles count="266">
    <cellStyle name="20% - Accent1" xfId="72" builtinId="30" customBuiltin="1"/>
    <cellStyle name="20% - Accent1 2" xfId="17"/>
    <cellStyle name="20% - Accent1 2 2" xfId="116"/>
    <cellStyle name="20% - Accent1 2 2 2" xfId="201"/>
    <cellStyle name="20% - Accent1 2 3" xfId="236"/>
    <cellStyle name="20% - Accent1 2 4" xfId="164"/>
    <cellStyle name="20% - Accent1 3" xfId="129"/>
    <cellStyle name="20% - Accent1 3 2" xfId="215"/>
    <cellStyle name="20% - Accent1 4" xfId="148"/>
    <cellStyle name="20% - Accent1 4 2" xfId="249"/>
    <cellStyle name="20% - Accent1 5" xfId="177"/>
    <cellStyle name="20% - Accent2" xfId="75" builtinId="34" customBuiltin="1"/>
    <cellStyle name="20% - Accent2 2" xfId="18"/>
    <cellStyle name="20% - Accent2 2 2" xfId="117"/>
    <cellStyle name="20% - Accent2 2 2 2" xfId="202"/>
    <cellStyle name="20% - Accent2 2 3" xfId="237"/>
    <cellStyle name="20% - Accent2 2 4" xfId="165"/>
    <cellStyle name="20% - Accent2 3" xfId="131"/>
    <cellStyle name="20% - Accent2 3 2" xfId="217"/>
    <cellStyle name="20% - Accent2 4" xfId="150"/>
    <cellStyle name="20% - Accent2 4 2" xfId="251"/>
    <cellStyle name="20% - Accent2 5" xfId="179"/>
    <cellStyle name="20% - Accent3" xfId="78" builtinId="38" customBuiltin="1"/>
    <cellStyle name="20% - Accent3 2" xfId="19"/>
    <cellStyle name="20% - Accent3 2 2" xfId="118"/>
    <cellStyle name="20% - Accent3 2 2 2" xfId="203"/>
    <cellStyle name="20% - Accent3 2 3" xfId="238"/>
    <cellStyle name="20% - Accent3 2 4" xfId="166"/>
    <cellStyle name="20% - Accent3 3" xfId="133"/>
    <cellStyle name="20% - Accent3 3 2" xfId="219"/>
    <cellStyle name="20% - Accent3 4" xfId="152"/>
    <cellStyle name="20% - Accent3 4 2" xfId="253"/>
    <cellStyle name="20% - Accent3 5" xfId="181"/>
    <cellStyle name="20% - Accent4" xfId="81" builtinId="42" customBuiltin="1"/>
    <cellStyle name="20% - Accent4 2" xfId="20"/>
    <cellStyle name="20% - Accent4 2 2" xfId="119"/>
    <cellStyle name="20% - Accent4 2 2 2" xfId="204"/>
    <cellStyle name="20% - Accent4 2 3" xfId="239"/>
    <cellStyle name="20% - Accent4 2 4" xfId="167"/>
    <cellStyle name="20% - Accent4 3" xfId="135"/>
    <cellStyle name="20% - Accent4 3 2" xfId="221"/>
    <cellStyle name="20% - Accent4 4" xfId="154"/>
    <cellStyle name="20% - Accent4 4 2" xfId="255"/>
    <cellStyle name="20% - Accent4 5" xfId="183"/>
    <cellStyle name="20% - Accent5" xfId="85" builtinId="46" customBuiltin="1"/>
    <cellStyle name="20% - Accent5 2" xfId="21"/>
    <cellStyle name="20% - Accent5 2 2" xfId="120"/>
    <cellStyle name="20% - Accent5 2 2 2" xfId="205"/>
    <cellStyle name="20% - Accent5 2 3" xfId="240"/>
    <cellStyle name="20% - Accent5 2 4" xfId="168"/>
    <cellStyle name="20% - Accent5 3" xfId="137"/>
    <cellStyle name="20% - Accent5 3 2" xfId="223"/>
    <cellStyle name="20% - Accent5 4" xfId="156"/>
    <cellStyle name="20% - Accent5 4 2" xfId="257"/>
    <cellStyle name="20% - Accent5 5" xfId="185"/>
    <cellStyle name="20% - Accent6" xfId="89" builtinId="50" customBuiltin="1"/>
    <cellStyle name="20% - Accent6 2" xfId="22"/>
    <cellStyle name="20% - Accent6 2 2" xfId="121"/>
    <cellStyle name="20% - Accent6 2 2 2" xfId="206"/>
    <cellStyle name="20% - Accent6 2 3" xfId="241"/>
    <cellStyle name="20% - Accent6 2 4" xfId="169"/>
    <cellStyle name="20% - Accent6 3" xfId="139"/>
    <cellStyle name="20% - Accent6 3 2" xfId="225"/>
    <cellStyle name="20% - Accent6 4" xfId="158"/>
    <cellStyle name="20% - Accent6 4 2" xfId="259"/>
    <cellStyle name="20% - Accent6 5" xfId="187"/>
    <cellStyle name="40% - Accent1" xfId="73" builtinId="31" customBuiltin="1"/>
    <cellStyle name="40% - Accent1 2" xfId="23"/>
    <cellStyle name="40% - Accent1 2 2" xfId="122"/>
    <cellStyle name="40% - Accent1 2 2 2" xfId="207"/>
    <cellStyle name="40% - Accent1 2 3" xfId="242"/>
    <cellStyle name="40% - Accent1 2 4" xfId="170"/>
    <cellStyle name="40% - Accent1 3" xfId="130"/>
    <cellStyle name="40% - Accent1 3 2" xfId="216"/>
    <cellStyle name="40% - Accent1 4" xfId="149"/>
    <cellStyle name="40% - Accent1 4 2" xfId="250"/>
    <cellStyle name="40% - Accent1 5" xfId="178"/>
    <cellStyle name="40% - Accent2" xfId="76" builtinId="35" customBuiltin="1"/>
    <cellStyle name="40% - Accent2 2" xfId="24"/>
    <cellStyle name="40% - Accent2 2 2" xfId="123"/>
    <cellStyle name="40% - Accent2 2 2 2" xfId="208"/>
    <cellStyle name="40% - Accent2 2 3" xfId="243"/>
    <cellStyle name="40% - Accent2 2 4" xfId="171"/>
    <cellStyle name="40% - Accent2 3" xfId="132"/>
    <cellStyle name="40% - Accent2 3 2" xfId="218"/>
    <cellStyle name="40% - Accent2 4" xfId="151"/>
    <cellStyle name="40% - Accent2 4 2" xfId="252"/>
    <cellStyle name="40% - Accent2 5" xfId="180"/>
    <cellStyle name="40% - Accent3" xfId="79" builtinId="39" customBuiltin="1"/>
    <cellStyle name="40% - Accent3 2" xfId="25"/>
    <cellStyle name="40% - Accent3 2 2" xfId="124"/>
    <cellStyle name="40% - Accent3 2 2 2" xfId="209"/>
    <cellStyle name="40% - Accent3 2 3" xfId="244"/>
    <cellStyle name="40% - Accent3 2 4" xfId="172"/>
    <cellStyle name="40% - Accent3 3" xfId="134"/>
    <cellStyle name="40% - Accent3 3 2" xfId="220"/>
    <cellStyle name="40% - Accent3 4" xfId="153"/>
    <cellStyle name="40% - Accent3 4 2" xfId="254"/>
    <cellStyle name="40% - Accent3 5" xfId="182"/>
    <cellStyle name="40% - Accent4" xfId="82" builtinId="43" customBuiltin="1"/>
    <cellStyle name="40% - Accent4 2" xfId="26"/>
    <cellStyle name="40% - Accent4 2 2" xfId="125"/>
    <cellStyle name="40% - Accent4 2 2 2" xfId="210"/>
    <cellStyle name="40% - Accent4 2 3" xfId="245"/>
    <cellStyle name="40% - Accent4 2 4" xfId="173"/>
    <cellStyle name="40% - Accent4 3" xfId="136"/>
    <cellStyle name="40% - Accent4 3 2" xfId="222"/>
    <cellStyle name="40% - Accent4 4" xfId="155"/>
    <cellStyle name="40% - Accent4 4 2" xfId="256"/>
    <cellStyle name="40% - Accent4 5" xfId="184"/>
    <cellStyle name="40% - Accent5" xfId="86" builtinId="47" customBuiltin="1"/>
    <cellStyle name="40% - Accent5 2" xfId="27"/>
    <cellStyle name="40% - Accent5 2 2" xfId="126"/>
    <cellStyle name="40% - Accent5 2 2 2" xfId="211"/>
    <cellStyle name="40% - Accent5 2 3" xfId="246"/>
    <cellStyle name="40% - Accent5 2 4" xfId="174"/>
    <cellStyle name="40% - Accent5 3" xfId="138"/>
    <cellStyle name="40% - Accent5 3 2" xfId="224"/>
    <cellStyle name="40% - Accent5 4" xfId="157"/>
    <cellStyle name="40% - Accent5 4 2" xfId="258"/>
    <cellStyle name="40% - Accent5 5" xfId="186"/>
    <cellStyle name="40% - Accent6" xfId="90" builtinId="51" customBuiltin="1"/>
    <cellStyle name="40% - Accent6 2" xfId="28"/>
    <cellStyle name="40% - Accent6 2 2" xfId="127"/>
    <cellStyle name="40% - Accent6 2 2 2" xfId="212"/>
    <cellStyle name="40% - Accent6 2 3" xfId="247"/>
    <cellStyle name="40% - Accent6 2 4" xfId="175"/>
    <cellStyle name="40% - Accent6 3" xfId="140"/>
    <cellStyle name="40% - Accent6 3 2" xfId="226"/>
    <cellStyle name="40% - Accent6 4" xfId="159"/>
    <cellStyle name="40% - Accent6 4 2" xfId="260"/>
    <cellStyle name="40% - Accent6 5" xfId="188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Comma 4" xfId="21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1 2 2" xfId="231"/>
    <cellStyle name="Normal 11 3" xfId="265"/>
    <cellStyle name="Normal 11 4" xfId="193"/>
    <cellStyle name="Normal 12" xfId="109"/>
    <cellStyle name="Normal 13" xfId="146"/>
    <cellStyle name="Normal 2" xfId="2"/>
    <cellStyle name="Normal 2 2" xfId="104"/>
    <cellStyle name="Normal 2 2 2" xfId="144"/>
    <cellStyle name="Normal 2 2 2 2" xfId="230"/>
    <cellStyle name="Normal 2 2 3" xfId="264"/>
    <cellStyle name="Normal 2 2 4" xfId="192"/>
    <cellStyle name="Normal 2 3" xfId="96"/>
    <cellStyle name="Normal 2 4" xfId="110"/>
    <cellStyle name="Normal 2 4 2" xfId="194"/>
    <cellStyle name="Normal 2 5" xfId="195"/>
    <cellStyle name="Normal 2 6" xfId="232"/>
    <cellStyle name="Normal 2 7" xfId="16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196"/>
    <cellStyle name="Normal 3 5" xfId="233"/>
    <cellStyle name="Normal 3 6" xfId="161"/>
    <cellStyle name="Normal 4" xfId="6"/>
    <cellStyle name="Normal 4 2" xfId="113"/>
    <cellStyle name="Normal 4 2 2" xfId="197"/>
    <cellStyle name="Normal 4 3" xfId="234"/>
    <cellStyle name="Normal 4 4" xfId="162"/>
    <cellStyle name="Normal 5" xfId="7"/>
    <cellStyle name="Normal 5 2" xfId="106"/>
    <cellStyle name="Normal 5 3" xfId="112"/>
    <cellStyle name="Normal 5 3 2" xfId="198"/>
    <cellStyle name="Normal 5 4" xfId="235"/>
    <cellStyle name="Normal 5 5" xfId="163"/>
    <cellStyle name="Normal 6" xfId="16"/>
    <cellStyle name="Normal 6 2" xfId="115"/>
    <cellStyle name="Normal 7" xfId="92"/>
    <cellStyle name="Normal 8" xfId="95"/>
    <cellStyle name="Normal 8 2" xfId="142"/>
    <cellStyle name="Normal 8 2 2" xfId="228"/>
    <cellStyle name="Normal 8 3" xfId="262"/>
    <cellStyle name="Normal 8 4" xfId="190"/>
    <cellStyle name="Normal 83" xfId="97"/>
    <cellStyle name="Normal 9" xfId="98"/>
    <cellStyle name="Normal 9 2" xfId="143"/>
    <cellStyle name="Normal 9 2 2" xfId="229"/>
    <cellStyle name="Normal 9 3" xfId="263"/>
    <cellStyle name="Normal 9 4" xfId="191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3"/>
    <cellStyle name="Note 2 3" xfId="248"/>
    <cellStyle name="Note 2 4" xfId="176"/>
    <cellStyle name="Note 3" xfId="94"/>
    <cellStyle name="Note 3 2" xfId="141"/>
    <cellStyle name="Note 3 2 2" xfId="227"/>
    <cellStyle name="Note 3 3" xfId="261"/>
    <cellStyle name="Note 3 4" xfId="189"/>
    <cellStyle name="Note 4" xfId="147"/>
    <cellStyle name="Note 4 2" xfId="199"/>
    <cellStyle name="Output" xfId="64" builtinId="21" customBuiltin="1"/>
    <cellStyle name="Output 2" xfId="53"/>
    <cellStyle name="Percent 2" xfId="200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FF66FF"/>
      <color rgb="FFFF00FF"/>
      <color rgb="FF7B81C1"/>
      <color rgb="FFFF0000"/>
      <color rgb="FF000066"/>
      <color rgb="FF00B050"/>
      <color rgb="FFEA04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2" displayName="Table2" ref="A2:E24" totalsRowShown="0" headerRowDxfId="23" dataDxfId="22" tableBorderDxfId="21" headerRowCellStyle="Accent2">
  <autoFilter ref="A2:E24"/>
  <tableColumns count="5">
    <tableColumn id="1" name="ISO Code" dataDxfId="20"/>
    <tableColumn id="2" name="Offshore Centre" dataDxfId="19"/>
    <tableColumn id="3" name="01/12/2015" dataDxfId="18">
      <calculatedColumnFormula>SUMIFS(#REF!,#REF!,'Country mapping'!$A$1&amp;'Country mapping'!$A3)</calculatedColumnFormula>
    </tableColumn>
    <tableColumn id="4" name="01/03/2016" dataDxfId="17">
      <calculatedColumnFormula>SUMIFS(#REF!,#REF!,'Country mapping'!$A$1&amp;'Country mapping'!$A3)</calculatedColumnFormula>
    </tableColumn>
    <tableColumn id="5" name="Diff" dataDxfId="16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15" dataDxfId="14" tableBorderDxfId="13" headerRowCellStyle="Accent3">
  <autoFilter ref="G2:K36"/>
  <tableColumns count="5">
    <tableColumn id="1" name="ISO Code" dataDxfId="12"/>
    <tableColumn id="2" name="Developed Countries" dataDxfId="11"/>
    <tableColumn id="3" name="01/12/2015" dataDxfId="10">
      <calculatedColumnFormula>SUMIFS(#REF!,#REF!,'Country mapping'!$A$1&amp;'Country mapping'!$G3)</calculatedColumnFormula>
    </tableColumn>
    <tableColumn id="4" name="01/03/2016" dataDxfId="9">
      <calculatedColumnFormula>SUMIFS(#REF!,#REF!,'Country mapping'!$A$1&amp;'Country mapping'!$G3)</calculatedColumnFormula>
    </tableColumn>
    <tableColumn id="5" name="Diff" dataDxfId="8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7" dataDxfId="6" tableBorderDxfId="5" headerRowCellStyle="Accent4">
  <autoFilter ref="M2:Q141"/>
  <tableColumns count="5">
    <tableColumn id="1" name="ISO Code" dataDxfId="4"/>
    <tableColumn id="2" name="Developing Countries" dataDxfId="3"/>
    <tableColumn id="3" name="01/12/2015" dataDxfId="2">
      <calculatedColumnFormula>SUMIFS(#REF!,#REF!,'Country mapping'!$A$1&amp;'Country mapping'!$M3)</calculatedColumnFormula>
    </tableColumn>
    <tableColumn id="4" name="01/03/2016" dataDxfId="1">
      <calculatedColumnFormula>SUMIFS(#REF!,#REF!,'Country mapping'!$A$1&amp;'Country mapping'!$M3)</calculatedColumnFormula>
    </tableColumn>
    <tableColumn id="5" name="Diff" dataDxfId="0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9" sqref="G9"/>
    </sheetView>
  </sheetViews>
  <sheetFormatPr defaultRowHeight="12" x14ac:dyDescent="0.15"/>
  <sheetData>
    <row r="1" spans="1:8" x14ac:dyDescent="0.15">
      <c r="A1" t="s">
        <v>1569</v>
      </c>
      <c r="D1" t="s">
        <v>1570</v>
      </c>
    </row>
    <row r="2" spans="1:8" ht="15" x14ac:dyDescent="0.25">
      <c r="A2" s="122" t="s">
        <v>503</v>
      </c>
      <c r="B2" s="26" t="s">
        <v>269</v>
      </c>
      <c r="D2" s="304" t="s">
        <v>1567</v>
      </c>
      <c r="E2" s="304" t="s">
        <v>1568</v>
      </c>
      <c r="H2" s="122"/>
    </row>
    <row r="3" spans="1:8" ht="15" x14ac:dyDescent="0.25">
      <c r="A3" s="122" t="s">
        <v>1558</v>
      </c>
      <c r="B3" s="26" t="s">
        <v>1571</v>
      </c>
      <c r="D3" s="304" t="s">
        <v>1544</v>
      </c>
      <c r="E3" s="122" t="s">
        <v>1562</v>
      </c>
      <c r="F3" s="122" t="s">
        <v>1543</v>
      </c>
    </row>
    <row r="4" spans="1:8" ht="15" x14ac:dyDescent="0.25">
      <c r="A4" s="122" t="s">
        <v>181</v>
      </c>
      <c r="B4" s="302" t="s">
        <v>126</v>
      </c>
      <c r="D4" s="306" t="s">
        <v>1552</v>
      </c>
      <c r="E4" s="122" t="s">
        <v>1541</v>
      </c>
      <c r="F4" s="122" t="s">
        <v>1543</v>
      </c>
    </row>
    <row r="5" spans="1:8" ht="15" x14ac:dyDescent="0.25">
      <c r="A5" s="122" t="s">
        <v>97</v>
      </c>
      <c r="B5" s="26" t="s">
        <v>270</v>
      </c>
      <c r="D5" s="304" t="s">
        <v>1551</v>
      </c>
      <c r="E5" s="122" t="s">
        <v>1572</v>
      </c>
      <c r="F5" s="122" t="s">
        <v>1543</v>
      </c>
    </row>
    <row r="6" spans="1:8" ht="15" x14ac:dyDescent="0.25">
      <c r="D6" s="304" t="s">
        <v>1545</v>
      </c>
      <c r="E6" s="122" t="s">
        <v>1562</v>
      </c>
      <c r="F6" s="122" t="s">
        <v>1553</v>
      </c>
    </row>
    <row r="7" spans="1:8" ht="15" x14ac:dyDescent="0.25">
      <c r="A7" s="303"/>
      <c r="B7" s="303"/>
      <c r="D7" s="304" t="s">
        <v>1547</v>
      </c>
      <c r="E7" s="122" t="s">
        <v>1541</v>
      </c>
      <c r="F7" s="122" t="s">
        <v>1553</v>
      </c>
    </row>
    <row r="8" spans="1:8" ht="15" x14ac:dyDescent="0.25">
      <c r="A8" s="303"/>
      <c r="B8" s="303"/>
      <c r="D8" s="304" t="s">
        <v>1546</v>
      </c>
      <c r="E8" s="122" t="s">
        <v>1572</v>
      </c>
      <c r="F8" s="122" t="s">
        <v>1553</v>
      </c>
    </row>
    <row r="9" spans="1:8" ht="15" x14ac:dyDescent="0.25">
      <c r="A9" s="303"/>
      <c r="B9" s="303"/>
      <c r="D9" s="304" t="s">
        <v>1548</v>
      </c>
      <c r="E9" s="122" t="s">
        <v>1562</v>
      </c>
      <c r="F9" s="122" t="s">
        <v>1542</v>
      </c>
    </row>
    <row r="10" spans="1:8" ht="15" x14ac:dyDescent="0.25">
      <c r="A10" s="303"/>
      <c r="B10" s="303"/>
      <c r="D10" s="304" t="s">
        <v>1550</v>
      </c>
      <c r="E10" s="122" t="s">
        <v>1541</v>
      </c>
      <c r="F10" s="122" t="s">
        <v>1542</v>
      </c>
    </row>
    <row r="11" spans="1:8" ht="15" x14ac:dyDescent="0.25">
      <c r="A11" s="303"/>
      <c r="B11" s="303"/>
      <c r="D11" s="304" t="s">
        <v>1549</v>
      </c>
      <c r="E11" s="122" t="s">
        <v>1572</v>
      </c>
      <c r="F11" s="122" t="s">
        <v>1542</v>
      </c>
    </row>
    <row r="12" spans="1:8" ht="15" x14ac:dyDescent="0.25">
      <c r="A12" s="303"/>
      <c r="B12" s="303"/>
    </row>
    <row r="13" spans="1:8" ht="15" x14ac:dyDescent="0.25">
      <c r="A13" s="303"/>
      <c r="B13" s="303"/>
      <c r="D13" s="304"/>
      <c r="E13" s="304"/>
    </row>
    <row r="14" spans="1:8" ht="15" x14ac:dyDescent="0.25">
      <c r="A14" s="303"/>
      <c r="B14" s="303"/>
      <c r="D14" s="304"/>
      <c r="E14" s="304"/>
    </row>
    <row r="15" spans="1:8" ht="15" x14ac:dyDescent="0.25">
      <c r="A15" s="303"/>
      <c r="B15" s="303"/>
      <c r="D15" s="304"/>
      <c r="E15" s="304"/>
    </row>
    <row r="16" spans="1:8" ht="15" x14ac:dyDescent="0.25">
      <c r="A16" s="303"/>
      <c r="B16" s="303"/>
      <c r="D16" s="304"/>
      <c r="E16" s="304"/>
    </row>
    <row r="17" spans="1:5" ht="15" x14ac:dyDescent="0.25">
      <c r="A17" s="303"/>
      <c r="B17" s="303"/>
      <c r="D17" s="304"/>
      <c r="E17" s="304"/>
    </row>
    <row r="18" spans="1:5" ht="15" x14ac:dyDescent="0.25">
      <c r="A18" s="303"/>
      <c r="B18" s="303"/>
      <c r="D18" s="304"/>
      <c r="E18" s="304"/>
    </row>
    <row r="19" spans="1:5" ht="15" x14ac:dyDescent="0.25">
      <c r="A19" s="303"/>
      <c r="B19" s="303"/>
      <c r="D19" s="304"/>
      <c r="E19" s="304"/>
    </row>
    <row r="20" spans="1:5" ht="15" x14ac:dyDescent="0.25">
      <c r="A20" s="303"/>
      <c r="B20" s="303"/>
      <c r="D20" s="304"/>
      <c r="E20" s="304"/>
    </row>
    <row r="21" spans="1:5" ht="15" x14ac:dyDescent="0.25">
      <c r="A21" s="303"/>
      <c r="B21" s="303"/>
      <c r="D21" s="304"/>
      <c r="E21" s="304"/>
    </row>
    <row r="22" spans="1:5" ht="15" x14ac:dyDescent="0.25">
      <c r="A22" s="303"/>
      <c r="B22" s="303"/>
      <c r="D22" s="304"/>
      <c r="E22" s="304"/>
    </row>
    <row r="23" spans="1:5" ht="15" x14ac:dyDescent="0.25">
      <c r="A23" s="303"/>
      <c r="B23" s="303"/>
      <c r="D23" s="304"/>
      <c r="E23" s="304"/>
    </row>
    <row r="24" spans="1:5" ht="15" x14ac:dyDescent="0.25">
      <c r="A24" s="303"/>
      <c r="B24" s="303"/>
      <c r="D24" s="304"/>
      <c r="E24" s="304"/>
    </row>
    <row r="25" spans="1:5" ht="15" x14ac:dyDescent="0.25">
      <c r="A25" s="303"/>
      <c r="B25" s="303"/>
      <c r="D25" s="304"/>
      <c r="E25" s="304"/>
    </row>
    <row r="26" spans="1:5" ht="15" x14ac:dyDescent="0.25">
      <c r="A26" s="303"/>
      <c r="B26" s="303"/>
      <c r="D26" s="304"/>
      <c r="E26" s="304"/>
    </row>
    <row r="27" spans="1:5" ht="15" x14ac:dyDescent="0.25">
      <c r="A27" s="303"/>
      <c r="B27" s="303"/>
      <c r="D27" s="304"/>
      <c r="E27" s="304"/>
    </row>
    <row r="28" spans="1:5" ht="15" x14ac:dyDescent="0.25">
      <c r="A28" s="303"/>
      <c r="B28" s="303"/>
      <c r="D28" s="304"/>
      <c r="E28" s="304"/>
    </row>
    <row r="29" spans="1:5" ht="15" x14ac:dyDescent="0.25">
      <c r="A29" s="303"/>
      <c r="B29" s="303"/>
      <c r="D29" s="304"/>
      <c r="E29" s="304"/>
    </row>
    <row r="30" spans="1:5" ht="15" x14ac:dyDescent="0.25">
      <c r="A30" s="303"/>
      <c r="B30" s="303"/>
      <c r="D30" s="304"/>
      <c r="E30" s="304"/>
    </row>
    <row r="31" spans="1:5" ht="15" x14ac:dyDescent="0.25">
      <c r="A31" s="303"/>
      <c r="B31" s="303"/>
      <c r="D31" s="304"/>
      <c r="E31" s="304"/>
    </row>
    <row r="32" spans="1:5" ht="15" x14ac:dyDescent="0.25">
      <c r="A32" s="303"/>
      <c r="B32" s="303"/>
      <c r="D32" s="304"/>
      <c r="E32" s="304"/>
    </row>
    <row r="33" spans="1:5" ht="15" x14ac:dyDescent="0.25">
      <c r="A33" s="303"/>
      <c r="B33" s="303"/>
      <c r="D33" s="304"/>
      <c r="E33" s="304"/>
    </row>
    <row r="34" spans="1:5" ht="15" x14ac:dyDescent="0.25">
      <c r="A34" s="303"/>
      <c r="B34" s="303"/>
      <c r="D34" s="304"/>
      <c r="E34" s="304"/>
    </row>
    <row r="35" spans="1:5" ht="15" x14ac:dyDescent="0.25">
      <c r="A35" s="303"/>
      <c r="B35" s="303"/>
      <c r="D35" s="304"/>
      <c r="E35" s="304"/>
    </row>
    <row r="36" spans="1:5" ht="15" x14ac:dyDescent="0.25">
      <c r="A36" s="303"/>
      <c r="B36" s="303"/>
      <c r="D36" s="304"/>
      <c r="E36" s="304"/>
    </row>
    <row r="37" spans="1:5" ht="15" x14ac:dyDescent="0.25">
      <c r="A37" s="303"/>
      <c r="B37" s="303"/>
      <c r="D37" s="304"/>
      <c r="E37" s="304"/>
    </row>
    <row r="38" spans="1:5" ht="15" x14ac:dyDescent="0.25">
      <c r="A38" s="303"/>
      <c r="B38" s="303"/>
      <c r="D38" s="304"/>
      <c r="E38" s="304"/>
    </row>
    <row r="39" spans="1:5" ht="15" x14ac:dyDescent="0.25">
      <c r="A39" s="303"/>
      <c r="B39" s="303"/>
      <c r="D39" s="304"/>
      <c r="E39" s="304"/>
    </row>
    <row r="40" spans="1:5" ht="15" x14ac:dyDescent="0.25">
      <c r="D40" s="304"/>
      <c r="E40" s="30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3"/>
  <sheetViews>
    <sheetView showGridLines="0" tabSelected="1" workbookViewId="0"/>
  </sheetViews>
  <sheetFormatPr defaultColWidth="8" defaultRowHeight="12.75" x14ac:dyDescent="0.2"/>
  <cols>
    <col min="1" max="1" width="8" style="4" customWidth="1"/>
    <col min="2" max="2" width="8.5" style="4" customWidth="1"/>
    <col min="3" max="3" width="8.625" style="4" customWidth="1"/>
    <col min="4" max="4" width="1.875" style="5" customWidth="1"/>
    <col min="5" max="5" width="8.625" style="4" customWidth="1"/>
    <col min="6" max="6" width="1.75" style="5" customWidth="1"/>
    <col min="7" max="7" width="14" style="4" customWidth="1"/>
    <col min="8" max="8" width="1.375" style="5" customWidth="1"/>
    <col min="9" max="9" width="13.125" style="4" customWidth="1"/>
    <col min="10" max="10" width="1.375" style="5" customWidth="1"/>
    <col min="11" max="11" width="9.5" style="4" customWidth="1"/>
    <col min="12" max="12" width="1.375" style="5" customWidth="1"/>
    <col min="13" max="13" width="10.375" style="4" customWidth="1"/>
    <col min="14" max="14" width="8.6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x14ac:dyDescent="0.2">
      <c r="A1" s="124" t="s">
        <v>1573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24"/>
    </row>
    <row r="2" spans="1:17" x14ac:dyDescent="0.2">
      <c r="A2" s="123" t="s">
        <v>124</v>
      </c>
      <c r="B2" s="126"/>
      <c r="C2" s="126"/>
      <c r="D2" s="17"/>
      <c r="E2" s="126"/>
      <c r="F2" s="17"/>
      <c r="G2" s="126"/>
      <c r="H2" s="17"/>
      <c r="I2" s="126"/>
      <c r="J2" s="17"/>
      <c r="K2" s="126"/>
      <c r="L2" s="17"/>
      <c r="M2" s="126"/>
      <c r="N2" s="126"/>
    </row>
    <row r="3" spans="1:17" x14ac:dyDescent="0.2">
      <c r="A3" s="123" t="s">
        <v>125</v>
      </c>
      <c r="B3" s="126"/>
      <c r="C3" s="126"/>
      <c r="D3" s="17"/>
      <c r="E3" s="126"/>
      <c r="F3" s="17"/>
      <c r="G3" s="126"/>
      <c r="H3" s="17"/>
      <c r="I3" s="126"/>
      <c r="J3" s="17"/>
      <c r="K3" s="126"/>
      <c r="L3" s="17"/>
      <c r="M3" s="126"/>
      <c r="N3" s="126"/>
    </row>
    <row r="4" spans="1:17" s="10" customFormat="1" ht="14.25" customHeight="1" x14ac:dyDescent="0.15">
      <c r="A4" s="7"/>
      <c r="B4" s="127"/>
      <c r="C4" s="310" t="s">
        <v>501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9"/>
      <c r="O4" s="8"/>
    </row>
    <row r="5" spans="1:17" s="10" customFormat="1" ht="14.25" hidden="1" customHeight="1" x14ac:dyDescent="0.15">
      <c r="A5" s="7"/>
      <c r="B5" s="127"/>
      <c r="C5" s="184" t="s">
        <v>164</v>
      </c>
      <c r="D5" s="183"/>
      <c r="E5" s="183" t="s">
        <v>181</v>
      </c>
      <c r="F5" s="183"/>
      <c r="G5" s="183" t="s">
        <v>200</v>
      </c>
      <c r="H5" s="183"/>
      <c r="I5" s="183" t="s">
        <v>96</v>
      </c>
      <c r="J5" s="183"/>
      <c r="K5" s="183" t="s">
        <v>311</v>
      </c>
      <c r="L5" s="183"/>
      <c r="M5" s="183" t="s">
        <v>74</v>
      </c>
      <c r="N5" s="183" t="s">
        <v>101</v>
      </c>
      <c r="O5" s="8"/>
    </row>
    <row r="6" spans="1:17" ht="13.5" customHeight="1" x14ac:dyDescent="0.2">
      <c r="A6" s="11"/>
      <c r="B6" s="128" t="s">
        <v>117</v>
      </c>
      <c r="C6" s="311" t="s">
        <v>119</v>
      </c>
      <c r="D6" s="129"/>
      <c r="E6" s="311" t="s">
        <v>126</v>
      </c>
      <c r="F6" s="129"/>
      <c r="G6" s="314" t="s">
        <v>120</v>
      </c>
      <c r="H6" s="314"/>
      <c r="I6" s="314"/>
      <c r="J6" s="314"/>
      <c r="K6" s="314"/>
      <c r="L6" s="314"/>
      <c r="M6" s="314"/>
      <c r="N6" s="313" t="s">
        <v>115</v>
      </c>
      <c r="O6" s="12"/>
    </row>
    <row r="7" spans="1:17" ht="24.95" customHeight="1" x14ac:dyDescent="0.2">
      <c r="A7" s="11"/>
      <c r="B7" s="128"/>
      <c r="C7" s="312"/>
      <c r="D7" s="130"/>
      <c r="E7" s="312"/>
      <c r="F7" s="130"/>
      <c r="G7" s="305" t="s">
        <v>121</v>
      </c>
      <c r="H7" s="131"/>
      <c r="I7" s="186" t="s">
        <v>325</v>
      </c>
      <c r="J7" s="131"/>
      <c r="K7" s="186" t="s">
        <v>326</v>
      </c>
      <c r="L7" s="131"/>
      <c r="M7" s="186" t="s">
        <v>327</v>
      </c>
      <c r="N7" s="312"/>
      <c r="O7" s="12"/>
    </row>
    <row r="8" spans="1:17" s="10" customFormat="1" ht="4.5" customHeight="1" x14ac:dyDescent="0.15">
      <c r="A8" s="13"/>
      <c r="B8" s="14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15"/>
    </row>
    <row r="9" spans="1:17" ht="8.2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17"/>
    </row>
    <row r="10" spans="1:17" s="10" customFormat="1" ht="15" customHeight="1" x14ac:dyDescent="0.15">
      <c r="A10" s="14" t="s">
        <v>122</v>
      </c>
      <c r="B10" s="19"/>
      <c r="C10" s="132">
        <v>1741.547</v>
      </c>
      <c r="D10" s="132"/>
      <c r="E10" s="132">
        <v>638.16600000000005</v>
      </c>
      <c r="F10" s="132"/>
      <c r="G10" s="132">
        <v>39.61</v>
      </c>
      <c r="H10" s="132"/>
      <c r="I10" s="132">
        <v>55.988</v>
      </c>
      <c r="J10" s="132"/>
      <c r="K10" s="132">
        <v>198.041</v>
      </c>
      <c r="L10" s="132"/>
      <c r="M10" s="132">
        <v>417.85500000000002</v>
      </c>
      <c r="N10" s="134">
        <v>3141.444</v>
      </c>
      <c r="O10" s="132"/>
      <c r="P10" s="22"/>
      <c r="Q10" s="23"/>
    </row>
    <row r="11" spans="1:17" s="10" customFormat="1" ht="15" customHeight="1" x14ac:dyDescent="0.15">
      <c r="A11" s="14" t="s">
        <v>113</v>
      </c>
      <c r="B11" s="19"/>
      <c r="C11" s="132">
        <v>31.952000000000002</v>
      </c>
      <c r="D11" s="132"/>
      <c r="E11" s="132">
        <v>-21.622</v>
      </c>
      <c r="F11" s="132"/>
      <c r="G11" s="132">
        <v>-0.89600000000000002</v>
      </c>
      <c r="H11" s="132"/>
      <c r="I11" s="132">
        <v>2.8769999999999998</v>
      </c>
      <c r="J11" s="132"/>
      <c r="K11" s="132">
        <v>-5.5119999999999996</v>
      </c>
      <c r="L11" s="132"/>
      <c r="M11" s="132">
        <v>24.321999999999999</v>
      </c>
      <c r="N11" s="134">
        <v>31.579000000000001</v>
      </c>
      <c r="O11" s="132"/>
      <c r="P11" s="22"/>
      <c r="Q11" s="23"/>
    </row>
    <row r="12" spans="1:17" s="10" customFormat="1" ht="15" customHeight="1" x14ac:dyDescent="0.15">
      <c r="A12" s="14" t="s">
        <v>123</v>
      </c>
      <c r="B12" s="19"/>
      <c r="C12" s="132">
        <v>1773.499</v>
      </c>
      <c r="D12" s="133"/>
      <c r="E12" s="132">
        <v>616.54399999999998</v>
      </c>
      <c r="F12" s="135"/>
      <c r="G12" s="132">
        <v>38.713999999999999</v>
      </c>
      <c r="H12" s="132"/>
      <c r="I12" s="132">
        <v>58.863999999999997</v>
      </c>
      <c r="J12" s="132"/>
      <c r="K12" s="132">
        <v>192.529</v>
      </c>
      <c r="L12" s="132"/>
      <c r="M12" s="132">
        <v>442.17700000000002</v>
      </c>
      <c r="N12" s="134">
        <v>3173.0230000000001</v>
      </c>
      <c r="O12" s="132"/>
      <c r="P12" s="22"/>
      <c r="Q12" s="23"/>
    </row>
    <row r="13" spans="1:17" x14ac:dyDescent="0.2">
      <c r="A13" s="6"/>
      <c r="B13" s="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x14ac:dyDescent="0.2">
      <c r="A14" s="308" t="s">
        <v>1575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</row>
    <row r="15" spans="1:17" x14ac:dyDescent="0.2">
      <c r="A15" s="308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</row>
    <row r="16" spans="1:17" x14ac:dyDescent="0.2"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</row>
    <row r="17" spans="1:14" x14ac:dyDescent="0.2">
      <c r="A17" s="309" t="s">
        <v>1576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</row>
    <row r="18" spans="1:14" x14ac:dyDescent="0.2">
      <c r="A18" s="309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</row>
    <row r="19" spans="1:14" x14ac:dyDescent="0.2"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</row>
    <row r="20" spans="1:14" x14ac:dyDescent="0.2">
      <c r="A20" s="308" t="s">
        <v>1574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</row>
    <row r="21" spans="1:14" x14ac:dyDescent="0.2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</row>
    <row r="22" spans="1:14" x14ac:dyDescent="0.2"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</row>
    <row r="23" spans="1:14" x14ac:dyDescent="0.2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</row>
    <row r="24" spans="1:14" x14ac:dyDescent="0.2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 x14ac:dyDescent="0.2"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</row>
    <row r="26" spans="1:14" x14ac:dyDescent="0.2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</row>
    <row r="33" spans="3:3" x14ac:dyDescent="0.2">
      <c r="C33" s="21"/>
    </row>
  </sheetData>
  <mergeCells count="8">
    <mergeCell ref="A14:N15"/>
    <mergeCell ref="A17:N18"/>
    <mergeCell ref="A20:N21"/>
    <mergeCell ref="C4:M4"/>
    <mergeCell ref="C6:C7"/>
    <mergeCell ref="E6:E7"/>
    <mergeCell ref="N6:N7"/>
    <mergeCell ref="G6:M6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0" style="285" hidden="1" customWidth="1"/>
    <col min="2" max="2" width="12.875" style="272" customWidth="1"/>
    <col min="3" max="3" width="11.375" style="269" customWidth="1"/>
    <col min="4" max="4" width="9.25" style="272" customWidth="1"/>
    <col min="5" max="5" width="2" style="272" customWidth="1"/>
    <col min="6" max="6" width="9" style="272"/>
    <col min="7" max="7" width="2" style="272" customWidth="1"/>
    <col min="8" max="8" width="9" style="272"/>
    <col min="9" max="9" width="2.25" style="272" customWidth="1"/>
    <col min="10" max="10" width="5.75" style="272" customWidth="1"/>
    <col min="11" max="11" width="1.75" style="272" customWidth="1"/>
    <col min="12" max="12" width="9" style="272"/>
    <col min="13" max="13" width="7.375" style="272" customWidth="1"/>
    <col min="14" max="14" width="1.625" style="272" customWidth="1"/>
    <col min="15" max="15" width="6.5" style="272" customWidth="1"/>
    <col min="16" max="16" width="2.25" style="272" customWidth="1"/>
    <col min="17" max="17" width="6.125" style="272" customWidth="1"/>
    <col min="18" max="18" width="1.375" style="272" customWidth="1"/>
    <col min="19" max="16384" width="9" style="272"/>
  </cols>
  <sheetData>
    <row r="1" spans="1:19" ht="18" x14ac:dyDescent="0.25">
      <c r="B1" s="299" t="s">
        <v>363</v>
      </c>
    </row>
    <row r="2" spans="1:19" x14ac:dyDescent="0.2"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</row>
    <row r="3" spans="1:19" x14ac:dyDescent="0.2">
      <c r="B3" s="292" t="s">
        <v>1565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</row>
    <row r="4" spans="1:19" x14ac:dyDescent="0.2">
      <c r="B4" s="292" t="s">
        <v>1577</v>
      </c>
      <c r="C4" s="270"/>
      <c r="D4" s="273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70"/>
    </row>
    <row r="5" spans="1:19" ht="12.75" customHeight="1" x14ac:dyDescent="0.2">
      <c r="B5" s="270"/>
      <c r="C5" s="270"/>
      <c r="D5" s="280"/>
      <c r="E5" s="266"/>
      <c r="F5" s="318" t="s">
        <v>1561</v>
      </c>
      <c r="G5" s="318"/>
      <c r="H5" s="318"/>
      <c r="I5" s="266"/>
      <c r="J5" s="318" t="s">
        <v>355</v>
      </c>
      <c r="K5" s="318"/>
      <c r="L5" s="318"/>
      <c r="M5" s="318"/>
      <c r="N5" s="318"/>
      <c r="O5" s="318"/>
      <c r="P5" s="318"/>
      <c r="Q5" s="318"/>
      <c r="R5" s="318"/>
      <c r="S5" s="270"/>
    </row>
    <row r="6" spans="1:19" x14ac:dyDescent="0.2">
      <c r="B6" s="281"/>
      <c r="C6" s="281"/>
      <c r="D6" s="277" t="s">
        <v>115</v>
      </c>
      <c r="E6" s="274"/>
      <c r="F6" s="275" t="s">
        <v>502</v>
      </c>
      <c r="G6" s="274"/>
      <c r="H6" s="274" t="s">
        <v>1542</v>
      </c>
      <c r="I6" s="276"/>
      <c r="J6" s="277" t="s">
        <v>1554</v>
      </c>
      <c r="K6" s="274"/>
      <c r="L6" s="274" t="s">
        <v>484</v>
      </c>
      <c r="M6" s="278" t="s">
        <v>1555</v>
      </c>
      <c r="N6" s="279"/>
      <c r="O6" s="278" t="s">
        <v>1556</v>
      </c>
      <c r="P6" s="279"/>
      <c r="Q6" s="278" t="s">
        <v>1557</v>
      </c>
      <c r="R6" s="279"/>
      <c r="S6" s="270"/>
    </row>
    <row r="7" spans="1:19" x14ac:dyDescent="0.2">
      <c r="A7" s="285">
        <v>1</v>
      </c>
      <c r="B7" s="315" t="s">
        <v>244</v>
      </c>
      <c r="C7" s="286" t="s">
        <v>63</v>
      </c>
      <c r="D7" s="283">
        <v>49.609000000000002</v>
      </c>
      <c r="E7" s="283"/>
      <c r="F7" s="283">
        <v>22.85</v>
      </c>
      <c r="G7" s="283"/>
      <c r="H7" s="283">
        <v>26.759</v>
      </c>
      <c r="I7" s="283"/>
      <c r="J7" s="283">
        <v>3.0190000000000001</v>
      </c>
      <c r="K7" s="283"/>
      <c r="L7" s="283">
        <v>-8.609</v>
      </c>
      <c r="M7" s="283">
        <v>58.271999999999998</v>
      </c>
      <c r="N7" s="283"/>
      <c r="O7" s="283">
        <v>4.5039999999999996</v>
      </c>
      <c r="P7" s="283"/>
      <c r="Q7" s="283">
        <v>-7.577</v>
      </c>
      <c r="R7" s="283"/>
      <c r="S7" s="270"/>
    </row>
    <row r="8" spans="1:19" x14ac:dyDescent="0.2">
      <c r="A8" s="285">
        <v>2</v>
      </c>
      <c r="B8" s="316"/>
      <c r="C8" s="286" t="s">
        <v>254</v>
      </c>
      <c r="D8" s="283">
        <v>29.957000000000001</v>
      </c>
      <c r="E8" s="283"/>
      <c r="F8" s="283">
        <v>15.715</v>
      </c>
      <c r="G8" s="283"/>
      <c r="H8" s="283">
        <v>14.242000000000001</v>
      </c>
      <c r="I8" s="283"/>
      <c r="J8" s="283">
        <v>12.728</v>
      </c>
      <c r="K8" s="283"/>
      <c r="L8" s="283">
        <v>12.997</v>
      </c>
      <c r="M8" s="283">
        <v>8.0950000000000006</v>
      </c>
      <c r="N8" s="283"/>
      <c r="O8" s="283">
        <v>-3.7109999999999999</v>
      </c>
      <c r="P8" s="283"/>
      <c r="Q8" s="283">
        <v>-0.151</v>
      </c>
      <c r="R8" s="283"/>
      <c r="S8" s="270"/>
    </row>
    <row r="9" spans="1:19" x14ac:dyDescent="0.2">
      <c r="A9" s="285">
        <v>3</v>
      </c>
      <c r="B9" s="316"/>
      <c r="C9" s="286" t="s">
        <v>246</v>
      </c>
      <c r="D9" s="283">
        <v>15.443</v>
      </c>
      <c r="E9" s="283"/>
      <c r="F9" s="283">
        <v>3.1819999999999999</v>
      </c>
      <c r="G9" s="283"/>
      <c r="H9" s="283">
        <v>12.263</v>
      </c>
      <c r="I9" s="283"/>
      <c r="J9" s="283">
        <v>1.377</v>
      </c>
      <c r="K9" s="283"/>
      <c r="L9" s="283">
        <v>9.4710000000000001</v>
      </c>
      <c r="M9" s="283">
        <v>-0.32200000000000001</v>
      </c>
      <c r="N9" s="283"/>
      <c r="O9" s="283">
        <v>4.758</v>
      </c>
      <c r="P9" s="283"/>
      <c r="Q9" s="283">
        <v>0.159</v>
      </c>
      <c r="R9" s="283"/>
      <c r="S9" s="270"/>
    </row>
    <row r="10" spans="1:19" x14ac:dyDescent="0.2">
      <c r="A10" s="285">
        <v>4</v>
      </c>
      <c r="B10" s="316"/>
      <c r="C10" s="286" t="s">
        <v>260</v>
      </c>
      <c r="D10" s="283">
        <v>5.77</v>
      </c>
      <c r="E10" s="283"/>
      <c r="F10" s="283">
        <v>0.745</v>
      </c>
      <c r="G10" s="283"/>
      <c r="H10" s="283">
        <v>5.0250000000000004</v>
      </c>
      <c r="I10" s="283"/>
      <c r="J10" s="283">
        <v>3.4820000000000002</v>
      </c>
      <c r="K10" s="283"/>
      <c r="L10" s="283">
        <v>2.1850000000000001</v>
      </c>
      <c r="M10" s="283">
        <v>0.02</v>
      </c>
      <c r="N10" s="283"/>
      <c r="O10" s="283">
        <v>-0.33600000000000002</v>
      </c>
      <c r="P10" s="283"/>
      <c r="Q10" s="283">
        <v>0.41899999999999998</v>
      </c>
      <c r="R10" s="283"/>
      <c r="S10" s="270"/>
    </row>
    <row r="11" spans="1:19" x14ac:dyDescent="0.2">
      <c r="A11" s="285">
        <v>5</v>
      </c>
      <c r="B11" s="317"/>
      <c r="C11" s="287" t="s">
        <v>258</v>
      </c>
      <c r="D11" s="284">
        <v>3.9020000000000001</v>
      </c>
      <c r="E11" s="284"/>
      <c r="F11" s="284">
        <v>4.7560000000000002</v>
      </c>
      <c r="G11" s="284"/>
      <c r="H11" s="284">
        <v>-0.85499999999999998</v>
      </c>
      <c r="I11" s="284"/>
      <c r="J11" s="284">
        <v>2.5950000000000002</v>
      </c>
      <c r="K11" s="284"/>
      <c r="L11" s="284">
        <v>1.62</v>
      </c>
      <c r="M11" s="284">
        <v>0.375</v>
      </c>
      <c r="N11" s="284"/>
      <c r="O11" s="284">
        <v>-0.14199999999999999</v>
      </c>
      <c r="P11" s="284"/>
      <c r="Q11" s="284">
        <v>-0.54600000000000004</v>
      </c>
      <c r="R11" s="283"/>
      <c r="S11" s="270"/>
    </row>
    <row r="12" spans="1:19" x14ac:dyDescent="0.2">
      <c r="A12" s="285">
        <v>1</v>
      </c>
      <c r="B12" s="320" t="s">
        <v>257</v>
      </c>
      <c r="C12" s="286" t="s">
        <v>263</v>
      </c>
      <c r="D12" s="283">
        <v>-3.67</v>
      </c>
      <c r="E12" s="283"/>
      <c r="F12" s="283">
        <v>3.25</v>
      </c>
      <c r="G12" s="283"/>
      <c r="H12" s="283">
        <v>-6.92</v>
      </c>
      <c r="I12" s="283"/>
      <c r="J12" s="283">
        <v>4.5179999999999998</v>
      </c>
      <c r="K12" s="283"/>
      <c r="L12" s="283">
        <v>-9.2729999999999997</v>
      </c>
      <c r="M12" s="283">
        <v>-0.34200000000000003</v>
      </c>
      <c r="N12" s="283"/>
      <c r="O12" s="283">
        <v>1.323</v>
      </c>
      <c r="P12" s="283"/>
      <c r="Q12" s="283">
        <v>0.106</v>
      </c>
      <c r="R12" s="283"/>
      <c r="S12" s="270"/>
    </row>
    <row r="13" spans="1:19" x14ac:dyDescent="0.2">
      <c r="A13" s="285">
        <v>2</v>
      </c>
      <c r="B13" s="316"/>
      <c r="C13" s="286" t="s">
        <v>236</v>
      </c>
      <c r="D13" s="283">
        <v>-2.633</v>
      </c>
      <c r="E13" s="283"/>
      <c r="F13" s="283">
        <v>-1.381</v>
      </c>
      <c r="G13" s="283"/>
      <c r="H13" s="283">
        <v>-1.252</v>
      </c>
      <c r="I13" s="283"/>
      <c r="J13" s="283">
        <v>-0.16500000000000001</v>
      </c>
      <c r="K13" s="283"/>
      <c r="L13" s="283">
        <v>-0.48699999999999999</v>
      </c>
      <c r="M13" s="283">
        <v>-1.3360000000000001</v>
      </c>
      <c r="N13" s="283"/>
      <c r="O13" s="283">
        <v>-0.63900000000000001</v>
      </c>
      <c r="P13" s="283"/>
      <c r="Q13" s="283">
        <v>-8.0000000000000002E-3</v>
      </c>
      <c r="R13" s="283"/>
      <c r="S13" s="270"/>
    </row>
    <row r="14" spans="1:19" x14ac:dyDescent="0.2">
      <c r="A14" s="285">
        <v>3</v>
      </c>
      <c r="B14" s="316"/>
      <c r="C14" s="286" t="s">
        <v>224</v>
      </c>
      <c r="D14" s="283">
        <v>-0.54200000000000004</v>
      </c>
      <c r="E14" s="283"/>
      <c r="F14" s="283">
        <v>-0.45700000000000002</v>
      </c>
      <c r="G14" s="283"/>
      <c r="H14" s="283">
        <v>-8.5000000000000006E-2</v>
      </c>
      <c r="I14" s="283"/>
      <c r="J14" s="283">
        <v>-0.70199999999999996</v>
      </c>
      <c r="K14" s="283"/>
      <c r="L14" s="283">
        <v>-9.2999999999999999E-2</v>
      </c>
      <c r="M14" s="283">
        <v>0.374</v>
      </c>
      <c r="N14" s="283"/>
      <c r="O14" s="283">
        <v>-0.12</v>
      </c>
      <c r="P14" s="283"/>
      <c r="Q14" s="283">
        <v>-2E-3</v>
      </c>
      <c r="R14" s="283"/>
      <c r="S14" s="270"/>
    </row>
    <row r="15" spans="1:19" x14ac:dyDescent="0.2">
      <c r="A15" s="285">
        <v>4</v>
      </c>
      <c r="B15" s="316"/>
      <c r="C15" s="286" t="s">
        <v>4</v>
      </c>
      <c r="D15" s="283">
        <v>-0.503</v>
      </c>
      <c r="E15" s="283"/>
      <c r="F15" s="283">
        <v>-0.498</v>
      </c>
      <c r="G15" s="283"/>
      <c r="H15" s="283">
        <v>-4.0000000000000001E-3</v>
      </c>
      <c r="I15" s="283"/>
      <c r="J15" s="283">
        <v>0.35099999999999998</v>
      </c>
      <c r="K15" s="283"/>
      <c r="L15" s="283">
        <v>3.7999999999999999E-2</v>
      </c>
      <c r="M15" s="283">
        <v>-4.4999999999999998E-2</v>
      </c>
      <c r="N15" s="283"/>
      <c r="O15" s="283">
        <v>-0.86199999999999999</v>
      </c>
      <c r="P15" s="283"/>
      <c r="Q15" s="283">
        <v>1.4999999999999999E-2</v>
      </c>
      <c r="R15" s="283"/>
      <c r="S15" s="270"/>
    </row>
    <row r="16" spans="1:19" x14ac:dyDescent="0.2">
      <c r="A16" s="285">
        <v>5</v>
      </c>
      <c r="B16" s="316"/>
      <c r="C16" s="286" t="s">
        <v>222</v>
      </c>
      <c r="D16" s="283">
        <v>-0.10199999999999999</v>
      </c>
      <c r="E16" s="283"/>
      <c r="F16" s="283">
        <v>-0.10100000000000001</v>
      </c>
      <c r="G16" s="283"/>
      <c r="H16" s="283">
        <v>-1E-3</v>
      </c>
      <c r="I16" s="283"/>
      <c r="J16" s="283">
        <v>-0.122</v>
      </c>
      <c r="K16" s="283"/>
      <c r="L16" s="283">
        <v>0</v>
      </c>
      <c r="M16" s="283">
        <v>8.0000000000000002E-3</v>
      </c>
      <c r="N16" s="283"/>
      <c r="O16" s="283">
        <v>0</v>
      </c>
      <c r="P16" s="283"/>
      <c r="Q16" s="283">
        <v>1.2999999999999999E-2</v>
      </c>
      <c r="R16" s="283"/>
      <c r="S16" s="270"/>
    </row>
    <row r="17" spans="1:19" x14ac:dyDescent="0.2"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</row>
    <row r="18" spans="1:19" x14ac:dyDescent="0.2"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</row>
    <row r="19" spans="1:19" ht="14.25" customHeight="1" x14ac:dyDescent="0.2">
      <c r="B19" s="292" t="s">
        <v>1559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</row>
    <row r="20" spans="1:19" ht="12" customHeight="1" x14ac:dyDescent="0.2">
      <c r="B20" s="292" t="s">
        <v>1578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</row>
    <row r="21" spans="1:19" x14ac:dyDescent="0.2">
      <c r="C21" s="270"/>
      <c r="D21" s="280"/>
      <c r="E21" s="266"/>
      <c r="F21" s="318" t="s">
        <v>1561</v>
      </c>
      <c r="G21" s="318"/>
      <c r="H21" s="318"/>
      <c r="I21" s="266"/>
      <c r="J21" s="318" t="s">
        <v>355</v>
      </c>
      <c r="K21" s="318"/>
      <c r="L21" s="318"/>
      <c r="M21" s="318"/>
      <c r="N21" s="318"/>
      <c r="O21" s="318"/>
      <c r="P21" s="318"/>
      <c r="Q21" s="318"/>
      <c r="R21" s="318"/>
      <c r="S21" s="270"/>
    </row>
    <row r="22" spans="1:19" x14ac:dyDescent="0.2">
      <c r="B22" s="281"/>
      <c r="C22" s="281"/>
      <c r="D22" s="277" t="s">
        <v>115</v>
      </c>
      <c r="E22" s="274"/>
      <c r="F22" s="275" t="s">
        <v>502</v>
      </c>
      <c r="G22" s="274"/>
      <c r="H22" s="274" t="s">
        <v>1542</v>
      </c>
      <c r="I22" s="276"/>
      <c r="J22" s="277" t="s">
        <v>1554</v>
      </c>
      <c r="K22" s="274"/>
      <c r="L22" s="274" t="s">
        <v>484</v>
      </c>
      <c r="M22" s="278" t="s">
        <v>1555</v>
      </c>
      <c r="N22" s="279"/>
      <c r="O22" s="278" t="s">
        <v>1556</v>
      </c>
      <c r="P22" s="279"/>
      <c r="Q22" s="278" t="s">
        <v>1557</v>
      </c>
      <c r="R22" s="279"/>
      <c r="S22" s="270"/>
    </row>
    <row r="23" spans="1:19" x14ac:dyDescent="0.2">
      <c r="A23" s="285">
        <v>1</v>
      </c>
      <c r="B23" s="315" t="s">
        <v>244</v>
      </c>
      <c r="C23" s="286" t="s">
        <v>63</v>
      </c>
      <c r="D23" s="283">
        <v>742.06899999999996</v>
      </c>
      <c r="E23" s="283"/>
      <c r="F23" s="283">
        <v>264.20699999999999</v>
      </c>
      <c r="G23" s="283"/>
      <c r="H23" s="283">
        <v>477.86200000000002</v>
      </c>
      <c r="I23" s="283"/>
      <c r="J23" s="283">
        <v>61.777000000000001</v>
      </c>
      <c r="K23" s="283"/>
      <c r="L23" s="283">
        <v>183.38800000000001</v>
      </c>
      <c r="M23" s="283">
        <v>358.19</v>
      </c>
      <c r="N23" s="283"/>
      <c r="O23" s="283">
        <v>92.798000000000002</v>
      </c>
      <c r="P23" s="283"/>
      <c r="Q23" s="283">
        <v>45.915999999999997</v>
      </c>
      <c r="R23" s="270"/>
      <c r="S23" s="270"/>
    </row>
    <row r="24" spans="1:19" x14ac:dyDescent="0.2">
      <c r="A24" s="285">
        <v>2</v>
      </c>
      <c r="B24" s="316"/>
      <c r="C24" s="286" t="s">
        <v>254</v>
      </c>
      <c r="D24" s="283">
        <v>164.32400000000001</v>
      </c>
      <c r="E24" s="283"/>
      <c r="F24" s="283">
        <v>87.751999999999995</v>
      </c>
      <c r="G24" s="283"/>
      <c r="H24" s="283">
        <v>76.572999999999993</v>
      </c>
      <c r="I24" s="283"/>
      <c r="J24" s="283">
        <v>48.107999999999997</v>
      </c>
      <c r="K24" s="283"/>
      <c r="L24" s="283">
        <v>38.970999999999997</v>
      </c>
      <c r="M24" s="283">
        <v>21.253</v>
      </c>
      <c r="N24" s="283"/>
      <c r="O24" s="283">
        <v>39.795000000000002</v>
      </c>
      <c r="P24" s="283"/>
      <c r="Q24" s="283">
        <v>16.198</v>
      </c>
      <c r="R24" s="270"/>
      <c r="S24" s="270"/>
    </row>
    <row r="25" spans="1:19" x14ac:dyDescent="0.2">
      <c r="A25" s="285">
        <v>3</v>
      </c>
      <c r="B25" s="316"/>
      <c r="C25" s="286" t="s">
        <v>246</v>
      </c>
      <c r="D25" s="283">
        <v>200.488</v>
      </c>
      <c r="E25" s="283"/>
      <c r="F25" s="283">
        <v>98.887</v>
      </c>
      <c r="G25" s="283"/>
      <c r="H25" s="283">
        <v>101.602</v>
      </c>
      <c r="I25" s="283"/>
      <c r="J25" s="283">
        <v>42.854999999999997</v>
      </c>
      <c r="K25" s="283"/>
      <c r="L25" s="283">
        <v>117.60599999999999</v>
      </c>
      <c r="M25" s="283">
        <v>11.388999999999999</v>
      </c>
      <c r="N25" s="283"/>
      <c r="O25" s="283">
        <v>24.212</v>
      </c>
      <c r="P25" s="283"/>
      <c r="Q25" s="283">
        <v>4.4260000000000002</v>
      </c>
      <c r="R25" s="270"/>
      <c r="S25" s="270"/>
    </row>
    <row r="26" spans="1:19" x14ac:dyDescent="0.2">
      <c r="A26" s="285">
        <v>4</v>
      </c>
      <c r="B26" s="316"/>
      <c r="C26" s="286" t="s">
        <v>260</v>
      </c>
      <c r="D26" s="283">
        <v>89.251000000000005</v>
      </c>
      <c r="E26" s="283"/>
      <c r="F26" s="283">
        <v>43.706000000000003</v>
      </c>
      <c r="G26" s="283"/>
      <c r="H26" s="283">
        <v>45.545000000000002</v>
      </c>
      <c r="I26" s="283"/>
      <c r="J26" s="283">
        <v>15.33</v>
      </c>
      <c r="K26" s="283"/>
      <c r="L26" s="283">
        <v>41.113999999999997</v>
      </c>
      <c r="M26" s="283">
        <v>17.398</v>
      </c>
      <c r="N26" s="283"/>
      <c r="O26" s="283">
        <v>14.426</v>
      </c>
      <c r="P26" s="283"/>
      <c r="Q26" s="283">
        <v>0.98399999999999999</v>
      </c>
      <c r="R26" s="270"/>
      <c r="S26" s="270"/>
    </row>
    <row r="27" spans="1:19" x14ac:dyDescent="0.2">
      <c r="A27" s="285">
        <v>5</v>
      </c>
      <c r="B27" s="317"/>
      <c r="C27" s="287" t="s">
        <v>258</v>
      </c>
      <c r="D27" s="284">
        <v>25.172999999999998</v>
      </c>
      <c r="E27" s="284"/>
      <c r="F27" s="284">
        <v>11.571</v>
      </c>
      <c r="G27" s="284"/>
      <c r="H27" s="284">
        <v>13.601000000000001</v>
      </c>
      <c r="I27" s="284"/>
      <c r="J27" s="284">
        <v>5.3040000000000003</v>
      </c>
      <c r="K27" s="284"/>
      <c r="L27" s="284">
        <v>1.1240000000000001</v>
      </c>
      <c r="M27" s="284">
        <v>2.3849999999999998</v>
      </c>
      <c r="N27" s="284"/>
      <c r="O27" s="284">
        <v>3.7109999999999999</v>
      </c>
      <c r="P27" s="284"/>
      <c r="Q27" s="284">
        <v>12.648</v>
      </c>
      <c r="R27" s="270"/>
      <c r="S27" s="270"/>
    </row>
    <row r="28" spans="1:19" x14ac:dyDescent="0.2">
      <c r="A28" s="285">
        <v>1</v>
      </c>
      <c r="B28" s="320" t="s">
        <v>257</v>
      </c>
      <c r="C28" s="286" t="s">
        <v>263</v>
      </c>
      <c r="D28" s="283">
        <v>155.952</v>
      </c>
      <c r="E28" s="283"/>
      <c r="F28" s="283">
        <v>74.05</v>
      </c>
      <c r="G28" s="283"/>
      <c r="H28" s="283">
        <v>81.902000000000001</v>
      </c>
      <c r="I28" s="283"/>
      <c r="J28" s="283">
        <v>64.290999999999997</v>
      </c>
      <c r="K28" s="283"/>
      <c r="L28" s="283">
        <v>64.578999999999994</v>
      </c>
      <c r="M28" s="283">
        <v>10.202999999999999</v>
      </c>
      <c r="N28" s="283"/>
      <c r="O28" s="283">
        <v>15.929</v>
      </c>
      <c r="P28" s="283"/>
      <c r="Q28" s="283">
        <v>0.95099999999999996</v>
      </c>
      <c r="R28" s="270"/>
      <c r="S28" s="270"/>
    </row>
    <row r="29" spans="1:19" x14ac:dyDescent="0.2">
      <c r="A29" s="285">
        <v>2</v>
      </c>
      <c r="B29" s="321"/>
      <c r="C29" s="286" t="s">
        <v>236</v>
      </c>
      <c r="D29" s="283">
        <v>24.111000000000001</v>
      </c>
      <c r="E29" s="283"/>
      <c r="F29" s="283">
        <v>21.95</v>
      </c>
      <c r="G29" s="283"/>
      <c r="H29" s="283">
        <v>2.161</v>
      </c>
      <c r="I29" s="283"/>
      <c r="J29" s="283">
        <v>2.339</v>
      </c>
      <c r="K29" s="283"/>
      <c r="L29" s="283">
        <v>2.8090000000000002</v>
      </c>
      <c r="M29" s="283">
        <v>9.7449999999999992</v>
      </c>
      <c r="N29" s="283"/>
      <c r="O29" s="283">
        <v>9.0609999999999999</v>
      </c>
      <c r="P29" s="283"/>
      <c r="Q29" s="283">
        <v>0.156</v>
      </c>
      <c r="R29" s="270"/>
      <c r="S29" s="270"/>
    </row>
    <row r="30" spans="1:19" x14ac:dyDescent="0.2">
      <c r="A30" s="285">
        <v>3</v>
      </c>
      <c r="B30" s="321"/>
      <c r="C30" s="286" t="s">
        <v>224</v>
      </c>
      <c r="D30" s="283">
        <v>6.0460000000000003</v>
      </c>
      <c r="E30" s="283"/>
      <c r="F30" s="283">
        <v>6.0179999999999998</v>
      </c>
      <c r="G30" s="283"/>
      <c r="H30" s="283">
        <v>2.8000000000000001E-2</v>
      </c>
      <c r="I30" s="283"/>
      <c r="J30" s="283">
        <v>1.74</v>
      </c>
      <c r="K30" s="283"/>
      <c r="L30" s="283">
        <v>1.7969999999999999</v>
      </c>
      <c r="M30" s="283">
        <v>0.96199999999999997</v>
      </c>
      <c r="N30" s="283"/>
      <c r="O30" s="283">
        <v>1.5129999999999999</v>
      </c>
      <c r="P30" s="283"/>
      <c r="Q30" s="283">
        <v>3.4000000000000002E-2</v>
      </c>
      <c r="R30" s="270"/>
      <c r="S30" s="270"/>
    </row>
    <row r="31" spans="1:19" x14ac:dyDescent="0.2">
      <c r="A31" s="285">
        <v>4</v>
      </c>
      <c r="B31" s="321"/>
      <c r="C31" s="286" t="s">
        <v>4</v>
      </c>
      <c r="D31" s="283">
        <v>8.7119999999999997</v>
      </c>
      <c r="E31" s="283"/>
      <c r="F31" s="283">
        <v>8.6750000000000007</v>
      </c>
      <c r="G31" s="283"/>
      <c r="H31" s="283">
        <v>3.7999999999999999E-2</v>
      </c>
      <c r="I31" s="283"/>
      <c r="J31" s="283">
        <v>3.2519999999999998</v>
      </c>
      <c r="K31" s="283"/>
      <c r="L31" s="283">
        <v>2.3199999999999998</v>
      </c>
      <c r="M31" s="283">
        <v>0.311</v>
      </c>
      <c r="N31" s="283"/>
      <c r="O31" s="283">
        <v>2.621</v>
      </c>
      <c r="P31" s="283"/>
      <c r="Q31" s="283">
        <v>0.20799999999999999</v>
      </c>
      <c r="R31" s="270"/>
      <c r="S31" s="270"/>
    </row>
    <row r="32" spans="1:19" x14ac:dyDescent="0.2">
      <c r="A32" s="285">
        <v>5</v>
      </c>
      <c r="B32" s="321"/>
      <c r="C32" s="286" t="s">
        <v>222</v>
      </c>
      <c r="D32" s="283">
        <v>0.61499999999999999</v>
      </c>
      <c r="E32" s="283"/>
      <c r="F32" s="283">
        <v>0.61499999999999999</v>
      </c>
      <c r="G32" s="283"/>
      <c r="H32" s="283">
        <v>0</v>
      </c>
      <c r="I32" s="283"/>
      <c r="J32" s="283">
        <v>-3.0000000000000001E-3</v>
      </c>
      <c r="K32" s="283"/>
      <c r="L32" s="283">
        <v>0</v>
      </c>
      <c r="M32" s="283">
        <v>9.8000000000000004E-2</v>
      </c>
      <c r="N32" s="283"/>
      <c r="O32" s="283">
        <v>0.45800000000000002</v>
      </c>
      <c r="P32" s="283"/>
      <c r="Q32" s="283">
        <v>6.3E-2</v>
      </c>
      <c r="R32" s="270"/>
      <c r="S32" s="270"/>
    </row>
    <row r="35" spans="1:19" ht="12" x14ac:dyDescent="0.15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</row>
    <row r="36" spans="1:19" ht="12" x14ac:dyDescent="0.15"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</row>
    <row r="37" spans="1:19" ht="12" x14ac:dyDescent="0.15"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</row>
    <row r="38" spans="1:19" ht="12" x14ac:dyDescent="0.15"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</row>
    <row r="41" spans="1:19" ht="12" x14ac:dyDescent="0.15">
      <c r="C41" s="272"/>
    </row>
    <row r="42" spans="1:19" ht="12" x14ac:dyDescent="0.15">
      <c r="C42" s="272"/>
    </row>
    <row r="43" spans="1:19" ht="12" x14ac:dyDescent="0.15">
      <c r="C43" s="272"/>
    </row>
    <row r="44" spans="1:19" ht="12" x14ac:dyDescent="0.15">
      <c r="C44" s="272"/>
    </row>
    <row r="45" spans="1:19" ht="12" x14ac:dyDescent="0.15">
      <c r="A45" s="285">
        <v>1</v>
      </c>
      <c r="C45" s="272"/>
    </row>
    <row r="46" spans="1:19" ht="12" x14ac:dyDescent="0.15">
      <c r="A46" s="285">
        <v>2</v>
      </c>
      <c r="C46" s="272"/>
    </row>
    <row r="47" spans="1:19" ht="12" x14ac:dyDescent="0.15">
      <c r="A47" s="285">
        <v>3</v>
      </c>
      <c r="C47" s="272"/>
    </row>
    <row r="48" spans="1:19" ht="12" x14ac:dyDescent="0.15">
      <c r="A48" s="285">
        <v>4</v>
      </c>
      <c r="C48" s="272"/>
    </row>
    <row r="49" spans="1:18" ht="12.75" customHeight="1" x14ac:dyDescent="0.15">
      <c r="A49" s="285">
        <v>5</v>
      </c>
      <c r="C49" s="272"/>
    </row>
    <row r="50" spans="1:18" ht="12" x14ac:dyDescent="0.15">
      <c r="A50" s="285">
        <v>1</v>
      </c>
      <c r="C50" s="272"/>
    </row>
    <row r="51" spans="1:18" ht="12" x14ac:dyDescent="0.15">
      <c r="A51" s="285">
        <v>2</v>
      </c>
      <c r="C51" s="272"/>
    </row>
    <row r="52" spans="1:18" ht="12" x14ac:dyDescent="0.15">
      <c r="A52" s="285">
        <v>3</v>
      </c>
      <c r="C52" s="272"/>
    </row>
    <row r="53" spans="1:18" ht="12" x14ac:dyDescent="0.15">
      <c r="A53" s="285">
        <v>4</v>
      </c>
      <c r="C53" s="272"/>
    </row>
    <row r="54" spans="1:18" ht="12" x14ac:dyDescent="0.15">
      <c r="A54" s="285">
        <v>5</v>
      </c>
      <c r="C54" s="272"/>
    </row>
    <row r="55" spans="1:18" ht="12" x14ac:dyDescent="0.15">
      <c r="C55" s="272"/>
    </row>
    <row r="56" spans="1:18" ht="12" x14ac:dyDescent="0.15">
      <c r="C56" s="272"/>
    </row>
    <row r="57" spans="1:18" ht="12" x14ac:dyDescent="0.15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</row>
    <row r="58" spans="1:18" ht="12" x14ac:dyDescent="0.15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</row>
    <row r="59" spans="1:18" ht="12" x14ac:dyDescent="0.15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</row>
    <row r="60" spans="1:18" ht="12" x14ac:dyDescent="0.15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</row>
    <row r="61" spans="1:18" ht="12" x14ac:dyDescent="0.15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</row>
    <row r="62" spans="1:18" ht="12" x14ac:dyDescent="0.15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</row>
    <row r="63" spans="1:18" ht="12" x14ac:dyDescent="0.15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</row>
    <row r="64" spans="1:18" ht="12" x14ac:dyDescent="0.15">
      <c r="A64" s="283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</row>
    <row r="65" spans="1:18" ht="12" x14ac:dyDescent="0.15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</row>
    <row r="66" spans="1:18" ht="12" x14ac:dyDescent="0.15">
      <c r="A66" s="283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</row>
    <row r="67" spans="1:18" ht="12" x14ac:dyDescent="0.15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</row>
    <row r="68" spans="1:18" ht="12" x14ac:dyDescent="0.15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</row>
    <row r="69" spans="1:18" ht="12" x14ac:dyDescent="0.15">
      <c r="A69" s="283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</row>
    <row r="70" spans="1:18" ht="12" x14ac:dyDescent="0.15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</row>
    <row r="71" spans="1:18" ht="12" x14ac:dyDescent="0.15">
      <c r="A71" s="283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</row>
    <row r="72" spans="1:18" ht="12" x14ac:dyDescent="0.15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</row>
    <row r="73" spans="1:18" ht="12" x14ac:dyDescent="0.15">
      <c r="A73" s="283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</row>
    <row r="74" spans="1:18" ht="12" x14ac:dyDescent="0.15">
      <c r="A74" s="283"/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</row>
    <row r="75" spans="1:18" ht="12" x14ac:dyDescent="0.15">
      <c r="A75" s="283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</row>
    <row r="76" spans="1:18" ht="12" x14ac:dyDescent="0.15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</row>
    <row r="77" spans="1:18" ht="12" x14ac:dyDescent="0.15">
      <c r="A77" s="283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</row>
    <row r="78" spans="1:18" ht="12" x14ac:dyDescent="0.15">
      <c r="A78" s="283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</row>
    <row r="79" spans="1:18" ht="12" x14ac:dyDescent="0.15">
      <c r="A79" s="283"/>
      <c r="B79" s="283"/>
      <c r="C79" s="283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</row>
    <row r="80" spans="1:18" ht="12" x14ac:dyDescent="0.15">
      <c r="A80" s="283"/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</row>
    <row r="81" spans="1:18" ht="12" x14ac:dyDescent="0.15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</row>
    <row r="82" spans="1:18" ht="12" x14ac:dyDescent="0.15">
      <c r="A82" s="283">
        <v>1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</row>
    <row r="83" spans="1:18" ht="12" x14ac:dyDescent="0.15">
      <c r="A83" s="283">
        <v>2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</row>
    <row r="84" spans="1:18" ht="12" x14ac:dyDescent="0.15">
      <c r="A84" s="283">
        <v>3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</row>
    <row r="85" spans="1:18" ht="12" x14ac:dyDescent="0.15">
      <c r="A85" s="283">
        <v>4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</row>
    <row r="86" spans="1:18" ht="12" x14ac:dyDescent="0.15">
      <c r="A86" s="283">
        <v>5</v>
      </c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</row>
    <row r="87" spans="1:18" ht="12" x14ac:dyDescent="0.15">
      <c r="A87" s="283">
        <v>1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</row>
    <row r="88" spans="1:18" ht="12" x14ac:dyDescent="0.15">
      <c r="A88" s="283">
        <v>2</v>
      </c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</row>
    <row r="89" spans="1:18" ht="12" x14ac:dyDescent="0.15">
      <c r="A89" s="283">
        <v>3</v>
      </c>
      <c r="B89" s="283"/>
      <c r="C89" s="283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</row>
    <row r="90" spans="1:18" ht="12" x14ac:dyDescent="0.15">
      <c r="A90" s="283">
        <v>4</v>
      </c>
      <c r="B90" s="283"/>
      <c r="C90" s="283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</row>
    <row r="91" spans="1:18" ht="12" x14ac:dyDescent="0.15">
      <c r="A91" s="283">
        <v>5</v>
      </c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</row>
    <row r="92" spans="1:18" ht="12" x14ac:dyDescent="0.15">
      <c r="A92" s="283"/>
      <c r="B92" s="283"/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</row>
    <row r="93" spans="1:18" ht="12" x14ac:dyDescent="0.15">
      <c r="A93" s="283"/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</row>
    <row r="94" spans="1:18" ht="12" x14ac:dyDescent="0.15">
      <c r="A94" s="283"/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</row>
    <row r="95" spans="1:18" ht="12" x14ac:dyDescent="0.15">
      <c r="A95" s="283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</row>
    <row r="96" spans="1:18" ht="12" x14ac:dyDescent="0.15">
      <c r="A96" s="283"/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</row>
    <row r="97" spans="1:18" ht="12" x14ac:dyDescent="0.15">
      <c r="A97" s="283"/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</row>
    <row r="98" spans="1:18" ht="12" x14ac:dyDescent="0.15">
      <c r="A98" s="283"/>
      <c r="B98" s="283"/>
      <c r="C98" s="283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</row>
    <row r="99" spans="1:18" ht="12" x14ac:dyDescent="0.15">
      <c r="A99" s="283">
        <v>1</v>
      </c>
      <c r="B99" s="283"/>
      <c r="C99" s="283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</row>
    <row r="100" spans="1:18" ht="12" x14ac:dyDescent="0.15">
      <c r="A100" s="283">
        <v>2</v>
      </c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</row>
    <row r="101" spans="1:18" ht="12" x14ac:dyDescent="0.15">
      <c r="A101" s="283">
        <v>3</v>
      </c>
      <c r="B101" s="283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</row>
    <row r="102" spans="1:18" ht="12" x14ac:dyDescent="0.15">
      <c r="A102" s="283">
        <v>4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</row>
    <row r="103" spans="1:18" ht="12" x14ac:dyDescent="0.15">
      <c r="A103" s="283">
        <v>5</v>
      </c>
      <c r="B103" s="283"/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</row>
    <row r="104" spans="1:18" ht="12" x14ac:dyDescent="0.15">
      <c r="A104" s="283">
        <v>1</v>
      </c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</row>
    <row r="105" spans="1:18" ht="12" x14ac:dyDescent="0.15">
      <c r="A105" s="283">
        <v>2</v>
      </c>
      <c r="B105" s="283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</row>
    <row r="106" spans="1:18" ht="12" x14ac:dyDescent="0.15">
      <c r="A106" s="283">
        <v>3</v>
      </c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</row>
    <row r="107" spans="1:18" ht="12" x14ac:dyDescent="0.15">
      <c r="A107" s="283">
        <v>4</v>
      </c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</row>
    <row r="108" spans="1:18" ht="12" x14ac:dyDescent="0.15">
      <c r="A108" s="283">
        <v>5</v>
      </c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</row>
    <row r="109" spans="1:18" ht="12" x14ac:dyDescent="0.15">
      <c r="A109" s="283"/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</row>
    <row r="110" spans="1:18" ht="12" x14ac:dyDescent="0.15">
      <c r="A110" s="283"/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</row>
    <row r="111" spans="1:18" ht="12" x14ac:dyDescent="0.15">
      <c r="A111" s="283"/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</row>
    <row r="112" spans="1:18" ht="12" x14ac:dyDescent="0.15">
      <c r="A112" s="283"/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</row>
    <row r="113" spans="1:18" ht="12" x14ac:dyDescent="0.15">
      <c r="A113" s="283"/>
      <c r="B113" s="283"/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</row>
    <row r="114" spans="1:18" ht="12" x14ac:dyDescent="0.15">
      <c r="A114" s="283"/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</row>
    <row r="115" spans="1:18" ht="12" x14ac:dyDescent="0.15">
      <c r="A115" s="283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</row>
    <row r="116" spans="1:18" ht="12" x14ac:dyDescent="0.15">
      <c r="A116" s="283"/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</row>
    <row r="117" spans="1:18" ht="12" x14ac:dyDescent="0.15">
      <c r="A117" s="283"/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</row>
    <row r="118" spans="1:18" ht="12" x14ac:dyDescent="0.15">
      <c r="A118" s="283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</row>
    <row r="119" spans="1:18" ht="12" x14ac:dyDescent="0.15">
      <c r="A119" s="283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</row>
    <row r="120" spans="1:18" ht="12" x14ac:dyDescent="0.15">
      <c r="A120" s="283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</row>
    <row r="121" spans="1:18" ht="12" x14ac:dyDescent="0.15">
      <c r="A121" s="283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</row>
    <row r="122" spans="1:18" ht="12" x14ac:dyDescent="0.15">
      <c r="A122" s="283"/>
      <c r="B122" s="283"/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</row>
    <row r="123" spans="1:18" ht="12" x14ac:dyDescent="0.15">
      <c r="A123" s="283"/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</row>
    <row r="124" spans="1:18" ht="12" x14ac:dyDescent="0.15">
      <c r="A124" s="283"/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</row>
    <row r="125" spans="1:18" ht="12" x14ac:dyDescent="0.15">
      <c r="A125" s="283"/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</row>
    <row r="126" spans="1:18" ht="12" x14ac:dyDescent="0.15">
      <c r="A126" s="283"/>
      <c r="B126" s="283"/>
      <c r="C126" s="283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</row>
    <row r="127" spans="1:18" ht="12" x14ac:dyDescent="0.15">
      <c r="A127" s="283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</row>
    <row r="128" spans="1:18" ht="12" x14ac:dyDescent="0.15">
      <c r="A128" s="283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</row>
    <row r="129" spans="1:18" ht="12" x14ac:dyDescent="0.15">
      <c r="A129" s="283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</row>
    <row r="130" spans="1:18" ht="12" x14ac:dyDescent="0.15">
      <c r="A130" s="283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</row>
    <row r="131" spans="1:18" ht="12" x14ac:dyDescent="0.15">
      <c r="A131" s="283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</row>
    <row r="132" spans="1:18" ht="12" x14ac:dyDescent="0.15">
      <c r="A132" s="283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</row>
    <row r="133" spans="1:18" ht="12" x14ac:dyDescent="0.15">
      <c r="A133" s="283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</row>
    <row r="134" spans="1:18" ht="12" x14ac:dyDescent="0.15">
      <c r="A134" s="283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</row>
    <row r="135" spans="1:18" ht="12" x14ac:dyDescent="0.15">
      <c r="A135" s="283"/>
      <c r="B135" s="283"/>
      <c r="C135" s="283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</row>
    <row r="136" spans="1:18" ht="12" x14ac:dyDescent="0.15">
      <c r="A136" s="283"/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</row>
    <row r="137" spans="1:18" ht="12" x14ac:dyDescent="0.15">
      <c r="A137" s="283"/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</row>
    <row r="138" spans="1:18" ht="12" x14ac:dyDescent="0.15">
      <c r="A138" s="283"/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</row>
    <row r="139" spans="1:18" ht="12" x14ac:dyDescent="0.15">
      <c r="A139" s="283"/>
      <c r="B139" s="283"/>
      <c r="C139" s="283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</row>
    <row r="140" spans="1:18" ht="12" x14ac:dyDescent="0.15">
      <c r="A140" s="283"/>
      <c r="B140" s="283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</row>
    <row r="141" spans="1:18" ht="12" x14ac:dyDescent="0.15">
      <c r="A141" s="283"/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</row>
    <row r="142" spans="1:18" ht="12" x14ac:dyDescent="0.15">
      <c r="A142" s="283"/>
      <c r="B142" s="283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</row>
    <row r="143" spans="1:18" ht="12" x14ac:dyDescent="0.15">
      <c r="A143" s="283"/>
      <c r="B143" s="283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</row>
    <row r="144" spans="1:18" ht="12" x14ac:dyDescent="0.15">
      <c r="A144" s="283"/>
      <c r="B144" s="283"/>
      <c r="C144" s="283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</row>
    <row r="145" spans="1:18" ht="12" x14ac:dyDescent="0.15">
      <c r="A145" s="283"/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</row>
    <row r="146" spans="1:18" ht="12" x14ac:dyDescent="0.15">
      <c r="A146" s="283"/>
      <c r="B146" s="283"/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</row>
    <row r="147" spans="1:18" ht="12" x14ac:dyDescent="0.15">
      <c r="A147" s="283"/>
      <c r="B147" s="283"/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</row>
    <row r="148" spans="1:18" ht="12" x14ac:dyDescent="0.15">
      <c r="A148" s="283"/>
      <c r="B148" s="283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</row>
    <row r="149" spans="1:18" ht="12" x14ac:dyDescent="0.15">
      <c r="A149" s="283"/>
      <c r="B149" s="283"/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</row>
    <row r="150" spans="1:18" ht="12" x14ac:dyDescent="0.15">
      <c r="A150" s="283"/>
      <c r="B150" s="283"/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</row>
    <row r="151" spans="1:18" ht="12" x14ac:dyDescent="0.15">
      <c r="A151" s="283"/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</row>
    <row r="152" spans="1:18" ht="12" x14ac:dyDescent="0.15">
      <c r="A152" s="283"/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</row>
    <row r="153" spans="1:18" ht="12" x14ac:dyDescent="0.15">
      <c r="A153" s="283"/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</row>
    <row r="154" spans="1:18" ht="12" x14ac:dyDescent="0.15">
      <c r="A154" s="283"/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</row>
    <row r="155" spans="1:18" ht="12" x14ac:dyDescent="0.15">
      <c r="A155" s="283"/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</row>
    <row r="156" spans="1:18" ht="12" x14ac:dyDescent="0.15">
      <c r="A156" s="283"/>
      <c r="B156" s="283"/>
      <c r="C156" s="283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</row>
    <row r="157" spans="1:18" ht="12" x14ac:dyDescent="0.15">
      <c r="A157" s="283"/>
      <c r="B157" s="283"/>
      <c r="C157" s="283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</row>
    <row r="158" spans="1:18" ht="12" x14ac:dyDescent="0.15">
      <c r="A158" s="283"/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</row>
    <row r="159" spans="1:18" ht="12" x14ac:dyDescent="0.15">
      <c r="A159" s="283"/>
      <c r="B159" s="283"/>
      <c r="C159" s="283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</row>
    <row r="160" spans="1:18" ht="12" x14ac:dyDescent="0.15">
      <c r="A160" s="283"/>
      <c r="B160" s="283"/>
      <c r="C160" s="283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</row>
    <row r="161" spans="1:18" ht="12" x14ac:dyDescent="0.15">
      <c r="A161" s="283"/>
      <c r="B161" s="283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</row>
    <row r="162" spans="1:18" ht="12" x14ac:dyDescent="0.15">
      <c r="A162" s="283"/>
      <c r="B162" s="283"/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</row>
    <row r="163" spans="1:18" ht="12" x14ac:dyDescent="0.15">
      <c r="A163" s="283"/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</row>
    <row r="164" spans="1:18" ht="12" x14ac:dyDescent="0.15">
      <c r="A164" s="283"/>
      <c r="B164" s="283"/>
      <c r="C164" s="283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</row>
    <row r="165" spans="1:18" ht="12" x14ac:dyDescent="0.15">
      <c r="A165" s="283"/>
      <c r="B165" s="283"/>
      <c r="C165" s="283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</row>
    <row r="166" spans="1:18" ht="12" x14ac:dyDescent="0.15">
      <c r="A166" s="283"/>
      <c r="B166" s="283"/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</row>
    <row r="167" spans="1:18" ht="12" x14ac:dyDescent="0.15">
      <c r="A167" s="283"/>
      <c r="B167" s="283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</row>
    <row r="168" spans="1:18" ht="12" x14ac:dyDescent="0.15">
      <c r="A168" s="283"/>
      <c r="B168" s="283"/>
      <c r="C168" s="283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</row>
    <row r="169" spans="1:18" ht="12" x14ac:dyDescent="0.15">
      <c r="A169" s="283"/>
      <c r="B169" s="283"/>
      <c r="C169" s="283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</row>
    <row r="170" spans="1:18" ht="12" x14ac:dyDescent="0.15">
      <c r="A170" s="283"/>
      <c r="B170" s="283"/>
      <c r="C170" s="283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</row>
    <row r="171" spans="1:18" ht="12" x14ac:dyDescent="0.15">
      <c r="A171" s="283"/>
      <c r="B171" s="283"/>
      <c r="C171" s="283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</row>
    <row r="172" spans="1:18" ht="12" x14ac:dyDescent="0.15">
      <c r="A172" s="283"/>
      <c r="B172" s="283"/>
      <c r="C172" s="283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</row>
    <row r="173" spans="1:18" ht="12" x14ac:dyDescent="0.15">
      <c r="A173" s="283"/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</row>
    <row r="174" spans="1:18" ht="12" x14ac:dyDescent="0.15">
      <c r="A174" s="283"/>
      <c r="B174" s="283"/>
      <c r="C174" s="283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</row>
    <row r="175" spans="1:18" ht="12" x14ac:dyDescent="0.15">
      <c r="A175" s="283"/>
      <c r="B175" s="283"/>
      <c r="C175" s="283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</row>
    <row r="176" spans="1:18" ht="12" x14ac:dyDescent="0.15">
      <c r="A176" s="283"/>
      <c r="B176" s="283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</row>
    <row r="177" spans="1:18" ht="12" x14ac:dyDescent="0.15">
      <c r="A177" s="283"/>
      <c r="B177" s="283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</row>
    <row r="178" spans="1:18" ht="12" x14ac:dyDescent="0.15">
      <c r="A178" s="283"/>
      <c r="B178" s="283"/>
      <c r="C178" s="283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</row>
    <row r="179" spans="1:18" ht="12" x14ac:dyDescent="0.15">
      <c r="A179" s="283"/>
      <c r="B179" s="283"/>
      <c r="C179" s="283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</row>
    <row r="180" spans="1:18" ht="12" x14ac:dyDescent="0.15">
      <c r="A180" s="283"/>
      <c r="B180" s="283"/>
      <c r="C180" s="283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</row>
    <row r="181" spans="1:18" ht="12" x14ac:dyDescent="0.15">
      <c r="A181" s="283"/>
      <c r="B181" s="283"/>
      <c r="C181" s="283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</row>
    <row r="182" spans="1:18" ht="12" x14ac:dyDescent="0.15">
      <c r="A182" s="283"/>
      <c r="B182" s="283"/>
      <c r="C182" s="283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</row>
    <row r="183" spans="1:18" ht="12" x14ac:dyDescent="0.15">
      <c r="A183" s="283"/>
      <c r="B183" s="283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</row>
    <row r="184" spans="1:18" ht="12" x14ac:dyDescent="0.15">
      <c r="A184" s="283"/>
      <c r="B184" s="283"/>
      <c r="C184" s="283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</row>
    <row r="185" spans="1:18" ht="12" x14ac:dyDescent="0.15">
      <c r="A185" s="283"/>
      <c r="B185" s="283"/>
      <c r="C185" s="283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</row>
    <row r="186" spans="1:18" ht="12" x14ac:dyDescent="0.15">
      <c r="A186" s="283"/>
      <c r="B186" s="283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</row>
    <row r="187" spans="1:18" ht="12" x14ac:dyDescent="0.15">
      <c r="A187" s="283"/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</row>
    <row r="188" spans="1:18" ht="12" x14ac:dyDescent="0.15">
      <c r="A188" s="283"/>
      <c r="B188" s="283"/>
      <c r="C188" s="283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</row>
    <row r="189" spans="1:18" ht="12" x14ac:dyDescent="0.15">
      <c r="A189" s="283"/>
      <c r="B189" s="283"/>
      <c r="C189" s="283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</row>
    <row r="190" spans="1:18" ht="12" x14ac:dyDescent="0.15">
      <c r="A190" s="283"/>
      <c r="B190" s="283"/>
      <c r="C190" s="283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</row>
    <row r="191" spans="1:18" ht="12" x14ac:dyDescent="0.15">
      <c r="A191" s="283"/>
      <c r="B191" s="283"/>
      <c r="C191" s="283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</row>
    <row r="192" spans="1:18" ht="12" x14ac:dyDescent="0.15">
      <c r="A192" s="283"/>
      <c r="B192" s="283"/>
      <c r="C192" s="283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</row>
    <row r="193" spans="1:18" ht="12" x14ac:dyDescent="0.15">
      <c r="A193" s="283"/>
      <c r="B193" s="283"/>
      <c r="C193" s="283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</row>
    <row r="194" spans="1:18" ht="12" x14ac:dyDescent="0.15">
      <c r="A194" s="283"/>
      <c r="B194" s="283"/>
      <c r="C194" s="283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</row>
    <row r="195" spans="1:18" ht="12" x14ac:dyDescent="0.15">
      <c r="A195" s="283"/>
      <c r="B195" s="283"/>
      <c r="C195" s="283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</row>
    <row r="196" spans="1:18" ht="12" x14ac:dyDescent="0.15">
      <c r="A196" s="283"/>
      <c r="B196" s="283"/>
      <c r="C196" s="283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</row>
    <row r="197" spans="1:18" ht="12" x14ac:dyDescent="0.15">
      <c r="A197" s="283"/>
      <c r="B197" s="283"/>
      <c r="C197" s="283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</row>
    <row r="198" spans="1:18" ht="12" x14ac:dyDescent="0.15">
      <c r="A198" s="283"/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</row>
    <row r="199" spans="1:18" ht="12" x14ac:dyDescent="0.15">
      <c r="A199" s="283"/>
      <c r="B199" s="283"/>
      <c r="C199" s="283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</row>
    <row r="200" spans="1:18" ht="12" x14ac:dyDescent="0.15">
      <c r="A200" s="283"/>
      <c r="B200" s="283"/>
      <c r="C200" s="283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</row>
    <row r="201" spans="1:18" ht="12" x14ac:dyDescent="0.15">
      <c r="A201" s="283"/>
      <c r="B201" s="283"/>
      <c r="C201" s="283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</row>
    <row r="202" spans="1:18" ht="12" x14ac:dyDescent="0.15">
      <c r="A202" s="283"/>
      <c r="B202" s="283"/>
      <c r="C202" s="283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</row>
    <row r="203" spans="1:18" ht="12" x14ac:dyDescent="0.15">
      <c r="A203" s="283"/>
      <c r="B203" s="283"/>
      <c r="C203" s="283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</row>
    <row r="204" spans="1:18" ht="12" x14ac:dyDescent="0.15">
      <c r="A204" s="283"/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</row>
    <row r="205" spans="1:18" ht="12" x14ac:dyDescent="0.15">
      <c r="A205" s="283"/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</row>
    <row r="206" spans="1:18" ht="12" x14ac:dyDescent="0.15">
      <c r="A206" s="283"/>
      <c r="B206" s="283"/>
      <c r="C206" s="283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</row>
    <row r="207" spans="1:18" ht="12" x14ac:dyDescent="0.15">
      <c r="A207" s="283"/>
      <c r="B207" s="283"/>
      <c r="C207" s="283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</row>
    <row r="208" spans="1:18" ht="12" x14ac:dyDescent="0.15">
      <c r="A208" s="283"/>
      <c r="B208" s="283"/>
      <c r="C208" s="283"/>
      <c r="D208" s="283"/>
      <c r="E208" s="283"/>
      <c r="F208" s="283"/>
      <c r="G208" s="283"/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</row>
    <row r="209" spans="1:18" ht="12" x14ac:dyDescent="0.15">
      <c r="A209" s="283"/>
      <c r="B209" s="283"/>
      <c r="C209" s="283"/>
      <c r="D209" s="283"/>
      <c r="E209" s="283"/>
      <c r="F209" s="283"/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</row>
    <row r="210" spans="1:18" ht="12" x14ac:dyDescent="0.15">
      <c r="A210" s="283"/>
      <c r="B210" s="283"/>
      <c r="C210" s="283"/>
      <c r="D210" s="283"/>
      <c r="E210" s="283"/>
      <c r="F210" s="283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</row>
    <row r="211" spans="1:18" ht="12" x14ac:dyDescent="0.15">
      <c r="A211" s="283"/>
      <c r="B211" s="283"/>
      <c r="C211" s="283"/>
      <c r="D211" s="283"/>
      <c r="E211" s="283"/>
      <c r="F211" s="283"/>
      <c r="G211" s="283"/>
      <c r="H211" s="283"/>
      <c r="I211" s="283"/>
      <c r="J211" s="283"/>
      <c r="K211" s="283"/>
      <c r="L211" s="283"/>
      <c r="M211" s="283"/>
      <c r="N211" s="283"/>
      <c r="O211" s="283"/>
      <c r="P211" s="283"/>
      <c r="Q211" s="283"/>
      <c r="R211" s="283"/>
    </row>
    <row r="212" spans="1:18" ht="12" x14ac:dyDescent="0.15">
      <c r="A212" s="283"/>
      <c r="B212" s="283"/>
      <c r="C212" s="283"/>
      <c r="D212" s="283"/>
      <c r="E212" s="283"/>
      <c r="F212" s="283"/>
      <c r="G212" s="283"/>
      <c r="H212" s="283"/>
      <c r="I212" s="283"/>
      <c r="J212" s="283"/>
      <c r="K212" s="283"/>
      <c r="L212" s="283"/>
      <c r="M212" s="283"/>
      <c r="N212" s="283"/>
      <c r="O212" s="283"/>
      <c r="P212" s="283"/>
      <c r="Q212" s="283"/>
      <c r="R212" s="283"/>
    </row>
    <row r="213" spans="1:18" ht="12" x14ac:dyDescent="0.15">
      <c r="A213" s="283"/>
      <c r="B213" s="283"/>
      <c r="C213" s="283"/>
      <c r="D213" s="283"/>
      <c r="E213" s="283"/>
      <c r="F213" s="283"/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</row>
    <row r="214" spans="1:18" ht="12" x14ac:dyDescent="0.15">
      <c r="A214" s="283"/>
      <c r="B214" s="283"/>
      <c r="C214" s="283"/>
      <c r="D214" s="283"/>
      <c r="E214" s="283"/>
      <c r="F214" s="283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</row>
    <row r="215" spans="1:18" ht="12" x14ac:dyDescent="0.15">
      <c r="A215" s="283"/>
      <c r="B215" s="283"/>
      <c r="C215" s="283"/>
      <c r="D215" s="283"/>
      <c r="E215" s="283"/>
      <c r="F215" s="283"/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83"/>
      <c r="R215" s="283"/>
    </row>
    <row r="216" spans="1:18" ht="12" x14ac:dyDescent="0.15">
      <c r="A216" s="283"/>
      <c r="B216" s="283"/>
      <c r="C216" s="283"/>
      <c r="D216" s="283"/>
      <c r="E216" s="283"/>
      <c r="F216" s="283"/>
      <c r="G216" s="283"/>
      <c r="H216" s="283"/>
      <c r="I216" s="283"/>
      <c r="J216" s="283"/>
      <c r="K216" s="283"/>
      <c r="L216" s="283"/>
      <c r="M216" s="283"/>
      <c r="N216" s="283"/>
      <c r="O216" s="283"/>
      <c r="P216" s="283"/>
      <c r="Q216" s="283"/>
      <c r="R216" s="283"/>
    </row>
    <row r="217" spans="1:18" ht="12" x14ac:dyDescent="0.15">
      <c r="A217" s="283"/>
      <c r="B217" s="283"/>
      <c r="C217" s="283"/>
      <c r="D217" s="283"/>
      <c r="E217" s="283"/>
      <c r="F217" s="283"/>
      <c r="G217" s="283"/>
      <c r="H217" s="283"/>
      <c r="I217" s="283"/>
      <c r="J217" s="283"/>
      <c r="K217" s="283"/>
      <c r="L217" s="283"/>
      <c r="M217" s="283"/>
      <c r="N217" s="283"/>
      <c r="O217" s="283"/>
      <c r="P217" s="283"/>
      <c r="Q217" s="283"/>
      <c r="R217" s="283"/>
    </row>
    <row r="218" spans="1:18" ht="12" x14ac:dyDescent="0.15">
      <c r="A218" s="283"/>
      <c r="B218" s="283"/>
      <c r="C218" s="283"/>
      <c r="D218" s="283"/>
      <c r="E218" s="283"/>
      <c r="F218" s="283"/>
      <c r="G218" s="283"/>
      <c r="H218" s="283"/>
      <c r="I218" s="283"/>
      <c r="J218" s="283"/>
      <c r="K218" s="283"/>
      <c r="L218" s="283"/>
      <c r="M218" s="283"/>
      <c r="N218" s="283"/>
      <c r="O218" s="283"/>
      <c r="P218" s="283"/>
      <c r="Q218" s="283"/>
      <c r="R218" s="283"/>
    </row>
    <row r="219" spans="1:18" ht="12" x14ac:dyDescent="0.15">
      <c r="A219" s="283"/>
      <c r="B219" s="283"/>
      <c r="C219" s="283"/>
      <c r="D219" s="283"/>
      <c r="E219" s="283"/>
      <c r="F219" s="283"/>
      <c r="G219" s="283"/>
      <c r="H219" s="283"/>
      <c r="I219" s="283"/>
      <c r="J219" s="283"/>
      <c r="K219" s="283"/>
      <c r="L219" s="283"/>
      <c r="M219" s="283"/>
      <c r="N219" s="283"/>
      <c r="O219" s="283"/>
      <c r="P219" s="283"/>
      <c r="Q219" s="283"/>
      <c r="R219" s="283"/>
    </row>
    <row r="220" spans="1:18" ht="12" x14ac:dyDescent="0.15">
      <c r="A220" s="283"/>
      <c r="B220" s="283"/>
      <c r="C220" s="283"/>
      <c r="D220" s="283"/>
      <c r="E220" s="283"/>
      <c r="F220" s="283"/>
      <c r="G220" s="283"/>
      <c r="H220" s="283"/>
      <c r="I220" s="283"/>
      <c r="J220" s="283"/>
      <c r="K220" s="283"/>
      <c r="L220" s="283"/>
      <c r="M220" s="283"/>
      <c r="N220" s="283"/>
      <c r="O220" s="283"/>
      <c r="P220" s="283"/>
      <c r="Q220" s="283"/>
      <c r="R220" s="283"/>
    </row>
    <row r="221" spans="1:18" ht="12" x14ac:dyDescent="0.15">
      <c r="A221" s="283"/>
      <c r="B221" s="283"/>
      <c r="C221" s="283"/>
      <c r="D221" s="283"/>
      <c r="E221" s="283"/>
      <c r="F221" s="283"/>
      <c r="G221" s="283"/>
      <c r="H221" s="283"/>
      <c r="I221" s="283"/>
      <c r="J221" s="283"/>
      <c r="K221" s="283"/>
      <c r="L221" s="283"/>
      <c r="M221" s="283"/>
      <c r="N221" s="283"/>
      <c r="O221" s="283"/>
      <c r="P221" s="283"/>
      <c r="Q221" s="283"/>
      <c r="R221" s="283"/>
    </row>
  </sheetData>
  <mergeCells count="9">
    <mergeCell ref="B7:B11"/>
    <mergeCell ref="F5:H5"/>
    <mergeCell ref="J5:R5"/>
    <mergeCell ref="B35:S38"/>
    <mergeCell ref="B12:B16"/>
    <mergeCell ref="F21:H21"/>
    <mergeCell ref="J21:R21"/>
    <mergeCell ref="B23:B27"/>
    <mergeCell ref="B28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opLeftCell="B1" zoomScaleNormal="100" workbookViewId="0">
      <selection activeCell="B1" sqref="B1"/>
    </sheetView>
  </sheetViews>
  <sheetFormatPr defaultRowHeight="12.75" x14ac:dyDescent="0.2"/>
  <cols>
    <col min="1" max="1" width="9" style="285" hidden="1" customWidth="1"/>
    <col min="2" max="2" width="12.875" style="272" customWidth="1"/>
    <col min="3" max="3" width="11.375" style="269" customWidth="1"/>
    <col min="4" max="4" width="9.25" style="272" customWidth="1"/>
    <col min="5" max="5" width="2" style="272" customWidth="1"/>
    <col min="6" max="6" width="9" style="272"/>
    <col min="7" max="7" width="2" style="272" customWidth="1"/>
    <col min="8" max="8" width="9" style="272"/>
    <col min="9" max="9" width="2.25" style="272" customWidth="1"/>
    <col min="10" max="10" width="5.75" style="272" customWidth="1"/>
    <col min="11" max="11" width="1.75" style="272" customWidth="1"/>
    <col min="12" max="12" width="9" style="272"/>
    <col min="13" max="13" width="7.375" style="272" customWidth="1"/>
    <col min="14" max="14" width="1.625" style="272" customWidth="1"/>
    <col min="15" max="15" width="6.5" style="272" customWidth="1"/>
    <col min="16" max="16" width="2.25" style="272" customWidth="1"/>
    <col min="17" max="17" width="6.125" style="272" customWidth="1"/>
    <col min="18" max="18" width="1.375" style="272" customWidth="1"/>
    <col min="19" max="16384" width="9" style="272"/>
  </cols>
  <sheetData>
    <row r="1" spans="1:18" ht="18" x14ac:dyDescent="0.25">
      <c r="B1" s="300" t="s">
        <v>328</v>
      </c>
    </row>
    <row r="3" spans="1:18" ht="12.75" customHeight="1" x14ac:dyDescent="0.2">
      <c r="B3" s="292" t="s">
        <v>1564</v>
      </c>
    </row>
    <row r="4" spans="1:18" x14ac:dyDescent="0.2">
      <c r="B4" s="292" t="s">
        <v>1577</v>
      </c>
      <c r="C4" s="270"/>
      <c r="D4" s="273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18" x14ac:dyDescent="0.2">
      <c r="A5" s="290"/>
      <c r="B5" s="270"/>
      <c r="C5" s="270"/>
      <c r="D5" s="280"/>
      <c r="E5" s="266"/>
      <c r="F5" s="318" t="s">
        <v>1561</v>
      </c>
      <c r="G5" s="318"/>
      <c r="H5" s="318"/>
      <c r="I5" s="266"/>
      <c r="J5" s="318" t="s">
        <v>355</v>
      </c>
      <c r="K5" s="318"/>
      <c r="L5" s="318"/>
      <c r="M5" s="318"/>
      <c r="N5" s="318"/>
      <c r="O5" s="318"/>
      <c r="P5" s="318"/>
      <c r="Q5" s="318"/>
      <c r="R5" s="318"/>
    </row>
    <row r="6" spans="1:18" x14ac:dyDescent="0.2">
      <c r="B6" s="281"/>
      <c r="C6" s="281"/>
      <c r="D6" s="277" t="s">
        <v>115</v>
      </c>
      <c r="E6" s="274"/>
      <c r="F6" s="275" t="s">
        <v>502</v>
      </c>
      <c r="G6" s="274"/>
      <c r="H6" s="274" t="s">
        <v>1542</v>
      </c>
      <c r="I6" s="276"/>
      <c r="J6" s="277" t="s">
        <v>1554</v>
      </c>
      <c r="K6" s="274"/>
      <c r="L6" s="274" t="s">
        <v>484</v>
      </c>
      <c r="M6" s="278" t="s">
        <v>1555</v>
      </c>
      <c r="N6" s="279"/>
      <c r="O6" s="278" t="s">
        <v>1556</v>
      </c>
      <c r="P6" s="279"/>
      <c r="Q6" s="278" t="s">
        <v>1557</v>
      </c>
      <c r="R6" s="279"/>
    </row>
    <row r="7" spans="1:18" x14ac:dyDescent="0.2">
      <c r="A7" s="285">
        <v>1</v>
      </c>
      <c r="B7" s="315" t="s">
        <v>244</v>
      </c>
      <c r="C7" s="286" t="s">
        <v>245</v>
      </c>
      <c r="D7" s="283">
        <v>7.8239999999999998</v>
      </c>
      <c r="E7" s="283"/>
      <c r="F7" s="283">
        <v>7.6440000000000001</v>
      </c>
      <c r="G7" s="283"/>
      <c r="H7" s="283">
        <v>0.18</v>
      </c>
      <c r="I7" s="283"/>
      <c r="J7" s="283">
        <v>-2.8000000000000001E-2</v>
      </c>
      <c r="K7" s="283"/>
      <c r="L7" s="283">
        <v>2E-3</v>
      </c>
      <c r="M7" s="283">
        <v>8.2850000000000001</v>
      </c>
      <c r="N7" s="283"/>
      <c r="O7" s="283">
        <v>-0.51900000000000002</v>
      </c>
      <c r="P7" s="283"/>
      <c r="Q7" s="283">
        <v>8.5000000000000006E-2</v>
      </c>
      <c r="R7" s="270"/>
    </row>
    <row r="8" spans="1:18" x14ac:dyDescent="0.2">
      <c r="A8" s="285">
        <v>2</v>
      </c>
      <c r="B8" s="316"/>
      <c r="C8" s="286" t="s">
        <v>247</v>
      </c>
      <c r="D8" s="283">
        <v>3.8980000000000001</v>
      </c>
      <c r="E8" s="283"/>
      <c r="F8" s="283">
        <v>-0.27700000000000002</v>
      </c>
      <c r="G8" s="283"/>
      <c r="H8" s="283">
        <v>4.1740000000000004</v>
      </c>
      <c r="I8" s="283"/>
      <c r="J8" s="283">
        <v>1.9E-2</v>
      </c>
      <c r="K8" s="283"/>
      <c r="L8" s="283">
        <v>2.6139999999999999</v>
      </c>
      <c r="M8" s="283">
        <v>0.64900000000000002</v>
      </c>
      <c r="N8" s="283"/>
      <c r="O8" s="283">
        <v>0.42899999999999999</v>
      </c>
      <c r="P8" s="283"/>
      <c r="Q8" s="283">
        <v>0.187</v>
      </c>
      <c r="R8" s="270"/>
    </row>
    <row r="9" spans="1:18" x14ac:dyDescent="0.2">
      <c r="A9" s="285">
        <v>3</v>
      </c>
      <c r="B9" s="316"/>
      <c r="C9" s="286" t="s">
        <v>249</v>
      </c>
      <c r="D9" s="283">
        <v>3.681</v>
      </c>
      <c r="E9" s="283"/>
      <c r="F9" s="283">
        <v>1.0509999999999999</v>
      </c>
      <c r="G9" s="283"/>
      <c r="H9" s="283">
        <v>2.63</v>
      </c>
      <c r="I9" s="283"/>
      <c r="J9" s="283">
        <v>1.5620000000000001</v>
      </c>
      <c r="K9" s="283"/>
      <c r="L9" s="283">
        <v>-3.6560000000000001</v>
      </c>
      <c r="M9" s="283">
        <v>1.728</v>
      </c>
      <c r="N9" s="283"/>
      <c r="O9" s="283">
        <v>2.226</v>
      </c>
      <c r="P9" s="283"/>
      <c r="Q9" s="283">
        <v>1.823</v>
      </c>
      <c r="R9" s="270"/>
    </row>
    <row r="10" spans="1:18" x14ac:dyDescent="0.2">
      <c r="A10" s="285">
        <v>4</v>
      </c>
      <c r="B10" s="316"/>
      <c r="C10" s="286" t="s">
        <v>318</v>
      </c>
      <c r="D10" s="283">
        <v>2.0049999999999999</v>
      </c>
      <c r="E10" s="283"/>
      <c r="F10" s="283">
        <v>2.0089999999999999</v>
      </c>
      <c r="G10" s="283"/>
      <c r="H10" s="283">
        <v>-3.0000000000000001E-3</v>
      </c>
      <c r="I10" s="283"/>
      <c r="J10" s="283">
        <v>6.0000000000000001E-3</v>
      </c>
      <c r="K10" s="283"/>
      <c r="L10" s="283">
        <v>2E-3</v>
      </c>
      <c r="M10" s="283">
        <v>2.972</v>
      </c>
      <c r="N10" s="283"/>
      <c r="O10" s="283">
        <v>2.1999999999999999E-2</v>
      </c>
      <c r="P10" s="283"/>
      <c r="Q10" s="283">
        <v>-0.997</v>
      </c>
      <c r="R10" s="270"/>
    </row>
    <row r="11" spans="1:18" x14ac:dyDescent="0.2">
      <c r="A11" s="285">
        <v>5</v>
      </c>
      <c r="B11" s="317"/>
      <c r="C11" s="287" t="s">
        <v>264</v>
      </c>
      <c r="D11" s="284">
        <v>1.1240000000000001</v>
      </c>
      <c r="E11" s="284"/>
      <c r="F11" s="284">
        <v>1.0429999999999999</v>
      </c>
      <c r="G11" s="284"/>
      <c r="H11" s="284">
        <v>8.1000000000000003E-2</v>
      </c>
      <c r="I11" s="284"/>
      <c r="J11" s="284">
        <v>-3.6999999999999998E-2</v>
      </c>
      <c r="K11" s="284"/>
      <c r="L11" s="284">
        <v>0</v>
      </c>
      <c r="M11" s="284">
        <v>1.0840000000000001</v>
      </c>
      <c r="N11" s="284"/>
      <c r="O11" s="284">
        <v>0.127</v>
      </c>
      <c r="P11" s="284"/>
      <c r="Q11" s="284">
        <v>-0.05</v>
      </c>
      <c r="R11" s="282"/>
    </row>
    <row r="12" spans="1:18" x14ac:dyDescent="0.2">
      <c r="A12" s="285">
        <v>1</v>
      </c>
      <c r="B12" s="320" t="s">
        <v>257</v>
      </c>
      <c r="C12" s="289" t="s">
        <v>114</v>
      </c>
      <c r="D12" s="283">
        <v>-0.83899999999999997</v>
      </c>
      <c r="E12" s="283"/>
      <c r="F12" s="283">
        <v>-0.11600000000000001</v>
      </c>
      <c r="G12" s="283"/>
      <c r="H12" s="283">
        <v>-0.72199999999999998</v>
      </c>
      <c r="I12" s="283"/>
      <c r="J12" s="283">
        <v>4.5999999999999999E-2</v>
      </c>
      <c r="K12" s="283"/>
      <c r="L12" s="283">
        <v>0.29499999999999998</v>
      </c>
      <c r="M12" s="283">
        <v>-0.501</v>
      </c>
      <c r="N12" s="283"/>
      <c r="O12" s="283">
        <v>0.13600000000000001</v>
      </c>
      <c r="P12" s="283"/>
      <c r="Q12" s="283">
        <v>-0.81499999999999995</v>
      </c>
      <c r="R12" s="270"/>
    </row>
    <row r="13" spans="1:18" x14ac:dyDescent="0.2">
      <c r="A13" s="285">
        <v>2</v>
      </c>
      <c r="B13" s="321"/>
      <c r="C13" s="288" t="s">
        <v>28</v>
      </c>
      <c r="D13" s="283">
        <v>-0.104</v>
      </c>
      <c r="E13" s="283"/>
      <c r="F13" s="283">
        <v>-0.104</v>
      </c>
      <c r="G13" s="283"/>
      <c r="H13" s="283">
        <v>0</v>
      </c>
      <c r="I13" s="283"/>
      <c r="J13" s="283">
        <v>-0.08</v>
      </c>
      <c r="K13" s="283"/>
      <c r="L13" s="283">
        <v>1E-3</v>
      </c>
      <c r="M13" s="283">
        <v>-8.9999999999999993E-3</v>
      </c>
      <c r="N13" s="283"/>
      <c r="O13" s="283">
        <v>2.4E-2</v>
      </c>
      <c r="P13" s="283"/>
      <c r="Q13" s="283">
        <v>-3.9E-2</v>
      </c>
      <c r="R13" s="270"/>
    </row>
    <row r="14" spans="1:18" x14ac:dyDescent="0.2">
      <c r="A14" s="285">
        <v>3</v>
      </c>
      <c r="B14" s="321"/>
      <c r="C14" s="288" t="s">
        <v>2</v>
      </c>
      <c r="D14" s="283">
        <v>-9.6000000000000002E-2</v>
      </c>
      <c r="E14" s="283"/>
      <c r="F14" s="283">
        <v>-9.6000000000000002E-2</v>
      </c>
      <c r="G14" s="283"/>
      <c r="H14" s="283">
        <v>0</v>
      </c>
      <c r="I14" s="283"/>
      <c r="J14" s="283">
        <v>-2.4E-2</v>
      </c>
      <c r="K14" s="283"/>
      <c r="L14" s="283">
        <v>0</v>
      </c>
      <c r="M14" s="283">
        <v>-1E-3</v>
      </c>
      <c r="N14" s="283"/>
      <c r="O14" s="283">
        <v>-7.1999999999999995E-2</v>
      </c>
      <c r="P14" s="283"/>
      <c r="Q14" s="283">
        <v>1E-3</v>
      </c>
      <c r="R14" s="270"/>
    </row>
    <row r="15" spans="1:18" x14ac:dyDescent="0.2">
      <c r="A15" s="285">
        <v>4</v>
      </c>
      <c r="B15" s="321"/>
      <c r="C15" s="288" t="s">
        <v>384</v>
      </c>
      <c r="D15" s="283">
        <v>-6.5000000000000002E-2</v>
      </c>
      <c r="E15" s="283"/>
      <c r="F15" s="283">
        <v>-6.5000000000000002E-2</v>
      </c>
      <c r="G15" s="283"/>
      <c r="H15" s="283">
        <v>0</v>
      </c>
      <c r="I15" s="283"/>
      <c r="J15" s="283">
        <v>0</v>
      </c>
      <c r="K15" s="283"/>
      <c r="L15" s="283">
        <v>0</v>
      </c>
      <c r="M15" s="283">
        <v>-2.1999999999999999E-2</v>
      </c>
      <c r="N15" s="283"/>
      <c r="O15" s="283">
        <v>-4.4999999999999998E-2</v>
      </c>
      <c r="P15" s="283"/>
      <c r="Q15" s="283">
        <v>1E-3</v>
      </c>
      <c r="R15" s="270"/>
    </row>
    <row r="16" spans="1:18" x14ac:dyDescent="0.2">
      <c r="A16" s="285">
        <v>5</v>
      </c>
      <c r="B16" s="321"/>
      <c r="C16" s="288" t="s">
        <v>255</v>
      </c>
      <c r="D16" s="283">
        <v>-5.7000000000000002E-2</v>
      </c>
      <c r="E16" s="283"/>
      <c r="F16" s="283">
        <v>-5.7000000000000002E-2</v>
      </c>
      <c r="G16" s="283"/>
      <c r="H16" s="283">
        <v>0</v>
      </c>
      <c r="I16" s="283"/>
      <c r="J16" s="283">
        <v>-3.0000000000000001E-3</v>
      </c>
      <c r="K16" s="283"/>
      <c r="L16" s="283">
        <v>0</v>
      </c>
      <c r="M16" s="283">
        <v>3.4000000000000002E-2</v>
      </c>
      <c r="N16" s="283"/>
      <c r="O16" s="283">
        <v>-8.8999999999999996E-2</v>
      </c>
      <c r="P16" s="283"/>
      <c r="Q16" s="283">
        <v>1E-3</v>
      </c>
      <c r="R16" s="270"/>
    </row>
    <row r="17" spans="1:18" ht="14.25" customHeight="1" x14ac:dyDescent="0.2"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</row>
    <row r="18" spans="1:18" ht="12" customHeight="1" x14ac:dyDescent="0.2"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</row>
    <row r="19" spans="1:18" x14ac:dyDescent="0.2">
      <c r="B19" s="292" t="s">
        <v>1560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</row>
    <row r="20" spans="1:18" x14ac:dyDescent="0.2">
      <c r="B20" s="292" t="s">
        <v>1578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</row>
    <row r="21" spans="1:18" x14ac:dyDescent="0.2">
      <c r="B21" s="265"/>
      <c r="C21" s="270"/>
      <c r="D21" s="280"/>
      <c r="E21" s="266"/>
      <c r="F21" s="318" t="s">
        <v>1561</v>
      </c>
      <c r="G21" s="318"/>
      <c r="H21" s="318"/>
      <c r="I21" s="266"/>
      <c r="J21" s="318" t="s">
        <v>355</v>
      </c>
      <c r="K21" s="318"/>
      <c r="L21" s="318"/>
      <c r="M21" s="318"/>
      <c r="N21" s="318"/>
      <c r="O21" s="318"/>
      <c r="P21" s="318"/>
      <c r="Q21" s="318"/>
      <c r="R21" s="318"/>
    </row>
    <row r="22" spans="1:18" x14ac:dyDescent="0.2">
      <c r="B22" s="281"/>
      <c r="C22" s="281"/>
      <c r="D22" s="277" t="s">
        <v>115</v>
      </c>
      <c r="E22" s="274"/>
      <c r="F22" s="275" t="s">
        <v>502</v>
      </c>
      <c r="G22" s="274"/>
      <c r="H22" s="274" t="s">
        <v>1542</v>
      </c>
      <c r="I22" s="276"/>
      <c r="J22" s="277" t="s">
        <v>1554</v>
      </c>
      <c r="K22" s="274"/>
      <c r="L22" s="274" t="s">
        <v>484</v>
      </c>
      <c r="M22" s="278" t="s">
        <v>1555</v>
      </c>
      <c r="N22" s="279"/>
      <c r="O22" s="278" t="s">
        <v>1556</v>
      </c>
      <c r="P22" s="279"/>
      <c r="Q22" s="278" t="s">
        <v>1557</v>
      </c>
      <c r="R22" s="279"/>
    </row>
    <row r="23" spans="1:18" x14ac:dyDescent="0.2">
      <c r="A23" s="285">
        <v>1</v>
      </c>
      <c r="B23" s="315" t="s">
        <v>244</v>
      </c>
      <c r="C23" s="286" t="s">
        <v>245</v>
      </c>
      <c r="D23" s="283">
        <v>65.209999999999994</v>
      </c>
      <c r="E23" s="283"/>
      <c r="F23" s="283">
        <v>64.406000000000006</v>
      </c>
      <c r="G23" s="283"/>
      <c r="H23" s="283">
        <v>0.80400000000000005</v>
      </c>
      <c r="I23" s="283"/>
      <c r="J23" s="283">
        <v>0.16300000000000001</v>
      </c>
      <c r="K23" s="283"/>
      <c r="L23" s="283">
        <v>4.0000000000000001E-3</v>
      </c>
      <c r="M23" s="283">
        <v>58.694000000000003</v>
      </c>
      <c r="N23" s="283"/>
      <c r="O23" s="283">
        <v>5.843</v>
      </c>
      <c r="P23" s="283"/>
      <c r="Q23" s="283">
        <v>0.50700000000000001</v>
      </c>
      <c r="R23" s="270"/>
    </row>
    <row r="24" spans="1:18" x14ac:dyDescent="0.2">
      <c r="A24" s="285">
        <v>2</v>
      </c>
      <c r="B24" s="316"/>
      <c r="C24" s="286" t="s">
        <v>247</v>
      </c>
      <c r="D24" s="283">
        <v>94.058000000000007</v>
      </c>
      <c r="E24" s="283"/>
      <c r="F24" s="283">
        <v>21.029</v>
      </c>
      <c r="G24" s="283"/>
      <c r="H24" s="283">
        <v>73.028000000000006</v>
      </c>
      <c r="I24" s="283"/>
      <c r="J24" s="283">
        <v>6.7430000000000003</v>
      </c>
      <c r="K24" s="283"/>
      <c r="L24" s="283">
        <v>25.407</v>
      </c>
      <c r="M24" s="283">
        <v>23.975000000000001</v>
      </c>
      <c r="N24" s="283"/>
      <c r="O24" s="283">
        <v>28.273</v>
      </c>
      <c r="P24" s="283"/>
      <c r="Q24" s="283">
        <v>9.66</v>
      </c>
      <c r="R24" s="270"/>
    </row>
    <row r="25" spans="1:18" x14ac:dyDescent="0.2">
      <c r="A25" s="285">
        <v>3</v>
      </c>
      <c r="B25" s="316"/>
      <c r="C25" s="286" t="s">
        <v>249</v>
      </c>
      <c r="D25" s="283">
        <v>374.61500000000001</v>
      </c>
      <c r="E25" s="283"/>
      <c r="F25" s="283">
        <v>16.603000000000002</v>
      </c>
      <c r="G25" s="283"/>
      <c r="H25" s="283">
        <v>358.012</v>
      </c>
      <c r="I25" s="283"/>
      <c r="J25" s="283">
        <v>11.124000000000001</v>
      </c>
      <c r="K25" s="283"/>
      <c r="L25" s="283">
        <v>112.342</v>
      </c>
      <c r="M25" s="283">
        <v>13.054</v>
      </c>
      <c r="N25" s="283"/>
      <c r="O25" s="283">
        <v>127.176</v>
      </c>
      <c r="P25" s="283"/>
      <c r="Q25" s="283">
        <v>110.92</v>
      </c>
      <c r="R25" s="270"/>
    </row>
    <row r="26" spans="1:18" x14ac:dyDescent="0.2">
      <c r="A26" s="285">
        <v>4</v>
      </c>
      <c r="B26" s="316"/>
      <c r="C26" s="286" t="s">
        <v>318</v>
      </c>
      <c r="D26" s="283">
        <v>16.641999999999999</v>
      </c>
      <c r="E26" s="283"/>
      <c r="F26" s="283">
        <v>16.626999999999999</v>
      </c>
      <c r="G26" s="283"/>
      <c r="H26" s="283">
        <v>1.4999999999999999E-2</v>
      </c>
      <c r="I26" s="283"/>
      <c r="J26" s="283">
        <v>8.4000000000000005E-2</v>
      </c>
      <c r="K26" s="283"/>
      <c r="L26" s="283">
        <v>3.0000000000000001E-3</v>
      </c>
      <c r="M26" s="283">
        <v>7.7590000000000003</v>
      </c>
      <c r="N26" s="283"/>
      <c r="O26" s="283">
        <v>8.2829999999999995</v>
      </c>
      <c r="P26" s="283"/>
      <c r="Q26" s="283">
        <v>0.51300000000000001</v>
      </c>
      <c r="R26" s="270"/>
    </row>
    <row r="27" spans="1:18" x14ac:dyDescent="0.2">
      <c r="A27" s="285">
        <v>5</v>
      </c>
      <c r="B27" s="317"/>
      <c r="C27" s="286" t="s">
        <v>264</v>
      </c>
      <c r="D27" s="284">
        <v>23.422000000000001</v>
      </c>
      <c r="E27" s="284"/>
      <c r="F27" s="284">
        <v>20.053999999999998</v>
      </c>
      <c r="G27" s="284"/>
      <c r="H27" s="284">
        <v>3.3679999999999999</v>
      </c>
      <c r="I27" s="284"/>
      <c r="J27" s="284">
        <v>4.2999999999999997E-2</v>
      </c>
      <c r="K27" s="284"/>
      <c r="L27" s="284">
        <v>5.0000000000000001E-3</v>
      </c>
      <c r="M27" s="284">
        <v>11.244999999999999</v>
      </c>
      <c r="N27" s="284"/>
      <c r="O27" s="284">
        <v>8.5359999999999996</v>
      </c>
      <c r="P27" s="284"/>
      <c r="Q27" s="284">
        <v>3.593</v>
      </c>
      <c r="R27" s="282"/>
    </row>
    <row r="28" spans="1:18" x14ac:dyDescent="0.2">
      <c r="A28" s="285">
        <v>1</v>
      </c>
      <c r="B28" s="320" t="s">
        <v>257</v>
      </c>
      <c r="C28" s="289" t="s">
        <v>114</v>
      </c>
      <c r="D28" s="283">
        <v>6.1280000000000001</v>
      </c>
      <c r="E28" s="283"/>
      <c r="F28" s="283">
        <v>4.13</v>
      </c>
      <c r="G28" s="283"/>
      <c r="H28" s="283">
        <v>1.9990000000000001</v>
      </c>
      <c r="I28" s="283"/>
      <c r="J28" s="283">
        <v>4.5999999999999999E-2</v>
      </c>
      <c r="K28" s="283"/>
      <c r="L28" s="283">
        <v>0.375</v>
      </c>
      <c r="M28" s="283">
        <v>0.65500000000000003</v>
      </c>
      <c r="N28" s="283"/>
      <c r="O28" s="283">
        <v>2.9569999999999999</v>
      </c>
      <c r="P28" s="283"/>
      <c r="Q28" s="283">
        <v>2.0950000000000002</v>
      </c>
      <c r="R28" s="270"/>
    </row>
    <row r="29" spans="1:18" x14ac:dyDescent="0.2">
      <c r="A29" s="285">
        <v>2</v>
      </c>
      <c r="B29" s="321"/>
      <c r="C29" s="288" t="s">
        <v>28</v>
      </c>
      <c r="D29" s="283">
        <v>1.1919999999999999</v>
      </c>
      <c r="E29" s="283"/>
      <c r="F29" s="283">
        <v>1.1919999999999999</v>
      </c>
      <c r="G29" s="283"/>
      <c r="H29" s="283">
        <v>0</v>
      </c>
      <c r="I29" s="283"/>
      <c r="J29" s="283">
        <v>0.35099999999999998</v>
      </c>
      <c r="K29" s="283"/>
      <c r="L29" s="283">
        <v>0.115</v>
      </c>
      <c r="M29" s="283">
        <v>0.1</v>
      </c>
      <c r="N29" s="283"/>
      <c r="O29" s="283">
        <v>0.55700000000000005</v>
      </c>
      <c r="P29" s="283"/>
      <c r="Q29" s="283">
        <v>6.9000000000000006E-2</v>
      </c>
      <c r="R29" s="270"/>
    </row>
    <row r="30" spans="1:18" x14ac:dyDescent="0.2">
      <c r="A30" s="285">
        <v>3</v>
      </c>
      <c r="B30" s="321"/>
      <c r="C30" s="288" t="s">
        <v>2</v>
      </c>
      <c r="D30" s="283">
        <v>0.11899999999999999</v>
      </c>
      <c r="E30" s="283"/>
      <c r="F30" s="283">
        <v>0.11899999999999999</v>
      </c>
      <c r="G30" s="283"/>
      <c r="H30" s="283">
        <v>0</v>
      </c>
      <c r="I30" s="283"/>
      <c r="J30" s="283">
        <v>3.5999999999999997E-2</v>
      </c>
      <c r="K30" s="283"/>
      <c r="L30" s="283">
        <v>0</v>
      </c>
      <c r="M30" s="283">
        <v>5.0999999999999997E-2</v>
      </c>
      <c r="N30" s="283"/>
      <c r="O30" s="283">
        <v>1.9E-2</v>
      </c>
      <c r="P30" s="283"/>
      <c r="Q30" s="283">
        <v>1.2999999999999999E-2</v>
      </c>
      <c r="R30" s="270"/>
    </row>
    <row r="31" spans="1:18" x14ac:dyDescent="0.2">
      <c r="A31" s="285">
        <v>4</v>
      </c>
      <c r="B31" s="321"/>
      <c r="C31" s="288" t="s">
        <v>384</v>
      </c>
      <c r="D31" s="283">
        <v>0.14399999999999999</v>
      </c>
      <c r="E31" s="283"/>
      <c r="F31" s="283">
        <v>0.14399999999999999</v>
      </c>
      <c r="G31" s="283"/>
      <c r="H31" s="283">
        <v>0</v>
      </c>
      <c r="I31" s="283"/>
      <c r="J31" s="283">
        <v>0</v>
      </c>
      <c r="K31" s="283"/>
      <c r="L31" s="283">
        <v>0</v>
      </c>
      <c r="M31" s="283">
        <v>2.4E-2</v>
      </c>
      <c r="N31" s="283"/>
      <c r="O31" s="283">
        <v>0.11899999999999999</v>
      </c>
      <c r="P31" s="283"/>
      <c r="Q31" s="283">
        <v>1E-3</v>
      </c>
      <c r="R31" s="270"/>
    </row>
    <row r="32" spans="1:18" x14ac:dyDescent="0.2">
      <c r="A32" s="285">
        <v>5</v>
      </c>
      <c r="B32" s="321"/>
      <c r="C32" s="288" t="s">
        <v>255</v>
      </c>
      <c r="D32" s="283">
        <v>2.92</v>
      </c>
      <c r="E32" s="283"/>
      <c r="F32" s="283">
        <v>2.92</v>
      </c>
      <c r="G32" s="283"/>
      <c r="H32" s="283">
        <v>0</v>
      </c>
      <c r="I32" s="283"/>
      <c r="J32" s="283">
        <v>6.0000000000000001E-3</v>
      </c>
      <c r="K32" s="283"/>
      <c r="L32" s="283">
        <v>6.0000000000000001E-3</v>
      </c>
      <c r="M32" s="283">
        <v>2.012</v>
      </c>
      <c r="N32" s="283"/>
      <c r="O32" s="283">
        <v>0.86199999999999999</v>
      </c>
      <c r="P32" s="283"/>
      <c r="Q32" s="283">
        <v>3.4000000000000002E-2</v>
      </c>
      <c r="R32" s="270"/>
    </row>
    <row r="33" spans="1:18" x14ac:dyDescent="0.2">
      <c r="A33" s="290"/>
    </row>
    <row r="34" spans="1:18" x14ac:dyDescent="0.2">
      <c r="A34" s="290"/>
    </row>
    <row r="35" spans="1:18" x14ac:dyDescent="0.2">
      <c r="A35" s="290"/>
    </row>
    <row r="36" spans="1:18" x14ac:dyDescent="0.2">
      <c r="A36" s="290"/>
    </row>
    <row r="37" spans="1:18" x14ac:dyDescent="0.2">
      <c r="A37" s="290"/>
    </row>
    <row r="38" spans="1:18" x14ac:dyDescent="0.2">
      <c r="A38" s="290"/>
      <c r="B38" s="293"/>
      <c r="C38" s="271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</row>
    <row r="39" spans="1:18" x14ac:dyDescent="0.2">
      <c r="A39" s="290"/>
      <c r="B39" s="298"/>
      <c r="C39" s="271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</row>
    <row r="40" spans="1:18" x14ac:dyDescent="0.2">
      <c r="A40" s="290"/>
      <c r="B40" s="298"/>
      <c r="C40" s="271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</row>
    <row r="41" spans="1:18" x14ac:dyDescent="0.2">
      <c r="A41" s="290"/>
      <c r="B41" s="297"/>
      <c r="C41" s="294"/>
      <c r="D41" s="273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</row>
    <row r="42" spans="1:18" x14ac:dyDescent="0.2">
      <c r="A42" s="290"/>
      <c r="B42" s="294"/>
      <c r="C42" s="294"/>
      <c r="D42" s="280"/>
      <c r="E42" s="266"/>
      <c r="F42" s="322"/>
      <c r="G42" s="322"/>
      <c r="H42" s="322"/>
      <c r="I42" s="266"/>
      <c r="J42" s="322"/>
      <c r="K42" s="322"/>
      <c r="L42" s="322"/>
      <c r="M42" s="322"/>
      <c r="N42" s="322"/>
      <c r="O42" s="322"/>
      <c r="P42" s="322"/>
      <c r="Q42" s="322"/>
      <c r="R42" s="322"/>
    </row>
    <row r="43" spans="1:18" x14ac:dyDescent="0.2">
      <c r="B43" s="294"/>
      <c r="C43" s="294"/>
      <c r="D43" s="280"/>
      <c r="E43" s="267"/>
      <c r="F43" s="295"/>
      <c r="G43" s="267"/>
      <c r="H43" s="267"/>
      <c r="I43" s="266"/>
      <c r="J43" s="280"/>
      <c r="K43" s="267"/>
      <c r="L43" s="267"/>
      <c r="M43" s="268"/>
      <c r="N43" s="296"/>
      <c r="O43" s="268"/>
      <c r="P43" s="296"/>
      <c r="Q43" s="268"/>
      <c r="R43" s="296"/>
    </row>
    <row r="44" spans="1:18" x14ac:dyDescent="0.2">
      <c r="B44" s="316"/>
      <c r="C44" s="288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94"/>
    </row>
    <row r="45" spans="1:18" x14ac:dyDescent="0.2">
      <c r="B45" s="316"/>
      <c r="C45" s="288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94"/>
    </row>
    <row r="46" spans="1:18" x14ac:dyDescent="0.2">
      <c r="B46" s="316"/>
      <c r="C46" s="288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94"/>
    </row>
    <row r="47" spans="1:18" ht="12.75" customHeight="1" x14ac:dyDescent="0.2">
      <c r="B47" s="316"/>
      <c r="C47" s="288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94"/>
    </row>
    <row r="48" spans="1:18" x14ac:dyDescent="0.2">
      <c r="B48" s="316"/>
      <c r="C48" s="288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94"/>
    </row>
    <row r="49" spans="2:18" x14ac:dyDescent="0.2">
      <c r="B49" s="316"/>
      <c r="C49" s="288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94"/>
    </row>
    <row r="50" spans="2:18" x14ac:dyDescent="0.2">
      <c r="B50" s="316"/>
      <c r="C50" s="288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94"/>
    </row>
    <row r="51" spans="2:18" x14ac:dyDescent="0.2">
      <c r="B51" s="316"/>
      <c r="C51" s="288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94"/>
    </row>
    <row r="52" spans="2:18" x14ac:dyDescent="0.2">
      <c r="B52" s="316"/>
      <c r="C52" s="288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94"/>
    </row>
    <row r="53" spans="2:18" x14ac:dyDescent="0.2">
      <c r="B53" s="316"/>
      <c r="C53" s="288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94"/>
    </row>
    <row r="54" spans="2:18" x14ac:dyDescent="0.2"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</row>
    <row r="55" spans="2:18" x14ac:dyDescent="0.2"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</row>
    <row r="56" spans="2:18" x14ac:dyDescent="0.2"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</row>
    <row r="57" spans="2:18" x14ac:dyDescent="0.2">
      <c r="B57" s="298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</row>
    <row r="58" spans="2:18" x14ac:dyDescent="0.2"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</row>
    <row r="59" spans="2:18" x14ac:dyDescent="0.2">
      <c r="B59" s="297"/>
      <c r="C59" s="294"/>
      <c r="D59" s="280"/>
      <c r="E59" s="266"/>
      <c r="F59" s="322"/>
      <c r="G59" s="322"/>
      <c r="H59" s="322"/>
      <c r="I59" s="266"/>
      <c r="J59" s="322"/>
      <c r="K59" s="322"/>
      <c r="L59" s="322"/>
      <c r="M59" s="322"/>
      <c r="N59" s="322"/>
      <c r="O59" s="322"/>
      <c r="P59" s="322"/>
      <c r="Q59" s="322"/>
      <c r="R59" s="322"/>
    </row>
    <row r="60" spans="2:18" x14ac:dyDescent="0.2">
      <c r="B60" s="294"/>
      <c r="C60" s="294"/>
      <c r="D60" s="280"/>
      <c r="E60" s="267"/>
      <c r="F60" s="295"/>
      <c r="G60" s="267"/>
      <c r="H60" s="267"/>
      <c r="I60" s="266"/>
      <c r="J60" s="280"/>
      <c r="K60" s="267"/>
      <c r="L60" s="267"/>
      <c r="M60" s="268"/>
      <c r="N60" s="296"/>
      <c r="O60" s="268"/>
      <c r="P60" s="296"/>
      <c r="Q60" s="268"/>
      <c r="R60" s="296"/>
    </row>
    <row r="61" spans="2:18" x14ac:dyDescent="0.2">
      <c r="B61" s="316"/>
      <c r="C61" s="288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94"/>
    </row>
    <row r="62" spans="2:18" x14ac:dyDescent="0.2">
      <c r="B62" s="316"/>
      <c r="C62" s="288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94"/>
    </row>
    <row r="63" spans="2:18" x14ac:dyDescent="0.2">
      <c r="B63" s="316"/>
      <c r="C63" s="288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94"/>
    </row>
    <row r="64" spans="2:18" x14ac:dyDescent="0.2">
      <c r="B64" s="316"/>
      <c r="C64" s="288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94"/>
    </row>
    <row r="65" spans="1:18" x14ac:dyDescent="0.2">
      <c r="B65" s="316"/>
      <c r="C65" s="288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94"/>
    </row>
    <row r="66" spans="1:18" x14ac:dyDescent="0.2">
      <c r="B66" s="316"/>
      <c r="C66" s="288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94"/>
    </row>
    <row r="67" spans="1:18" x14ac:dyDescent="0.2">
      <c r="B67" s="316"/>
      <c r="C67" s="288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94"/>
    </row>
    <row r="68" spans="1:18" x14ac:dyDescent="0.2">
      <c r="B68" s="316"/>
      <c r="C68" s="288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94"/>
    </row>
    <row r="69" spans="1:18" x14ac:dyDescent="0.2">
      <c r="A69" s="290"/>
      <c r="B69" s="316"/>
      <c r="C69" s="288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94"/>
    </row>
    <row r="70" spans="1:18" x14ac:dyDescent="0.2">
      <c r="A70" s="290"/>
      <c r="B70" s="316"/>
      <c r="C70" s="288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94"/>
    </row>
    <row r="71" spans="1:18" x14ac:dyDescent="0.2">
      <c r="B71" s="293"/>
      <c r="C71" s="271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</row>
    <row r="72" spans="1:18" x14ac:dyDescent="0.2">
      <c r="B72" s="293"/>
      <c r="C72" s="271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</row>
    <row r="73" spans="1:18" x14ac:dyDescent="0.2">
      <c r="B73" s="293"/>
      <c r="C73" s="271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</row>
    <row r="74" spans="1:18" x14ac:dyDescent="0.2">
      <c r="B74" s="293"/>
      <c r="C74" s="271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</row>
    <row r="75" spans="1:18" x14ac:dyDescent="0.2">
      <c r="B75" s="293"/>
      <c r="C75" s="271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</row>
    <row r="76" spans="1:18" x14ac:dyDescent="0.2">
      <c r="B76" s="293"/>
      <c r="C76" s="271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</row>
    <row r="77" spans="1:18" x14ac:dyDescent="0.2">
      <c r="B77" s="293"/>
      <c r="C77" s="271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</row>
    <row r="78" spans="1:18" x14ac:dyDescent="0.2">
      <c r="B78" s="293"/>
      <c r="C78" s="271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</row>
    <row r="79" spans="1:18" x14ac:dyDescent="0.2">
      <c r="B79" s="293"/>
      <c r="C79" s="271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</row>
    <row r="80" spans="1:18" x14ac:dyDescent="0.2">
      <c r="A80" s="285">
        <v>1</v>
      </c>
      <c r="B80" s="293"/>
      <c r="C80" s="271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</row>
    <row r="81" spans="1:18" x14ac:dyDescent="0.2">
      <c r="A81" s="285">
        <v>2</v>
      </c>
      <c r="B81" s="293"/>
      <c r="C81" s="271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</row>
    <row r="82" spans="1:18" x14ac:dyDescent="0.2">
      <c r="A82" s="285">
        <v>3</v>
      </c>
      <c r="B82" s="293"/>
      <c r="C82" s="271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</row>
    <row r="83" spans="1:18" x14ac:dyDescent="0.2">
      <c r="A83" s="285">
        <v>4</v>
      </c>
      <c r="B83" s="293"/>
      <c r="C83" s="271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</row>
    <row r="84" spans="1:18" x14ac:dyDescent="0.2">
      <c r="A84" s="285">
        <v>5</v>
      </c>
      <c r="B84" s="293"/>
      <c r="C84" s="271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</row>
    <row r="85" spans="1:18" x14ac:dyDescent="0.2">
      <c r="A85" s="285">
        <v>1</v>
      </c>
      <c r="B85" s="293"/>
      <c r="C85" s="271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</row>
    <row r="86" spans="1:18" x14ac:dyDescent="0.2">
      <c r="A86" s="285">
        <v>2</v>
      </c>
      <c r="B86" s="293"/>
      <c r="C86" s="271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</row>
    <row r="87" spans="1:18" x14ac:dyDescent="0.2">
      <c r="A87" s="285">
        <v>3</v>
      </c>
      <c r="B87" s="293"/>
      <c r="C87" s="271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</row>
    <row r="88" spans="1:18" x14ac:dyDescent="0.2">
      <c r="A88" s="285">
        <v>4</v>
      </c>
      <c r="B88" s="293"/>
      <c r="C88" s="271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</row>
    <row r="89" spans="1:18" x14ac:dyDescent="0.2">
      <c r="A89" s="285">
        <v>5</v>
      </c>
      <c r="B89" s="293"/>
      <c r="C89" s="271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</row>
    <row r="90" spans="1:18" x14ac:dyDescent="0.2">
      <c r="B90" s="293"/>
      <c r="C90" s="271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</row>
    <row r="91" spans="1:18" x14ac:dyDescent="0.2">
      <c r="B91" s="293"/>
      <c r="C91" s="271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</row>
    <row r="92" spans="1:18" x14ac:dyDescent="0.2">
      <c r="B92" s="293"/>
      <c r="C92" s="271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</row>
    <row r="93" spans="1:18" x14ac:dyDescent="0.2">
      <c r="B93" s="293"/>
      <c r="C93" s="271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</row>
    <row r="94" spans="1:18" x14ac:dyDescent="0.2">
      <c r="B94" s="293"/>
      <c r="C94" s="271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</row>
    <row r="95" spans="1:18" x14ac:dyDescent="0.2">
      <c r="B95" s="293"/>
      <c r="C95" s="271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</row>
    <row r="96" spans="1:18" x14ac:dyDescent="0.2">
      <c r="B96" s="293"/>
      <c r="C96" s="271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</row>
    <row r="97" spans="1:18" x14ac:dyDescent="0.2">
      <c r="A97" s="285">
        <v>1</v>
      </c>
      <c r="B97" s="293"/>
      <c r="C97" s="271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</row>
    <row r="98" spans="1:18" x14ac:dyDescent="0.2">
      <c r="A98" s="285">
        <v>2</v>
      </c>
    </row>
    <row r="99" spans="1:18" x14ac:dyDescent="0.2">
      <c r="A99" s="285">
        <v>3</v>
      </c>
    </row>
    <row r="100" spans="1:18" x14ac:dyDescent="0.2">
      <c r="A100" s="285">
        <v>4</v>
      </c>
    </row>
    <row r="101" spans="1:18" x14ac:dyDescent="0.2">
      <c r="A101" s="285">
        <v>5</v>
      </c>
    </row>
    <row r="102" spans="1:18" x14ac:dyDescent="0.2">
      <c r="A102" s="285">
        <v>1</v>
      </c>
    </row>
    <row r="103" spans="1:18" x14ac:dyDescent="0.2">
      <c r="A103" s="285">
        <v>2</v>
      </c>
    </row>
    <row r="104" spans="1:18" x14ac:dyDescent="0.2">
      <c r="A104" s="285">
        <v>3</v>
      </c>
    </row>
    <row r="105" spans="1:18" x14ac:dyDescent="0.2">
      <c r="A105" s="285">
        <v>4</v>
      </c>
    </row>
    <row r="106" spans="1:18" x14ac:dyDescent="0.2">
      <c r="A106" s="285">
        <v>5</v>
      </c>
    </row>
  </sheetData>
  <mergeCells count="16">
    <mergeCell ref="F59:H59"/>
    <mergeCell ref="J59:R59"/>
    <mergeCell ref="B61:B65"/>
    <mergeCell ref="B66:B70"/>
    <mergeCell ref="F5:H5"/>
    <mergeCell ref="J5:R5"/>
    <mergeCell ref="B49:B53"/>
    <mergeCell ref="B7:B11"/>
    <mergeCell ref="B12:B16"/>
    <mergeCell ref="F21:H21"/>
    <mergeCell ref="J21:R21"/>
    <mergeCell ref="B23:B27"/>
    <mergeCell ref="B28:B32"/>
    <mergeCell ref="F42:H42"/>
    <mergeCell ref="J42:R42"/>
    <mergeCell ref="B44:B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B1" zoomScaleNormal="100" workbookViewId="0">
      <selection activeCell="B1" sqref="B1"/>
    </sheetView>
  </sheetViews>
  <sheetFormatPr defaultRowHeight="12.75" x14ac:dyDescent="0.2"/>
  <cols>
    <col min="1" max="1" width="0" style="285" hidden="1" customWidth="1"/>
    <col min="2" max="2" width="12.875" style="272" customWidth="1"/>
    <col min="3" max="3" width="11.375" style="269" customWidth="1"/>
    <col min="4" max="4" width="9.25" style="272" customWidth="1"/>
    <col min="5" max="5" width="2" style="272" customWidth="1"/>
    <col min="6" max="6" width="9" style="272"/>
    <col min="7" max="7" width="2" style="272" customWidth="1"/>
    <col min="8" max="8" width="9" style="272"/>
    <col min="9" max="9" width="2.25" style="272" customWidth="1"/>
    <col min="10" max="10" width="5.75" style="272" customWidth="1"/>
    <col min="11" max="11" width="1.75" style="272" customWidth="1"/>
    <col min="12" max="12" width="9" style="272"/>
    <col min="13" max="13" width="7.375" style="272" customWidth="1"/>
    <col min="14" max="14" width="1.625" style="272" customWidth="1"/>
    <col min="15" max="15" width="6.5" style="272" customWidth="1"/>
    <col min="16" max="16" width="2.25" style="272" customWidth="1"/>
    <col min="17" max="17" width="6.125" style="272" customWidth="1"/>
    <col min="18" max="18" width="1.375" style="272" customWidth="1"/>
    <col min="19" max="16384" width="9" style="272"/>
  </cols>
  <sheetData>
    <row r="1" spans="1:18" ht="18" x14ac:dyDescent="0.25">
      <c r="B1" s="301" t="s">
        <v>588</v>
      </c>
    </row>
    <row r="2" spans="1:18" x14ac:dyDescent="0.2">
      <c r="B2" s="292"/>
    </row>
    <row r="3" spans="1:18" x14ac:dyDescent="0.2">
      <c r="B3" s="292" t="s">
        <v>1563</v>
      </c>
    </row>
    <row r="4" spans="1:18" ht="12.75" customHeight="1" x14ac:dyDescent="0.2">
      <c r="B4" s="292" t="s">
        <v>1577</v>
      </c>
      <c r="C4" s="270"/>
      <c r="D4" s="273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18" x14ac:dyDescent="0.2">
      <c r="B5" s="270"/>
      <c r="C5" s="270"/>
      <c r="D5" s="280"/>
      <c r="E5" s="266"/>
      <c r="F5" s="318" t="s">
        <v>1561</v>
      </c>
      <c r="G5" s="318"/>
      <c r="H5" s="318"/>
      <c r="I5" s="266"/>
      <c r="J5" s="318" t="s">
        <v>355</v>
      </c>
      <c r="K5" s="318"/>
      <c r="L5" s="318"/>
      <c r="M5" s="318"/>
      <c r="N5" s="318"/>
      <c r="O5" s="318"/>
      <c r="P5" s="318"/>
      <c r="Q5" s="318"/>
      <c r="R5" s="318"/>
    </row>
    <row r="6" spans="1:18" x14ac:dyDescent="0.2">
      <c r="B6" s="281"/>
      <c r="C6" s="281"/>
      <c r="D6" s="277" t="s">
        <v>115</v>
      </c>
      <c r="E6" s="274"/>
      <c r="F6" s="275" t="s">
        <v>502</v>
      </c>
      <c r="G6" s="274"/>
      <c r="H6" s="274" t="s">
        <v>1542</v>
      </c>
      <c r="I6" s="276"/>
      <c r="J6" s="277" t="s">
        <v>1554</v>
      </c>
      <c r="K6" s="274"/>
      <c r="L6" s="274" t="s">
        <v>484</v>
      </c>
      <c r="M6" s="278" t="s">
        <v>1555</v>
      </c>
      <c r="N6" s="279"/>
      <c r="O6" s="278" t="s">
        <v>1556</v>
      </c>
      <c r="P6" s="279"/>
      <c r="Q6" s="278" t="s">
        <v>1557</v>
      </c>
      <c r="R6" s="279"/>
    </row>
    <row r="7" spans="1:18" x14ac:dyDescent="0.2">
      <c r="A7" s="285">
        <v>1</v>
      </c>
      <c r="B7" s="315" t="s">
        <v>244</v>
      </c>
      <c r="C7" s="286" t="s">
        <v>468</v>
      </c>
      <c r="D7" s="283">
        <v>9.9260000000000002</v>
      </c>
      <c r="E7" s="283"/>
      <c r="F7" s="283">
        <v>4.8179999999999996</v>
      </c>
      <c r="G7" s="283"/>
      <c r="H7" s="283">
        <v>5.1079999999999997</v>
      </c>
      <c r="I7" s="283"/>
      <c r="J7" s="283">
        <v>0.71499999999999997</v>
      </c>
      <c r="K7" s="283"/>
      <c r="L7" s="283">
        <v>4.0750000000000002</v>
      </c>
      <c r="M7" s="283">
        <v>0.746</v>
      </c>
      <c r="N7" s="283"/>
      <c r="O7" s="283">
        <v>2.347</v>
      </c>
      <c r="P7" s="283"/>
      <c r="Q7" s="283">
        <v>2.0430000000000001</v>
      </c>
      <c r="R7" s="270"/>
    </row>
    <row r="8" spans="1:18" x14ac:dyDescent="0.2">
      <c r="A8" s="285">
        <v>2</v>
      </c>
      <c r="B8" s="321"/>
      <c r="C8" s="286" t="s">
        <v>250</v>
      </c>
      <c r="D8" s="283">
        <v>7.4539999999999997</v>
      </c>
      <c r="E8" s="283"/>
      <c r="F8" s="283">
        <v>3.3679999999999999</v>
      </c>
      <c r="G8" s="283"/>
      <c r="H8" s="283">
        <v>4.085</v>
      </c>
      <c r="I8" s="283"/>
      <c r="J8" s="283">
        <v>1.6739999999999999</v>
      </c>
      <c r="K8" s="283"/>
      <c r="L8" s="283">
        <v>4.03</v>
      </c>
      <c r="M8" s="283">
        <v>0.65800000000000003</v>
      </c>
      <c r="N8" s="283"/>
      <c r="O8" s="283">
        <v>0.46500000000000002</v>
      </c>
      <c r="P8" s="283"/>
      <c r="Q8" s="283">
        <v>0.627</v>
      </c>
      <c r="R8" s="270"/>
    </row>
    <row r="9" spans="1:18" x14ac:dyDescent="0.2">
      <c r="A9" s="285">
        <v>3</v>
      </c>
      <c r="B9" s="321"/>
      <c r="C9" s="286" t="s">
        <v>387</v>
      </c>
      <c r="D9" s="283">
        <v>4.319</v>
      </c>
      <c r="E9" s="283"/>
      <c r="F9" s="283">
        <v>8.1</v>
      </c>
      <c r="G9" s="283"/>
      <c r="H9" s="283">
        <v>-3.7810000000000001</v>
      </c>
      <c r="I9" s="283"/>
      <c r="J9" s="283">
        <v>3.2290000000000001</v>
      </c>
      <c r="K9" s="283"/>
      <c r="L9" s="283">
        <v>-2.8340000000000001</v>
      </c>
      <c r="M9" s="283">
        <v>0.19</v>
      </c>
      <c r="N9" s="283"/>
      <c r="O9" s="283">
        <v>3.19</v>
      </c>
      <c r="P9" s="283"/>
      <c r="Q9" s="283">
        <v>0.54200000000000004</v>
      </c>
      <c r="R9" s="270"/>
    </row>
    <row r="10" spans="1:18" x14ac:dyDescent="0.2">
      <c r="A10" s="285">
        <v>4</v>
      </c>
      <c r="B10" s="321"/>
      <c r="C10" s="286" t="s">
        <v>259</v>
      </c>
      <c r="D10" s="283">
        <v>4.1029999999999998</v>
      </c>
      <c r="E10" s="283"/>
      <c r="F10" s="283">
        <v>1.2929999999999999</v>
      </c>
      <c r="G10" s="283"/>
      <c r="H10" s="283">
        <v>2.81</v>
      </c>
      <c r="I10" s="283"/>
      <c r="J10" s="283">
        <v>-7.3999999999999996E-2</v>
      </c>
      <c r="K10" s="283"/>
      <c r="L10" s="283">
        <v>1.1830000000000001</v>
      </c>
      <c r="M10" s="283">
        <v>1.288</v>
      </c>
      <c r="N10" s="283"/>
      <c r="O10" s="283">
        <v>1.365</v>
      </c>
      <c r="P10" s="283"/>
      <c r="Q10" s="283">
        <v>0.34200000000000003</v>
      </c>
      <c r="R10" s="270"/>
    </row>
    <row r="11" spans="1:18" x14ac:dyDescent="0.2">
      <c r="A11" s="285">
        <v>5</v>
      </c>
      <c r="B11" s="317"/>
      <c r="C11" s="286" t="s">
        <v>262</v>
      </c>
      <c r="D11" s="284">
        <v>4.0090000000000003</v>
      </c>
      <c r="E11" s="284"/>
      <c r="F11" s="284">
        <v>0.82399999999999995</v>
      </c>
      <c r="G11" s="284"/>
      <c r="H11" s="284">
        <v>3.1850000000000001</v>
      </c>
      <c r="I11" s="284"/>
      <c r="J11" s="284">
        <v>0.47799999999999998</v>
      </c>
      <c r="K11" s="284"/>
      <c r="L11" s="284">
        <v>0.45100000000000001</v>
      </c>
      <c r="M11" s="284">
        <v>0.69899999999999995</v>
      </c>
      <c r="N11" s="284"/>
      <c r="O11" s="284">
        <v>1.669</v>
      </c>
      <c r="P11" s="284"/>
      <c r="Q11" s="284">
        <v>0.71299999999999997</v>
      </c>
      <c r="R11" s="282"/>
    </row>
    <row r="12" spans="1:18" x14ac:dyDescent="0.2">
      <c r="A12" s="285">
        <v>1</v>
      </c>
      <c r="B12" s="320" t="s">
        <v>257</v>
      </c>
      <c r="C12" s="289" t="s">
        <v>30</v>
      </c>
      <c r="D12" s="283">
        <v>-0.29799999999999999</v>
      </c>
      <c r="E12" s="283"/>
      <c r="F12" s="283">
        <v>-0.39900000000000002</v>
      </c>
      <c r="G12" s="283"/>
      <c r="H12" s="283">
        <v>0.10199999999999999</v>
      </c>
      <c r="I12" s="283"/>
      <c r="J12" s="283">
        <v>0.23699999999999999</v>
      </c>
      <c r="K12" s="283"/>
      <c r="L12" s="283">
        <v>-0.45200000000000001</v>
      </c>
      <c r="M12" s="283">
        <v>1E-3</v>
      </c>
      <c r="N12" s="283"/>
      <c r="O12" s="283">
        <v>-7.0999999999999994E-2</v>
      </c>
      <c r="P12" s="283"/>
      <c r="Q12" s="283">
        <v>-1.2999999999999999E-2</v>
      </c>
      <c r="R12" s="270"/>
    </row>
    <row r="13" spans="1:18" x14ac:dyDescent="0.2">
      <c r="A13" s="285">
        <v>2</v>
      </c>
      <c r="B13" s="321"/>
      <c r="C13" s="288" t="s">
        <v>217</v>
      </c>
      <c r="D13" s="283">
        <v>-0.28799999999999998</v>
      </c>
      <c r="E13" s="283"/>
      <c r="F13" s="283">
        <v>-5.6000000000000001E-2</v>
      </c>
      <c r="G13" s="283"/>
      <c r="H13" s="283">
        <v>-0.23200000000000001</v>
      </c>
      <c r="I13" s="283"/>
      <c r="J13" s="283">
        <v>-1.9E-2</v>
      </c>
      <c r="K13" s="283"/>
      <c r="L13" s="283">
        <v>-0.31</v>
      </c>
      <c r="M13" s="283">
        <v>4.0000000000000001E-3</v>
      </c>
      <c r="N13" s="283"/>
      <c r="O13" s="283">
        <v>3.7999999999999999E-2</v>
      </c>
      <c r="P13" s="283"/>
      <c r="Q13" s="283">
        <v>0</v>
      </c>
      <c r="R13" s="270"/>
    </row>
    <row r="14" spans="1:18" x14ac:dyDescent="0.2">
      <c r="A14" s="285">
        <v>3</v>
      </c>
      <c r="B14" s="321"/>
      <c r="C14" s="288" t="s">
        <v>239</v>
      </c>
      <c r="D14" s="283">
        <v>-0.28100000000000003</v>
      </c>
      <c r="E14" s="283"/>
      <c r="F14" s="283">
        <v>-0.28100000000000003</v>
      </c>
      <c r="G14" s="283"/>
      <c r="H14" s="283">
        <v>0</v>
      </c>
      <c r="I14" s="283"/>
      <c r="J14" s="283">
        <v>-0.14699999999999999</v>
      </c>
      <c r="K14" s="283"/>
      <c r="L14" s="283">
        <v>-1E-3</v>
      </c>
      <c r="M14" s="283">
        <v>0</v>
      </c>
      <c r="N14" s="283"/>
      <c r="O14" s="283">
        <v>-0.13400000000000001</v>
      </c>
      <c r="P14" s="283"/>
      <c r="Q14" s="283">
        <v>0</v>
      </c>
      <c r="R14" s="270"/>
    </row>
    <row r="15" spans="1:18" x14ac:dyDescent="0.2">
      <c r="A15" s="285">
        <v>4</v>
      </c>
      <c r="B15" s="321"/>
      <c r="C15" s="288" t="s">
        <v>10</v>
      </c>
      <c r="D15" s="283">
        <v>-0.26300000000000001</v>
      </c>
      <c r="E15" s="283"/>
      <c r="F15" s="283">
        <v>0.121</v>
      </c>
      <c r="G15" s="283"/>
      <c r="H15" s="283">
        <v>-0.38400000000000001</v>
      </c>
      <c r="I15" s="283"/>
      <c r="J15" s="283">
        <v>0.14000000000000001</v>
      </c>
      <c r="K15" s="283"/>
      <c r="L15" s="283">
        <v>3.9E-2</v>
      </c>
      <c r="M15" s="283">
        <v>-0.121</v>
      </c>
      <c r="N15" s="283"/>
      <c r="O15" s="283">
        <v>-0.39200000000000002</v>
      </c>
      <c r="P15" s="283"/>
      <c r="Q15" s="283">
        <v>7.1999999999999995E-2</v>
      </c>
      <c r="R15" s="270"/>
    </row>
    <row r="16" spans="1:18" x14ac:dyDescent="0.2">
      <c r="A16" s="285">
        <v>5</v>
      </c>
      <c r="B16" s="321"/>
      <c r="C16" s="288" t="s">
        <v>209</v>
      </c>
      <c r="D16" s="283">
        <v>-0.26100000000000001</v>
      </c>
      <c r="E16" s="283"/>
      <c r="F16" s="283">
        <v>-0.26100000000000001</v>
      </c>
      <c r="G16" s="283"/>
      <c r="H16" s="283">
        <v>0</v>
      </c>
      <c r="I16" s="283"/>
      <c r="J16" s="283">
        <v>0</v>
      </c>
      <c r="K16" s="283"/>
      <c r="L16" s="283">
        <v>-1.0999999999999999E-2</v>
      </c>
      <c r="M16" s="283">
        <v>0</v>
      </c>
      <c r="N16" s="283"/>
      <c r="O16" s="283">
        <v>-0.252</v>
      </c>
      <c r="P16" s="283"/>
      <c r="Q16" s="283">
        <v>2E-3</v>
      </c>
      <c r="R16" s="270"/>
    </row>
    <row r="17" spans="1:18" x14ac:dyDescent="0.2"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</row>
    <row r="18" spans="1:18" ht="14.25" customHeight="1" x14ac:dyDescent="0.2"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</row>
    <row r="19" spans="1:18" ht="12" customHeight="1" x14ac:dyDescent="0.2"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</row>
    <row r="20" spans="1:18" x14ac:dyDescent="0.2">
      <c r="B20" s="292" t="s">
        <v>1566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</row>
    <row r="21" spans="1:18" x14ac:dyDescent="0.2">
      <c r="B21" s="292" t="s">
        <v>1578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</row>
    <row r="22" spans="1:18" x14ac:dyDescent="0.2">
      <c r="B22" s="265"/>
      <c r="C22" s="270"/>
      <c r="D22" s="280"/>
      <c r="E22" s="266"/>
      <c r="F22" s="318" t="s">
        <v>1561</v>
      </c>
      <c r="G22" s="318"/>
      <c r="H22" s="318"/>
      <c r="I22" s="266"/>
      <c r="J22" s="318" t="s">
        <v>355</v>
      </c>
      <c r="K22" s="318"/>
      <c r="L22" s="318"/>
      <c r="M22" s="318"/>
      <c r="N22" s="318"/>
      <c r="O22" s="318"/>
      <c r="P22" s="318"/>
      <c r="Q22" s="318"/>
      <c r="R22" s="318"/>
    </row>
    <row r="23" spans="1:18" x14ac:dyDescent="0.2">
      <c r="B23" s="281"/>
      <c r="C23" s="281"/>
      <c r="D23" s="277" t="s">
        <v>115</v>
      </c>
      <c r="E23" s="274"/>
      <c r="F23" s="275" t="s">
        <v>502</v>
      </c>
      <c r="G23" s="274"/>
      <c r="H23" s="274" t="s">
        <v>1542</v>
      </c>
      <c r="I23" s="276"/>
      <c r="J23" s="277" t="s">
        <v>1554</v>
      </c>
      <c r="K23" s="274"/>
      <c r="L23" s="274" t="s">
        <v>484</v>
      </c>
      <c r="M23" s="278" t="s">
        <v>1555</v>
      </c>
      <c r="N23" s="279"/>
      <c r="O23" s="278" t="s">
        <v>1556</v>
      </c>
      <c r="P23" s="279"/>
      <c r="Q23" s="278" t="s">
        <v>1557</v>
      </c>
      <c r="R23" s="279"/>
    </row>
    <row r="24" spans="1:18" x14ac:dyDescent="0.2">
      <c r="A24" s="285">
        <v>1</v>
      </c>
      <c r="B24" s="315" t="s">
        <v>244</v>
      </c>
      <c r="C24" s="286" t="s">
        <v>468</v>
      </c>
      <c r="D24" s="283">
        <v>71.581000000000003</v>
      </c>
      <c r="E24" s="283"/>
      <c r="F24" s="283">
        <v>18.468</v>
      </c>
      <c r="G24" s="283"/>
      <c r="H24" s="283">
        <v>53.113</v>
      </c>
      <c r="I24" s="283"/>
      <c r="J24" s="283">
        <v>10.567</v>
      </c>
      <c r="K24" s="283"/>
      <c r="L24" s="283">
        <v>16.513000000000002</v>
      </c>
      <c r="M24" s="283">
        <v>3.2679999999999998</v>
      </c>
      <c r="N24" s="283"/>
      <c r="O24" s="283">
        <v>20.263999999999999</v>
      </c>
      <c r="P24" s="283"/>
      <c r="Q24" s="283">
        <v>20.969000000000001</v>
      </c>
      <c r="R24" s="270"/>
    </row>
    <row r="25" spans="1:18" x14ac:dyDescent="0.2">
      <c r="A25" s="285">
        <v>2</v>
      </c>
      <c r="B25" s="321"/>
      <c r="C25" s="286" t="s">
        <v>250</v>
      </c>
      <c r="D25" s="283">
        <v>51.17</v>
      </c>
      <c r="E25" s="283"/>
      <c r="F25" s="283">
        <v>14.164999999999999</v>
      </c>
      <c r="G25" s="283"/>
      <c r="H25" s="283">
        <v>37.003999999999998</v>
      </c>
      <c r="I25" s="283"/>
      <c r="J25" s="283">
        <v>6.3150000000000004</v>
      </c>
      <c r="K25" s="283"/>
      <c r="L25" s="283">
        <v>21.486999999999998</v>
      </c>
      <c r="M25" s="283">
        <v>2.718</v>
      </c>
      <c r="N25" s="283"/>
      <c r="O25" s="283">
        <v>9.1880000000000006</v>
      </c>
      <c r="P25" s="283"/>
      <c r="Q25" s="283">
        <v>11.462999999999999</v>
      </c>
      <c r="R25" s="270"/>
    </row>
    <row r="26" spans="1:18" x14ac:dyDescent="0.2">
      <c r="A26" s="285">
        <v>3</v>
      </c>
      <c r="B26" s="321"/>
      <c r="C26" s="286" t="s">
        <v>387</v>
      </c>
      <c r="D26" s="283">
        <v>160.24</v>
      </c>
      <c r="E26" s="283"/>
      <c r="F26" s="283">
        <v>77.432000000000002</v>
      </c>
      <c r="G26" s="283"/>
      <c r="H26" s="283">
        <v>82.808000000000007</v>
      </c>
      <c r="I26" s="283"/>
      <c r="J26" s="283">
        <v>50.01</v>
      </c>
      <c r="K26" s="283"/>
      <c r="L26" s="283">
        <v>36.868000000000002</v>
      </c>
      <c r="M26" s="283">
        <v>4.7939999999999996</v>
      </c>
      <c r="N26" s="283"/>
      <c r="O26" s="283">
        <v>56.557000000000002</v>
      </c>
      <c r="P26" s="283"/>
      <c r="Q26" s="283">
        <v>12.01</v>
      </c>
      <c r="R26" s="270"/>
    </row>
    <row r="27" spans="1:18" x14ac:dyDescent="0.2">
      <c r="A27" s="285">
        <v>4</v>
      </c>
      <c r="B27" s="321"/>
      <c r="C27" s="286" t="s">
        <v>259</v>
      </c>
      <c r="D27" s="283">
        <v>62.603000000000002</v>
      </c>
      <c r="E27" s="283"/>
      <c r="F27" s="283">
        <v>21.741</v>
      </c>
      <c r="G27" s="283"/>
      <c r="H27" s="283">
        <v>40.862000000000002</v>
      </c>
      <c r="I27" s="283"/>
      <c r="J27" s="283">
        <v>9.6129999999999995</v>
      </c>
      <c r="K27" s="283"/>
      <c r="L27" s="283">
        <v>15.4</v>
      </c>
      <c r="M27" s="283">
        <v>5.2380000000000004</v>
      </c>
      <c r="N27" s="283"/>
      <c r="O27" s="283">
        <v>25.859000000000002</v>
      </c>
      <c r="P27" s="283"/>
      <c r="Q27" s="283">
        <v>6.492</v>
      </c>
      <c r="R27" s="270"/>
    </row>
    <row r="28" spans="1:18" x14ac:dyDescent="0.2">
      <c r="A28" s="285">
        <v>5</v>
      </c>
      <c r="B28" s="317"/>
      <c r="C28" s="287" t="s">
        <v>262</v>
      </c>
      <c r="D28" s="284">
        <v>69.316000000000003</v>
      </c>
      <c r="E28" s="284"/>
      <c r="F28" s="284">
        <v>3.9809999999999999</v>
      </c>
      <c r="G28" s="284"/>
      <c r="H28" s="284">
        <v>65.334999999999994</v>
      </c>
      <c r="I28" s="284"/>
      <c r="J28" s="284">
        <v>3.6080000000000001</v>
      </c>
      <c r="K28" s="284"/>
      <c r="L28" s="284">
        <v>12.83</v>
      </c>
      <c r="M28" s="284">
        <v>7.9260000000000002</v>
      </c>
      <c r="N28" s="284"/>
      <c r="O28" s="284">
        <v>20.472999999999999</v>
      </c>
      <c r="P28" s="284"/>
      <c r="Q28" s="284">
        <v>24.48</v>
      </c>
      <c r="R28" s="282"/>
    </row>
    <row r="29" spans="1:18" x14ac:dyDescent="0.2">
      <c r="A29" s="285">
        <v>1</v>
      </c>
      <c r="B29" s="320" t="s">
        <v>257</v>
      </c>
      <c r="C29" s="286" t="s">
        <v>30</v>
      </c>
      <c r="D29" s="283">
        <v>6.8010000000000002</v>
      </c>
      <c r="E29" s="283"/>
      <c r="F29" s="283">
        <v>3.2759999999999998</v>
      </c>
      <c r="G29" s="283"/>
      <c r="H29" s="283">
        <v>3.5259999999999998</v>
      </c>
      <c r="I29" s="283"/>
      <c r="J29" s="283">
        <v>1.46</v>
      </c>
      <c r="K29" s="283"/>
      <c r="L29" s="283">
        <v>1.7769999999999999</v>
      </c>
      <c r="M29" s="283">
        <v>0.14399999999999999</v>
      </c>
      <c r="N29" s="283"/>
      <c r="O29" s="283">
        <v>2.7349999999999999</v>
      </c>
      <c r="P29" s="283"/>
      <c r="Q29" s="283">
        <v>0.68500000000000005</v>
      </c>
      <c r="R29" s="270"/>
    </row>
    <row r="30" spans="1:18" x14ac:dyDescent="0.2">
      <c r="A30" s="285">
        <v>2</v>
      </c>
      <c r="B30" s="321"/>
      <c r="C30" s="286" t="s">
        <v>217</v>
      </c>
      <c r="D30" s="283">
        <v>3.323</v>
      </c>
      <c r="E30" s="283"/>
      <c r="F30" s="283">
        <v>2.0169999999999999</v>
      </c>
      <c r="G30" s="283"/>
      <c r="H30" s="283">
        <v>1.306</v>
      </c>
      <c r="I30" s="283"/>
      <c r="J30" s="283">
        <v>1.4610000000000001</v>
      </c>
      <c r="K30" s="283"/>
      <c r="L30" s="283">
        <v>0.77500000000000002</v>
      </c>
      <c r="M30" s="283">
        <v>5.3999999999999999E-2</v>
      </c>
      <c r="N30" s="283"/>
      <c r="O30" s="283">
        <v>1.0269999999999999</v>
      </c>
      <c r="P30" s="283"/>
      <c r="Q30" s="283">
        <v>6.0000000000000001E-3</v>
      </c>
      <c r="R30" s="270"/>
    </row>
    <row r="31" spans="1:18" x14ac:dyDescent="0.2">
      <c r="A31" s="285">
        <v>3</v>
      </c>
      <c r="B31" s="321"/>
      <c r="C31" s="286" t="s">
        <v>239</v>
      </c>
      <c r="D31" s="283">
        <v>0.29799999999999999</v>
      </c>
      <c r="E31" s="283"/>
      <c r="F31" s="283">
        <v>0.29799999999999999</v>
      </c>
      <c r="G31" s="283"/>
      <c r="H31" s="283">
        <v>0</v>
      </c>
      <c r="I31" s="283"/>
      <c r="J31" s="283">
        <v>0.20899999999999999</v>
      </c>
      <c r="K31" s="283"/>
      <c r="L31" s="283">
        <v>-1.0999999999999999E-2</v>
      </c>
      <c r="M31" s="283">
        <v>0</v>
      </c>
      <c r="N31" s="283"/>
      <c r="O31" s="283">
        <v>0.09</v>
      </c>
      <c r="P31" s="283"/>
      <c r="Q31" s="283">
        <v>0.01</v>
      </c>
      <c r="R31" s="270"/>
    </row>
    <row r="32" spans="1:18" x14ac:dyDescent="0.2">
      <c r="A32" s="285">
        <v>4</v>
      </c>
      <c r="B32" s="321"/>
      <c r="C32" s="286" t="s">
        <v>10</v>
      </c>
      <c r="D32" s="283">
        <v>2.863</v>
      </c>
      <c r="E32" s="283"/>
      <c r="F32" s="283">
        <v>1.3879999999999999</v>
      </c>
      <c r="G32" s="283"/>
      <c r="H32" s="283">
        <v>1.4750000000000001</v>
      </c>
      <c r="I32" s="283"/>
      <c r="J32" s="283">
        <v>0.63200000000000001</v>
      </c>
      <c r="K32" s="283"/>
      <c r="L32" s="283">
        <v>0.254</v>
      </c>
      <c r="M32" s="283">
        <v>4.2999999999999997E-2</v>
      </c>
      <c r="N32" s="283"/>
      <c r="O32" s="283">
        <v>1.827</v>
      </c>
      <c r="P32" s="283"/>
      <c r="Q32" s="283">
        <v>0.108</v>
      </c>
      <c r="R32" s="270"/>
    </row>
    <row r="33" spans="1:18" x14ac:dyDescent="0.2">
      <c r="A33" s="285">
        <v>5</v>
      </c>
      <c r="B33" s="321"/>
      <c r="C33" s="286" t="s">
        <v>209</v>
      </c>
      <c r="D33" s="283">
        <v>0.49199999999999999</v>
      </c>
      <c r="E33" s="283"/>
      <c r="F33" s="283">
        <v>0.49199999999999999</v>
      </c>
      <c r="G33" s="283"/>
      <c r="H33" s="283">
        <v>0</v>
      </c>
      <c r="I33" s="283"/>
      <c r="J33" s="283">
        <v>0</v>
      </c>
      <c r="K33" s="283"/>
      <c r="L33" s="283">
        <v>5.0000000000000001E-3</v>
      </c>
      <c r="M33" s="283">
        <v>0</v>
      </c>
      <c r="N33" s="283"/>
      <c r="O33" s="283">
        <v>0.47799999999999998</v>
      </c>
      <c r="P33" s="283"/>
      <c r="Q33" s="283">
        <v>8.9999999999999993E-3</v>
      </c>
      <c r="R33" s="270"/>
    </row>
    <row r="48" spans="1:18" ht="12.75" customHeight="1" x14ac:dyDescent="0.2"/>
  </sheetData>
  <mergeCells count="8">
    <mergeCell ref="B24:B28"/>
    <mergeCell ref="B29:B33"/>
    <mergeCell ref="F5:H5"/>
    <mergeCell ref="J5:R5"/>
    <mergeCell ref="B7:B11"/>
    <mergeCell ref="B12:B16"/>
    <mergeCell ref="F22:H22"/>
    <mergeCell ref="J22:R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 enableFormatConditionsCalculation="0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2"/>
  <cols>
    <col min="1" max="1" width="2.625" style="122" customWidth="1"/>
    <col min="2" max="2" width="5" style="122" customWidth="1"/>
    <col min="3" max="3" width="20.625" style="122" customWidth="1"/>
    <col min="4" max="4" width="2.625" style="122" customWidth="1"/>
    <col min="5" max="5" width="9.625" style="122" customWidth="1"/>
    <col min="6" max="6" width="2.625" style="122" customWidth="1"/>
    <col min="7" max="7" width="9.625" style="122" customWidth="1"/>
    <col min="8" max="8" width="2.625" style="122" customWidth="1"/>
    <col min="9" max="9" width="9.625" style="26" customWidth="1"/>
    <col min="10" max="10" width="2.625" style="26" customWidth="1"/>
    <col min="11" max="11" width="9.625" style="122" customWidth="1"/>
    <col min="12" max="12" width="2.625" style="122" customWidth="1"/>
    <col min="13" max="13" width="9.625" style="122" customWidth="1"/>
    <col min="14" max="14" width="2.625" style="122" customWidth="1"/>
    <col min="15" max="15" width="9.625" style="122" customWidth="1"/>
    <col min="16" max="16" width="2.625" style="122" customWidth="1"/>
    <col min="17" max="17" width="9.625" style="122" customWidth="1"/>
    <col min="18" max="18" width="2.625" style="122" customWidth="1"/>
    <col min="19" max="19" width="9.625" style="122" customWidth="1"/>
    <col min="20" max="20" width="3.5" style="122" customWidth="1"/>
    <col min="21" max="21" width="9.625" style="122" customWidth="1"/>
    <col min="22" max="22" width="2.875" style="122" customWidth="1"/>
    <col min="23" max="23" width="9.625" style="122" customWidth="1"/>
    <col min="24" max="24" width="3.875" style="122" customWidth="1"/>
    <col min="25" max="25" width="8.25" style="122" customWidth="1"/>
    <col min="26" max="26" width="6.875" style="122" customWidth="1"/>
    <col min="27" max="27" width="8.125" style="122" customWidth="1"/>
    <col min="28" max="28" width="8.875" style="122" customWidth="1"/>
    <col min="29" max="29" width="9.625" style="122" customWidth="1"/>
    <col min="30" max="30" width="2.625" style="122" customWidth="1"/>
    <col min="31" max="31" width="9.625" style="122" customWidth="1"/>
    <col min="32" max="32" width="2.625" style="122" customWidth="1"/>
    <col min="33" max="33" width="9.625" style="122" customWidth="1"/>
    <col min="34" max="34" width="2.625" style="122" customWidth="1"/>
    <col min="35" max="256" width="9.625" style="122"/>
    <col min="257" max="257" width="2.625" style="122" customWidth="1"/>
    <col min="258" max="258" width="5" style="122" customWidth="1"/>
    <col min="259" max="259" width="20.625" style="122" customWidth="1"/>
    <col min="260" max="260" width="2.625" style="122" customWidth="1"/>
    <col min="261" max="261" width="9.625" style="122" customWidth="1"/>
    <col min="262" max="262" width="2.625" style="122" customWidth="1"/>
    <col min="263" max="263" width="9.625" style="122" customWidth="1"/>
    <col min="264" max="264" width="2.625" style="122" customWidth="1"/>
    <col min="265" max="265" width="9.625" style="122" customWidth="1"/>
    <col min="266" max="266" width="2.625" style="122" customWidth="1"/>
    <col min="267" max="267" width="9.625" style="122" customWidth="1"/>
    <col min="268" max="268" width="2.625" style="122" customWidth="1"/>
    <col min="269" max="269" width="9.625" style="122" customWidth="1"/>
    <col min="270" max="270" width="2.625" style="122" customWidth="1"/>
    <col min="271" max="271" width="9.625" style="122" customWidth="1"/>
    <col min="272" max="272" width="2.625" style="122" customWidth="1"/>
    <col min="273" max="273" width="9.625" style="122" customWidth="1"/>
    <col min="274" max="274" width="2.625" style="122" customWidth="1"/>
    <col min="275" max="275" width="9.625" style="122" customWidth="1"/>
    <col min="276" max="276" width="3.5" style="122" customWidth="1"/>
    <col min="277" max="277" width="9.625" style="122" customWidth="1"/>
    <col min="278" max="278" width="2.875" style="122" customWidth="1"/>
    <col min="279" max="279" width="9.625" style="122" customWidth="1"/>
    <col min="280" max="280" width="3.875" style="122" customWidth="1"/>
    <col min="281" max="281" width="8.25" style="122" customWidth="1"/>
    <col min="282" max="282" width="6.875" style="122" customWidth="1"/>
    <col min="283" max="283" width="7.125" style="122" customWidth="1"/>
    <col min="284" max="284" width="8.875" style="122" customWidth="1"/>
    <col min="285" max="285" width="9.625" style="122" customWidth="1"/>
    <col min="286" max="286" width="2.625" style="122" customWidth="1"/>
    <col min="287" max="287" width="9.625" style="122" customWidth="1"/>
    <col min="288" max="288" width="2.625" style="122" customWidth="1"/>
    <col min="289" max="289" width="9.625" style="122" customWidth="1"/>
    <col min="290" max="290" width="2.625" style="122" customWidth="1"/>
    <col min="291" max="512" width="9.625" style="122"/>
    <col min="513" max="513" width="2.625" style="122" customWidth="1"/>
    <col min="514" max="514" width="5" style="122" customWidth="1"/>
    <col min="515" max="515" width="20.625" style="122" customWidth="1"/>
    <col min="516" max="516" width="2.625" style="122" customWidth="1"/>
    <col min="517" max="517" width="9.625" style="122" customWidth="1"/>
    <col min="518" max="518" width="2.625" style="122" customWidth="1"/>
    <col min="519" max="519" width="9.625" style="122" customWidth="1"/>
    <col min="520" max="520" width="2.625" style="122" customWidth="1"/>
    <col min="521" max="521" width="9.625" style="122" customWidth="1"/>
    <col min="522" max="522" width="2.625" style="122" customWidth="1"/>
    <col min="523" max="523" width="9.625" style="122" customWidth="1"/>
    <col min="524" max="524" width="2.625" style="122" customWidth="1"/>
    <col min="525" max="525" width="9.625" style="122" customWidth="1"/>
    <col min="526" max="526" width="2.625" style="122" customWidth="1"/>
    <col min="527" max="527" width="9.625" style="122" customWidth="1"/>
    <col min="528" max="528" width="2.625" style="122" customWidth="1"/>
    <col min="529" max="529" width="9.625" style="122" customWidth="1"/>
    <col min="530" max="530" width="2.625" style="122" customWidth="1"/>
    <col min="531" max="531" width="9.625" style="122" customWidth="1"/>
    <col min="532" max="532" width="3.5" style="122" customWidth="1"/>
    <col min="533" max="533" width="9.625" style="122" customWidth="1"/>
    <col min="534" max="534" width="2.875" style="122" customWidth="1"/>
    <col min="535" max="535" width="9.625" style="122" customWidth="1"/>
    <col min="536" max="536" width="3.875" style="122" customWidth="1"/>
    <col min="537" max="537" width="8.25" style="122" customWidth="1"/>
    <col min="538" max="538" width="6.875" style="122" customWidth="1"/>
    <col min="539" max="539" width="7.125" style="122" customWidth="1"/>
    <col min="540" max="540" width="8.875" style="122" customWidth="1"/>
    <col min="541" max="541" width="9.625" style="122" customWidth="1"/>
    <col min="542" max="542" width="2.625" style="122" customWidth="1"/>
    <col min="543" max="543" width="9.625" style="122" customWidth="1"/>
    <col min="544" max="544" width="2.625" style="122" customWidth="1"/>
    <col min="545" max="545" width="9.625" style="122" customWidth="1"/>
    <col min="546" max="546" width="2.625" style="122" customWidth="1"/>
    <col min="547" max="768" width="9.625" style="122"/>
    <col min="769" max="769" width="2.625" style="122" customWidth="1"/>
    <col min="770" max="770" width="5" style="122" customWidth="1"/>
    <col min="771" max="771" width="20.625" style="122" customWidth="1"/>
    <col min="772" max="772" width="2.625" style="122" customWidth="1"/>
    <col min="773" max="773" width="9.625" style="122" customWidth="1"/>
    <col min="774" max="774" width="2.625" style="122" customWidth="1"/>
    <col min="775" max="775" width="9.625" style="122" customWidth="1"/>
    <col min="776" max="776" width="2.625" style="122" customWidth="1"/>
    <col min="777" max="777" width="9.625" style="122" customWidth="1"/>
    <col min="778" max="778" width="2.625" style="122" customWidth="1"/>
    <col min="779" max="779" width="9.625" style="122" customWidth="1"/>
    <col min="780" max="780" width="2.625" style="122" customWidth="1"/>
    <col min="781" max="781" width="9.625" style="122" customWidth="1"/>
    <col min="782" max="782" width="2.625" style="122" customWidth="1"/>
    <col min="783" max="783" width="9.625" style="122" customWidth="1"/>
    <col min="784" max="784" width="2.625" style="122" customWidth="1"/>
    <col min="785" max="785" width="9.625" style="122" customWidth="1"/>
    <col min="786" max="786" width="2.625" style="122" customWidth="1"/>
    <col min="787" max="787" width="9.625" style="122" customWidth="1"/>
    <col min="788" max="788" width="3.5" style="122" customWidth="1"/>
    <col min="789" max="789" width="9.625" style="122" customWidth="1"/>
    <col min="790" max="790" width="2.875" style="122" customWidth="1"/>
    <col min="791" max="791" width="9.625" style="122" customWidth="1"/>
    <col min="792" max="792" width="3.875" style="122" customWidth="1"/>
    <col min="793" max="793" width="8.25" style="122" customWidth="1"/>
    <col min="794" max="794" width="6.875" style="122" customWidth="1"/>
    <col min="795" max="795" width="7.125" style="122" customWidth="1"/>
    <col min="796" max="796" width="8.875" style="122" customWidth="1"/>
    <col min="797" max="797" width="9.625" style="122" customWidth="1"/>
    <col min="798" max="798" width="2.625" style="122" customWidth="1"/>
    <col min="799" max="799" width="9.625" style="122" customWidth="1"/>
    <col min="800" max="800" width="2.625" style="122" customWidth="1"/>
    <col min="801" max="801" width="9.625" style="122" customWidth="1"/>
    <col min="802" max="802" width="2.625" style="122" customWidth="1"/>
    <col min="803" max="1024" width="9.625" style="122"/>
    <col min="1025" max="1025" width="2.625" style="122" customWidth="1"/>
    <col min="1026" max="1026" width="5" style="122" customWidth="1"/>
    <col min="1027" max="1027" width="20.625" style="122" customWidth="1"/>
    <col min="1028" max="1028" width="2.625" style="122" customWidth="1"/>
    <col min="1029" max="1029" width="9.625" style="122" customWidth="1"/>
    <col min="1030" max="1030" width="2.625" style="122" customWidth="1"/>
    <col min="1031" max="1031" width="9.625" style="122" customWidth="1"/>
    <col min="1032" max="1032" width="2.625" style="122" customWidth="1"/>
    <col min="1033" max="1033" width="9.625" style="122" customWidth="1"/>
    <col min="1034" max="1034" width="2.625" style="122" customWidth="1"/>
    <col min="1035" max="1035" width="9.625" style="122" customWidth="1"/>
    <col min="1036" max="1036" width="2.625" style="122" customWidth="1"/>
    <col min="1037" max="1037" width="9.625" style="122" customWidth="1"/>
    <col min="1038" max="1038" width="2.625" style="122" customWidth="1"/>
    <col min="1039" max="1039" width="9.625" style="122" customWidth="1"/>
    <col min="1040" max="1040" width="2.625" style="122" customWidth="1"/>
    <col min="1041" max="1041" width="9.625" style="122" customWidth="1"/>
    <col min="1042" max="1042" width="2.625" style="122" customWidth="1"/>
    <col min="1043" max="1043" width="9.625" style="122" customWidth="1"/>
    <col min="1044" max="1044" width="3.5" style="122" customWidth="1"/>
    <col min="1045" max="1045" width="9.625" style="122" customWidth="1"/>
    <col min="1046" max="1046" width="2.875" style="122" customWidth="1"/>
    <col min="1047" max="1047" width="9.625" style="122" customWidth="1"/>
    <col min="1048" max="1048" width="3.875" style="122" customWidth="1"/>
    <col min="1049" max="1049" width="8.25" style="122" customWidth="1"/>
    <col min="1050" max="1050" width="6.875" style="122" customWidth="1"/>
    <col min="1051" max="1051" width="7.125" style="122" customWidth="1"/>
    <col min="1052" max="1052" width="8.875" style="122" customWidth="1"/>
    <col min="1053" max="1053" width="9.625" style="122" customWidth="1"/>
    <col min="1054" max="1054" width="2.625" style="122" customWidth="1"/>
    <col min="1055" max="1055" width="9.625" style="122" customWidth="1"/>
    <col min="1056" max="1056" width="2.625" style="122" customWidth="1"/>
    <col min="1057" max="1057" width="9.625" style="122" customWidth="1"/>
    <col min="1058" max="1058" width="2.625" style="122" customWidth="1"/>
    <col min="1059" max="1280" width="9.625" style="122"/>
    <col min="1281" max="1281" width="2.625" style="122" customWidth="1"/>
    <col min="1282" max="1282" width="5" style="122" customWidth="1"/>
    <col min="1283" max="1283" width="20.625" style="122" customWidth="1"/>
    <col min="1284" max="1284" width="2.625" style="122" customWidth="1"/>
    <col min="1285" max="1285" width="9.625" style="122" customWidth="1"/>
    <col min="1286" max="1286" width="2.625" style="122" customWidth="1"/>
    <col min="1287" max="1287" width="9.625" style="122" customWidth="1"/>
    <col min="1288" max="1288" width="2.625" style="122" customWidth="1"/>
    <col min="1289" max="1289" width="9.625" style="122" customWidth="1"/>
    <col min="1290" max="1290" width="2.625" style="122" customWidth="1"/>
    <col min="1291" max="1291" width="9.625" style="122" customWidth="1"/>
    <col min="1292" max="1292" width="2.625" style="122" customWidth="1"/>
    <col min="1293" max="1293" width="9.625" style="122" customWidth="1"/>
    <col min="1294" max="1294" width="2.625" style="122" customWidth="1"/>
    <col min="1295" max="1295" width="9.625" style="122" customWidth="1"/>
    <col min="1296" max="1296" width="2.625" style="122" customWidth="1"/>
    <col min="1297" max="1297" width="9.625" style="122" customWidth="1"/>
    <col min="1298" max="1298" width="2.625" style="122" customWidth="1"/>
    <col min="1299" max="1299" width="9.625" style="122" customWidth="1"/>
    <col min="1300" max="1300" width="3.5" style="122" customWidth="1"/>
    <col min="1301" max="1301" width="9.625" style="122" customWidth="1"/>
    <col min="1302" max="1302" width="2.875" style="122" customWidth="1"/>
    <col min="1303" max="1303" width="9.625" style="122" customWidth="1"/>
    <col min="1304" max="1304" width="3.875" style="122" customWidth="1"/>
    <col min="1305" max="1305" width="8.25" style="122" customWidth="1"/>
    <col min="1306" max="1306" width="6.875" style="122" customWidth="1"/>
    <col min="1307" max="1307" width="7.125" style="122" customWidth="1"/>
    <col min="1308" max="1308" width="8.875" style="122" customWidth="1"/>
    <col min="1309" max="1309" width="9.625" style="122" customWidth="1"/>
    <col min="1310" max="1310" width="2.625" style="122" customWidth="1"/>
    <col min="1311" max="1311" width="9.625" style="122" customWidth="1"/>
    <col min="1312" max="1312" width="2.625" style="122" customWidth="1"/>
    <col min="1313" max="1313" width="9.625" style="122" customWidth="1"/>
    <col min="1314" max="1314" width="2.625" style="122" customWidth="1"/>
    <col min="1315" max="1536" width="9.625" style="122"/>
    <col min="1537" max="1537" width="2.625" style="122" customWidth="1"/>
    <col min="1538" max="1538" width="5" style="122" customWidth="1"/>
    <col min="1539" max="1539" width="20.625" style="122" customWidth="1"/>
    <col min="1540" max="1540" width="2.625" style="122" customWidth="1"/>
    <col min="1541" max="1541" width="9.625" style="122" customWidth="1"/>
    <col min="1542" max="1542" width="2.625" style="122" customWidth="1"/>
    <col min="1543" max="1543" width="9.625" style="122" customWidth="1"/>
    <col min="1544" max="1544" width="2.625" style="122" customWidth="1"/>
    <col min="1545" max="1545" width="9.625" style="122" customWidth="1"/>
    <col min="1546" max="1546" width="2.625" style="122" customWidth="1"/>
    <col min="1547" max="1547" width="9.625" style="122" customWidth="1"/>
    <col min="1548" max="1548" width="2.625" style="122" customWidth="1"/>
    <col min="1549" max="1549" width="9.625" style="122" customWidth="1"/>
    <col min="1550" max="1550" width="2.625" style="122" customWidth="1"/>
    <col min="1551" max="1551" width="9.625" style="122" customWidth="1"/>
    <col min="1552" max="1552" width="2.625" style="122" customWidth="1"/>
    <col min="1553" max="1553" width="9.625" style="122" customWidth="1"/>
    <col min="1554" max="1554" width="2.625" style="122" customWidth="1"/>
    <col min="1555" max="1555" width="9.625" style="122" customWidth="1"/>
    <col min="1556" max="1556" width="3.5" style="122" customWidth="1"/>
    <col min="1557" max="1557" width="9.625" style="122" customWidth="1"/>
    <col min="1558" max="1558" width="2.875" style="122" customWidth="1"/>
    <col min="1559" max="1559" width="9.625" style="122" customWidth="1"/>
    <col min="1560" max="1560" width="3.875" style="122" customWidth="1"/>
    <col min="1561" max="1561" width="8.25" style="122" customWidth="1"/>
    <col min="1562" max="1562" width="6.875" style="122" customWidth="1"/>
    <col min="1563" max="1563" width="7.125" style="122" customWidth="1"/>
    <col min="1564" max="1564" width="8.875" style="122" customWidth="1"/>
    <col min="1565" max="1565" width="9.625" style="122" customWidth="1"/>
    <col min="1566" max="1566" width="2.625" style="122" customWidth="1"/>
    <col min="1567" max="1567" width="9.625" style="122" customWidth="1"/>
    <col min="1568" max="1568" width="2.625" style="122" customWidth="1"/>
    <col min="1569" max="1569" width="9.625" style="122" customWidth="1"/>
    <col min="1570" max="1570" width="2.625" style="122" customWidth="1"/>
    <col min="1571" max="1792" width="9.625" style="122"/>
    <col min="1793" max="1793" width="2.625" style="122" customWidth="1"/>
    <col min="1794" max="1794" width="5" style="122" customWidth="1"/>
    <col min="1795" max="1795" width="20.625" style="122" customWidth="1"/>
    <col min="1796" max="1796" width="2.625" style="122" customWidth="1"/>
    <col min="1797" max="1797" width="9.625" style="122" customWidth="1"/>
    <col min="1798" max="1798" width="2.625" style="122" customWidth="1"/>
    <col min="1799" max="1799" width="9.625" style="122" customWidth="1"/>
    <col min="1800" max="1800" width="2.625" style="122" customWidth="1"/>
    <col min="1801" max="1801" width="9.625" style="122" customWidth="1"/>
    <col min="1802" max="1802" width="2.625" style="122" customWidth="1"/>
    <col min="1803" max="1803" width="9.625" style="122" customWidth="1"/>
    <col min="1804" max="1804" width="2.625" style="122" customWidth="1"/>
    <col min="1805" max="1805" width="9.625" style="122" customWidth="1"/>
    <col min="1806" max="1806" width="2.625" style="122" customWidth="1"/>
    <col min="1807" max="1807" width="9.625" style="122" customWidth="1"/>
    <col min="1808" max="1808" width="2.625" style="122" customWidth="1"/>
    <col min="1809" max="1809" width="9.625" style="122" customWidth="1"/>
    <col min="1810" max="1810" width="2.625" style="122" customWidth="1"/>
    <col min="1811" max="1811" width="9.625" style="122" customWidth="1"/>
    <col min="1812" max="1812" width="3.5" style="122" customWidth="1"/>
    <col min="1813" max="1813" width="9.625" style="122" customWidth="1"/>
    <col min="1814" max="1814" width="2.875" style="122" customWidth="1"/>
    <col min="1815" max="1815" width="9.625" style="122" customWidth="1"/>
    <col min="1816" max="1816" width="3.875" style="122" customWidth="1"/>
    <col min="1817" max="1817" width="8.25" style="122" customWidth="1"/>
    <col min="1818" max="1818" width="6.875" style="122" customWidth="1"/>
    <col min="1819" max="1819" width="7.125" style="122" customWidth="1"/>
    <col min="1820" max="1820" width="8.875" style="122" customWidth="1"/>
    <col min="1821" max="1821" width="9.625" style="122" customWidth="1"/>
    <col min="1822" max="1822" width="2.625" style="122" customWidth="1"/>
    <col min="1823" max="1823" width="9.625" style="122" customWidth="1"/>
    <col min="1824" max="1824" width="2.625" style="122" customWidth="1"/>
    <col min="1825" max="1825" width="9.625" style="122" customWidth="1"/>
    <col min="1826" max="1826" width="2.625" style="122" customWidth="1"/>
    <col min="1827" max="2048" width="9.625" style="122"/>
    <col min="2049" max="2049" width="2.625" style="122" customWidth="1"/>
    <col min="2050" max="2050" width="5" style="122" customWidth="1"/>
    <col min="2051" max="2051" width="20.625" style="122" customWidth="1"/>
    <col min="2052" max="2052" width="2.625" style="122" customWidth="1"/>
    <col min="2053" max="2053" width="9.625" style="122" customWidth="1"/>
    <col min="2054" max="2054" width="2.625" style="122" customWidth="1"/>
    <col min="2055" max="2055" width="9.625" style="122" customWidth="1"/>
    <col min="2056" max="2056" width="2.625" style="122" customWidth="1"/>
    <col min="2057" max="2057" width="9.625" style="122" customWidth="1"/>
    <col min="2058" max="2058" width="2.625" style="122" customWidth="1"/>
    <col min="2059" max="2059" width="9.625" style="122" customWidth="1"/>
    <col min="2060" max="2060" width="2.625" style="122" customWidth="1"/>
    <col min="2061" max="2061" width="9.625" style="122" customWidth="1"/>
    <col min="2062" max="2062" width="2.625" style="122" customWidth="1"/>
    <col min="2063" max="2063" width="9.625" style="122" customWidth="1"/>
    <col min="2064" max="2064" width="2.625" style="122" customWidth="1"/>
    <col min="2065" max="2065" width="9.625" style="122" customWidth="1"/>
    <col min="2066" max="2066" width="2.625" style="122" customWidth="1"/>
    <col min="2067" max="2067" width="9.625" style="122" customWidth="1"/>
    <col min="2068" max="2068" width="3.5" style="122" customWidth="1"/>
    <col min="2069" max="2069" width="9.625" style="122" customWidth="1"/>
    <col min="2070" max="2070" width="2.875" style="122" customWidth="1"/>
    <col min="2071" max="2071" width="9.625" style="122" customWidth="1"/>
    <col min="2072" max="2072" width="3.875" style="122" customWidth="1"/>
    <col min="2073" max="2073" width="8.25" style="122" customWidth="1"/>
    <col min="2074" max="2074" width="6.875" style="122" customWidth="1"/>
    <col min="2075" max="2075" width="7.125" style="122" customWidth="1"/>
    <col min="2076" max="2076" width="8.875" style="122" customWidth="1"/>
    <col min="2077" max="2077" width="9.625" style="122" customWidth="1"/>
    <col min="2078" max="2078" width="2.625" style="122" customWidth="1"/>
    <col min="2079" max="2079" width="9.625" style="122" customWidth="1"/>
    <col min="2080" max="2080" width="2.625" style="122" customWidth="1"/>
    <col min="2081" max="2081" width="9.625" style="122" customWidth="1"/>
    <col min="2082" max="2082" width="2.625" style="122" customWidth="1"/>
    <col min="2083" max="2304" width="9.625" style="122"/>
    <col min="2305" max="2305" width="2.625" style="122" customWidth="1"/>
    <col min="2306" max="2306" width="5" style="122" customWidth="1"/>
    <col min="2307" max="2307" width="20.625" style="122" customWidth="1"/>
    <col min="2308" max="2308" width="2.625" style="122" customWidth="1"/>
    <col min="2309" max="2309" width="9.625" style="122" customWidth="1"/>
    <col min="2310" max="2310" width="2.625" style="122" customWidth="1"/>
    <col min="2311" max="2311" width="9.625" style="122" customWidth="1"/>
    <col min="2312" max="2312" width="2.625" style="122" customWidth="1"/>
    <col min="2313" max="2313" width="9.625" style="122" customWidth="1"/>
    <col min="2314" max="2314" width="2.625" style="122" customWidth="1"/>
    <col min="2315" max="2315" width="9.625" style="122" customWidth="1"/>
    <col min="2316" max="2316" width="2.625" style="122" customWidth="1"/>
    <col min="2317" max="2317" width="9.625" style="122" customWidth="1"/>
    <col min="2318" max="2318" width="2.625" style="122" customWidth="1"/>
    <col min="2319" max="2319" width="9.625" style="122" customWidth="1"/>
    <col min="2320" max="2320" width="2.625" style="122" customWidth="1"/>
    <col min="2321" max="2321" width="9.625" style="122" customWidth="1"/>
    <col min="2322" max="2322" width="2.625" style="122" customWidth="1"/>
    <col min="2323" max="2323" width="9.625" style="122" customWidth="1"/>
    <col min="2324" max="2324" width="3.5" style="122" customWidth="1"/>
    <col min="2325" max="2325" width="9.625" style="122" customWidth="1"/>
    <col min="2326" max="2326" width="2.875" style="122" customWidth="1"/>
    <col min="2327" max="2327" width="9.625" style="122" customWidth="1"/>
    <col min="2328" max="2328" width="3.875" style="122" customWidth="1"/>
    <col min="2329" max="2329" width="8.25" style="122" customWidth="1"/>
    <col min="2330" max="2330" width="6.875" style="122" customWidth="1"/>
    <col min="2331" max="2331" width="7.125" style="122" customWidth="1"/>
    <col min="2332" max="2332" width="8.875" style="122" customWidth="1"/>
    <col min="2333" max="2333" width="9.625" style="122" customWidth="1"/>
    <col min="2334" max="2334" width="2.625" style="122" customWidth="1"/>
    <col min="2335" max="2335" width="9.625" style="122" customWidth="1"/>
    <col min="2336" max="2336" width="2.625" style="122" customWidth="1"/>
    <col min="2337" max="2337" width="9.625" style="122" customWidth="1"/>
    <col min="2338" max="2338" width="2.625" style="122" customWidth="1"/>
    <col min="2339" max="2560" width="9.625" style="122"/>
    <col min="2561" max="2561" width="2.625" style="122" customWidth="1"/>
    <col min="2562" max="2562" width="5" style="122" customWidth="1"/>
    <col min="2563" max="2563" width="20.625" style="122" customWidth="1"/>
    <col min="2564" max="2564" width="2.625" style="122" customWidth="1"/>
    <col min="2565" max="2565" width="9.625" style="122" customWidth="1"/>
    <col min="2566" max="2566" width="2.625" style="122" customWidth="1"/>
    <col min="2567" max="2567" width="9.625" style="122" customWidth="1"/>
    <col min="2568" max="2568" width="2.625" style="122" customWidth="1"/>
    <col min="2569" max="2569" width="9.625" style="122" customWidth="1"/>
    <col min="2570" max="2570" width="2.625" style="122" customWidth="1"/>
    <col min="2571" max="2571" width="9.625" style="122" customWidth="1"/>
    <col min="2572" max="2572" width="2.625" style="122" customWidth="1"/>
    <col min="2573" max="2573" width="9.625" style="122" customWidth="1"/>
    <col min="2574" max="2574" width="2.625" style="122" customWidth="1"/>
    <col min="2575" max="2575" width="9.625" style="122" customWidth="1"/>
    <col min="2576" max="2576" width="2.625" style="122" customWidth="1"/>
    <col min="2577" max="2577" width="9.625" style="122" customWidth="1"/>
    <col min="2578" max="2578" width="2.625" style="122" customWidth="1"/>
    <col min="2579" max="2579" width="9.625" style="122" customWidth="1"/>
    <col min="2580" max="2580" width="3.5" style="122" customWidth="1"/>
    <col min="2581" max="2581" width="9.625" style="122" customWidth="1"/>
    <col min="2582" max="2582" width="2.875" style="122" customWidth="1"/>
    <col min="2583" max="2583" width="9.625" style="122" customWidth="1"/>
    <col min="2584" max="2584" width="3.875" style="122" customWidth="1"/>
    <col min="2585" max="2585" width="8.25" style="122" customWidth="1"/>
    <col min="2586" max="2586" width="6.875" style="122" customWidth="1"/>
    <col min="2587" max="2587" width="7.125" style="122" customWidth="1"/>
    <col min="2588" max="2588" width="8.875" style="122" customWidth="1"/>
    <col min="2589" max="2589" width="9.625" style="122" customWidth="1"/>
    <col min="2590" max="2590" width="2.625" style="122" customWidth="1"/>
    <col min="2591" max="2591" width="9.625" style="122" customWidth="1"/>
    <col min="2592" max="2592" width="2.625" style="122" customWidth="1"/>
    <col min="2593" max="2593" width="9.625" style="122" customWidth="1"/>
    <col min="2594" max="2594" width="2.625" style="122" customWidth="1"/>
    <col min="2595" max="2816" width="9.625" style="122"/>
    <col min="2817" max="2817" width="2.625" style="122" customWidth="1"/>
    <col min="2818" max="2818" width="5" style="122" customWidth="1"/>
    <col min="2819" max="2819" width="20.625" style="122" customWidth="1"/>
    <col min="2820" max="2820" width="2.625" style="122" customWidth="1"/>
    <col min="2821" max="2821" width="9.625" style="122" customWidth="1"/>
    <col min="2822" max="2822" width="2.625" style="122" customWidth="1"/>
    <col min="2823" max="2823" width="9.625" style="122" customWidth="1"/>
    <col min="2824" max="2824" width="2.625" style="122" customWidth="1"/>
    <col min="2825" max="2825" width="9.625" style="122" customWidth="1"/>
    <col min="2826" max="2826" width="2.625" style="122" customWidth="1"/>
    <col min="2827" max="2827" width="9.625" style="122" customWidth="1"/>
    <col min="2828" max="2828" width="2.625" style="122" customWidth="1"/>
    <col min="2829" max="2829" width="9.625" style="122" customWidth="1"/>
    <col min="2830" max="2830" width="2.625" style="122" customWidth="1"/>
    <col min="2831" max="2831" width="9.625" style="122" customWidth="1"/>
    <col min="2832" max="2832" width="2.625" style="122" customWidth="1"/>
    <col min="2833" max="2833" width="9.625" style="122" customWidth="1"/>
    <col min="2834" max="2834" width="2.625" style="122" customWidth="1"/>
    <col min="2835" max="2835" width="9.625" style="122" customWidth="1"/>
    <col min="2836" max="2836" width="3.5" style="122" customWidth="1"/>
    <col min="2837" max="2837" width="9.625" style="122" customWidth="1"/>
    <col min="2838" max="2838" width="2.875" style="122" customWidth="1"/>
    <col min="2839" max="2839" width="9.625" style="122" customWidth="1"/>
    <col min="2840" max="2840" width="3.875" style="122" customWidth="1"/>
    <col min="2841" max="2841" width="8.25" style="122" customWidth="1"/>
    <col min="2842" max="2842" width="6.875" style="122" customWidth="1"/>
    <col min="2843" max="2843" width="7.125" style="122" customWidth="1"/>
    <col min="2844" max="2844" width="8.875" style="122" customWidth="1"/>
    <col min="2845" max="2845" width="9.625" style="122" customWidth="1"/>
    <col min="2846" max="2846" width="2.625" style="122" customWidth="1"/>
    <col min="2847" max="2847" width="9.625" style="122" customWidth="1"/>
    <col min="2848" max="2848" width="2.625" style="122" customWidth="1"/>
    <col min="2849" max="2849" width="9.625" style="122" customWidth="1"/>
    <col min="2850" max="2850" width="2.625" style="122" customWidth="1"/>
    <col min="2851" max="3072" width="9.625" style="122"/>
    <col min="3073" max="3073" width="2.625" style="122" customWidth="1"/>
    <col min="3074" max="3074" width="5" style="122" customWidth="1"/>
    <col min="3075" max="3075" width="20.625" style="122" customWidth="1"/>
    <col min="3076" max="3076" width="2.625" style="122" customWidth="1"/>
    <col min="3077" max="3077" width="9.625" style="122" customWidth="1"/>
    <col min="3078" max="3078" width="2.625" style="122" customWidth="1"/>
    <col min="3079" max="3079" width="9.625" style="122" customWidth="1"/>
    <col min="3080" max="3080" width="2.625" style="122" customWidth="1"/>
    <col min="3081" max="3081" width="9.625" style="122" customWidth="1"/>
    <col min="3082" max="3082" width="2.625" style="122" customWidth="1"/>
    <col min="3083" max="3083" width="9.625" style="122" customWidth="1"/>
    <col min="3084" max="3084" width="2.625" style="122" customWidth="1"/>
    <col min="3085" max="3085" width="9.625" style="122" customWidth="1"/>
    <col min="3086" max="3086" width="2.625" style="122" customWidth="1"/>
    <col min="3087" max="3087" width="9.625" style="122" customWidth="1"/>
    <col min="3088" max="3088" width="2.625" style="122" customWidth="1"/>
    <col min="3089" max="3089" width="9.625" style="122" customWidth="1"/>
    <col min="3090" max="3090" width="2.625" style="122" customWidth="1"/>
    <col min="3091" max="3091" width="9.625" style="122" customWidth="1"/>
    <col min="3092" max="3092" width="3.5" style="122" customWidth="1"/>
    <col min="3093" max="3093" width="9.625" style="122" customWidth="1"/>
    <col min="3094" max="3094" width="2.875" style="122" customWidth="1"/>
    <col min="3095" max="3095" width="9.625" style="122" customWidth="1"/>
    <col min="3096" max="3096" width="3.875" style="122" customWidth="1"/>
    <col min="3097" max="3097" width="8.25" style="122" customWidth="1"/>
    <col min="3098" max="3098" width="6.875" style="122" customWidth="1"/>
    <col min="3099" max="3099" width="7.125" style="122" customWidth="1"/>
    <col min="3100" max="3100" width="8.875" style="122" customWidth="1"/>
    <col min="3101" max="3101" width="9.625" style="122" customWidth="1"/>
    <col min="3102" max="3102" width="2.625" style="122" customWidth="1"/>
    <col min="3103" max="3103" width="9.625" style="122" customWidth="1"/>
    <col min="3104" max="3104" width="2.625" style="122" customWidth="1"/>
    <col min="3105" max="3105" width="9.625" style="122" customWidth="1"/>
    <col min="3106" max="3106" width="2.625" style="122" customWidth="1"/>
    <col min="3107" max="3328" width="9.625" style="122"/>
    <col min="3329" max="3329" width="2.625" style="122" customWidth="1"/>
    <col min="3330" max="3330" width="5" style="122" customWidth="1"/>
    <col min="3331" max="3331" width="20.625" style="122" customWidth="1"/>
    <col min="3332" max="3332" width="2.625" style="122" customWidth="1"/>
    <col min="3333" max="3333" width="9.625" style="122" customWidth="1"/>
    <col min="3334" max="3334" width="2.625" style="122" customWidth="1"/>
    <col min="3335" max="3335" width="9.625" style="122" customWidth="1"/>
    <col min="3336" max="3336" width="2.625" style="122" customWidth="1"/>
    <col min="3337" max="3337" width="9.625" style="122" customWidth="1"/>
    <col min="3338" max="3338" width="2.625" style="122" customWidth="1"/>
    <col min="3339" max="3339" width="9.625" style="122" customWidth="1"/>
    <col min="3340" max="3340" width="2.625" style="122" customWidth="1"/>
    <col min="3341" max="3341" width="9.625" style="122" customWidth="1"/>
    <col min="3342" max="3342" width="2.625" style="122" customWidth="1"/>
    <col min="3343" max="3343" width="9.625" style="122" customWidth="1"/>
    <col min="3344" max="3344" width="2.625" style="122" customWidth="1"/>
    <col min="3345" max="3345" width="9.625" style="122" customWidth="1"/>
    <col min="3346" max="3346" width="2.625" style="122" customWidth="1"/>
    <col min="3347" max="3347" width="9.625" style="122" customWidth="1"/>
    <col min="3348" max="3348" width="3.5" style="122" customWidth="1"/>
    <col min="3349" max="3349" width="9.625" style="122" customWidth="1"/>
    <col min="3350" max="3350" width="2.875" style="122" customWidth="1"/>
    <col min="3351" max="3351" width="9.625" style="122" customWidth="1"/>
    <col min="3352" max="3352" width="3.875" style="122" customWidth="1"/>
    <col min="3353" max="3353" width="8.25" style="122" customWidth="1"/>
    <col min="3354" max="3354" width="6.875" style="122" customWidth="1"/>
    <col min="3355" max="3355" width="7.125" style="122" customWidth="1"/>
    <col min="3356" max="3356" width="8.875" style="122" customWidth="1"/>
    <col min="3357" max="3357" width="9.625" style="122" customWidth="1"/>
    <col min="3358" max="3358" width="2.625" style="122" customWidth="1"/>
    <col min="3359" max="3359" width="9.625" style="122" customWidth="1"/>
    <col min="3360" max="3360" width="2.625" style="122" customWidth="1"/>
    <col min="3361" max="3361" width="9.625" style="122" customWidth="1"/>
    <col min="3362" max="3362" width="2.625" style="122" customWidth="1"/>
    <col min="3363" max="3584" width="9.625" style="122"/>
    <col min="3585" max="3585" width="2.625" style="122" customWidth="1"/>
    <col min="3586" max="3586" width="5" style="122" customWidth="1"/>
    <col min="3587" max="3587" width="20.625" style="122" customWidth="1"/>
    <col min="3588" max="3588" width="2.625" style="122" customWidth="1"/>
    <col min="3589" max="3589" width="9.625" style="122" customWidth="1"/>
    <col min="3590" max="3590" width="2.625" style="122" customWidth="1"/>
    <col min="3591" max="3591" width="9.625" style="122" customWidth="1"/>
    <col min="3592" max="3592" width="2.625" style="122" customWidth="1"/>
    <col min="3593" max="3593" width="9.625" style="122" customWidth="1"/>
    <col min="3594" max="3594" width="2.625" style="122" customWidth="1"/>
    <col min="3595" max="3595" width="9.625" style="122" customWidth="1"/>
    <col min="3596" max="3596" width="2.625" style="122" customWidth="1"/>
    <col min="3597" max="3597" width="9.625" style="122" customWidth="1"/>
    <col min="3598" max="3598" width="2.625" style="122" customWidth="1"/>
    <col min="3599" max="3599" width="9.625" style="122" customWidth="1"/>
    <col min="3600" max="3600" width="2.625" style="122" customWidth="1"/>
    <col min="3601" max="3601" width="9.625" style="122" customWidth="1"/>
    <col min="3602" max="3602" width="2.625" style="122" customWidth="1"/>
    <col min="3603" max="3603" width="9.625" style="122" customWidth="1"/>
    <col min="3604" max="3604" width="3.5" style="122" customWidth="1"/>
    <col min="3605" max="3605" width="9.625" style="122" customWidth="1"/>
    <col min="3606" max="3606" width="2.875" style="122" customWidth="1"/>
    <col min="3607" max="3607" width="9.625" style="122" customWidth="1"/>
    <col min="3608" max="3608" width="3.875" style="122" customWidth="1"/>
    <col min="3609" max="3609" width="8.25" style="122" customWidth="1"/>
    <col min="3610" max="3610" width="6.875" style="122" customWidth="1"/>
    <col min="3611" max="3611" width="7.125" style="122" customWidth="1"/>
    <col min="3612" max="3612" width="8.875" style="122" customWidth="1"/>
    <col min="3613" max="3613" width="9.625" style="122" customWidth="1"/>
    <col min="3614" max="3614" width="2.625" style="122" customWidth="1"/>
    <col min="3615" max="3615" width="9.625" style="122" customWidth="1"/>
    <col min="3616" max="3616" width="2.625" style="122" customWidth="1"/>
    <col min="3617" max="3617" width="9.625" style="122" customWidth="1"/>
    <col min="3618" max="3618" width="2.625" style="122" customWidth="1"/>
    <col min="3619" max="3840" width="9.625" style="122"/>
    <col min="3841" max="3841" width="2.625" style="122" customWidth="1"/>
    <col min="3842" max="3842" width="5" style="122" customWidth="1"/>
    <col min="3843" max="3843" width="20.625" style="122" customWidth="1"/>
    <col min="3844" max="3844" width="2.625" style="122" customWidth="1"/>
    <col min="3845" max="3845" width="9.625" style="122" customWidth="1"/>
    <col min="3846" max="3846" width="2.625" style="122" customWidth="1"/>
    <col min="3847" max="3847" width="9.625" style="122" customWidth="1"/>
    <col min="3848" max="3848" width="2.625" style="122" customWidth="1"/>
    <col min="3849" max="3849" width="9.625" style="122" customWidth="1"/>
    <col min="3850" max="3850" width="2.625" style="122" customWidth="1"/>
    <col min="3851" max="3851" width="9.625" style="122" customWidth="1"/>
    <col min="3852" max="3852" width="2.625" style="122" customWidth="1"/>
    <col min="3853" max="3853" width="9.625" style="122" customWidth="1"/>
    <col min="3854" max="3854" width="2.625" style="122" customWidth="1"/>
    <col min="3855" max="3855" width="9.625" style="122" customWidth="1"/>
    <col min="3856" max="3856" width="2.625" style="122" customWidth="1"/>
    <col min="3857" max="3857" width="9.625" style="122" customWidth="1"/>
    <col min="3858" max="3858" width="2.625" style="122" customWidth="1"/>
    <col min="3859" max="3859" width="9.625" style="122" customWidth="1"/>
    <col min="3860" max="3860" width="3.5" style="122" customWidth="1"/>
    <col min="3861" max="3861" width="9.625" style="122" customWidth="1"/>
    <col min="3862" max="3862" width="2.875" style="122" customWidth="1"/>
    <col min="3863" max="3863" width="9.625" style="122" customWidth="1"/>
    <col min="3864" max="3864" width="3.875" style="122" customWidth="1"/>
    <col min="3865" max="3865" width="8.25" style="122" customWidth="1"/>
    <col min="3866" max="3866" width="6.875" style="122" customWidth="1"/>
    <col min="3867" max="3867" width="7.125" style="122" customWidth="1"/>
    <col min="3868" max="3868" width="8.875" style="122" customWidth="1"/>
    <col min="3869" max="3869" width="9.625" style="122" customWidth="1"/>
    <col min="3870" max="3870" width="2.625" style="122" customWidth="1"/>
    <col min="3871" max="3871" width="9.625" style="122" customWidth="1"/>
    <col min="3872" max="3872" width="2.625" style="122" customWidth="1"/>
    <col min="3873" max="3873" width="9.625" style="122" customWidth="1"/>
    <col min="3874" max="3874" width="2.625" style="122" customWidth="1"/>
    <col min="3875" max="4096" width="9.625" style="122"/>
    <col min="4097" max="4097" width="2.625" style="122" customWidth="1"/>
    <col min="4098" max="4098" width="5" style="122" customWidth="1"/>
    <col min="4099" max="4099" width="20.625" style="122" customWidth="1"/>
    <col min="4100" max="4100" width="2.625" style="122" customWidth="1"/>
    <col min="4101" max="4101" width="9.625" style="122" customWidth="1"/>
    <col min="4102" max="4102" width="2.625" style="122" customWidth="1"/>
    <col min="4103" max="4103" width="9.625" style="122" customWidth="1"/>
    <col min="4104" max="4104" width="2.625" style="122" customWidth="1"/>
    <col min="4105" max="4105" width="9.625" style="122" customWidth="1"/>
    <col min="4106" max="4106" width="2.625" style="122" customWidth="1"/>
    <col min="4107" max="4107" width="9.625" style="122" customWidth="1"/>
    <col min="4108" max="4108" width="2.625" style="122" customWidth="1"/>
    <col min="4109" max="4109" width="9.625" style="122" customWidth="1"/>
    <col min="4110" max="4110" width="2.625" style="122" customWidth="1"/>
    <col min="4111" max="4111" width="9.625" style="122" customWidth="1"/>
    <col min="4112" max="4112" width="2.625" style="122" customWidth="1"/>
    <col min="4113" max="4113" width="9.625" style="122" customWidth="1"/>
    <col min="4114" max="4114" width="2.625" style="122" customWidth="1"/>
    <col min="4115" max="4115" width="9.625" style="122" customWidth="1"/>
    <col min="4116" max="4116" width="3.5" style="122" customWidth="1"/>
    <col min="4117" max="4117" width="9.625" style="122" customWidth="1"/>
    <col min="4118" max="4118" width="2.875" style="122" customWidth="1"/>
    <col min="4119" max="4119" width="9.625" style="122" customWidth="1"/>
    <col min="4120" max="4120" width="3.875" style="122" customWidth="1"/>
    <col min="4121" max="4121" width="8.25" style="122" customWidth="1"/>
    <col min="4122" max="4122" width="6.875" style="122" customWidth="1"/>
    <col min="4123" max="4123" width="7.125" style="122" customWidth="1"/>
    <col min="4124" max="4124" width="8.875" style="122" customWidth="1"/>
    <col min="4125" max="4125" width="9.625" style="122" customWidth="1"/>
    <col min="4126" max="4126" width="2.625" style="122" customWidth="1"/>
    <col min="4127" max="4127" width="9.625" style="122" customWidth="1"/>
    <col min="4128" max="4128" width="2.625" style="122" customWidth="1"/>
    <col min="4129" max="4129" width="9.625" style="122" customWidth="1"/>
    <col min="4130" max="4130" width="2.625" style="122" customWidth="1"/>
    <col min="4131" max="4352" width="9.625" style="122"/>
    <col min="4353" max="4353" width="2.625" style="122" customWidth="1"/>
    <col min="4354" max="4354" width="5" style="122" customWidth="1"/>
    <col min="4355" max="4355" width="20.625" style="122" customWidth="1"/>
    <col min="4356" max="4356" width="2.625" style="122" customWidth="1"/>
    <col min="4357" max="4357" width="9.625" style="122" customWidth="1"/>
    <col min="4358" max="4358" width="2.625" style="122" customWidth="1"/>
    <col min="4359" max="4359" width="9.625" style="122" customWidth="1"/>
    <col min="4360" max="4360" width="2.625" style="122" customWidth="1"/>
    <col min="4361" max="4361" width="9.625" style="122" customWidth="1"/>
    <col min="4362" max="4362" width="2.625" style="122" customWidth="1"/>
    <col min="4363" max="4363" width="9.625" style="122" customWidth="1"/>
    <col min="4364" max="4364" width="2.625" style="122" customWidth="1"/>
    <col min="4365" max="4365" width="9.625" style="122" customWidth="1"/>
    <col min="4366" max="4366" width="2.625" style="122" customWidth="1"/>
    <col min="4367" max="4367" width="9.625" style="122" customWidth="1"/>
    <col min="4368" max="4368" width="2.625" style="122" customWidth="1"/>
    <col min="4369" max="4369" width="9.625" style="122" customWidth="1"/>
    <col min="4370" max="4370" width="2.625" style="122" customWidth="1"/>
    <col min="4371" max="4371" width="9.625" style="122" customWidth="1"/>
    <col min="4372" max="4372" width="3.5" style="122" customWidth="1"/>
    <col min="4373" max="4373" width="9.625" style="122" customWidth="1"/>
    <col min="4374" max="4374" width="2.875" style="122" customWidth="1"/>
    <col min="4375" max="4375" width="9.625" style="122" customWidth="1"/>
    <col min="4376" max="4376" width="3.875" style="122" customWidth="1"/>
    <col min="4377" max="4377" width="8.25" style="122" customWidth="1"/>
    <col min="4378" max="4378" width="6.875" style="122" customWidth="1"/>
    <col min="4379" max="4379" width="7.125" style="122" customWidth="1"/>
    <col min="4380" max="4380" width="8.875" style="122" customWidth="1"/>
    <col min="4381" max="4381" width="9.625" style="122" customWidth="1"/>
    <col min="4382" max="4382" width="2.625" style="122" customWidth="1"/>
    <col min="4383" max="4383" width="9.625" style="122" customWidth="1"/>
    <col min="4384" max="4384" width="2.625" style="122" customWidth="1"/>
    <col min="4385" max="4385" width="9.625" style="122" customWidth="1"/>
    <col min="4386" max="4386" width="2.625" style="122" customWidth="1"/>
    <col min="4387" max="4608" width="9.625" style="122"/>
    <col min="4609" max="4609" width="2.625" style="122" customWidth="1"/>
    <col min="4610" max="4610" width="5" style="122" customWidth="1"/>
    <col min="4611" max="4611" width="20.625" style="122" customWidth="1"/>
    <col min="4612" max="4612" width="2.625" style="122" customWidth="1"/>
    <col min="4613" max="4613" width="9.625" style="122" customWidth="1"/>
    <col min="4614" max="4614" width="2.625" style="122" customWidth="1"/>
    <col min="4615" max="4615" width="9.625" style="122" customWidth="1"/>
    <col min="4616" max="4616" width="2.625" style="122" customWidth="1"/>
    <col min="4617" max="4617" width="9.625" style="122" customWidth="1"/>
    <col min="4618" max="4618" width="2.625" style="122" customWidth="1"/>
    <col min="4619" max="4619" width="9.625" style="122" customWidth="1"/>
    <col min="4620" max="4620" width="2.625" style="122" customWidth="1"/>
    <col min="4621" max="4621" width="9.625" style="122" customWidth="1"/>
    <col min="4622" max="4622" width="2.625" style="122" customWidth="1"/>
    <col min="4623" max="4623" width="9.625" style="122" customWidth="1"/>
    <col min="4624" max="4624" width="2.625" style="122" customWidth="1"/>
    <col min="4625" max="4625" width="9.625" style="122" customWidth="1"/>
    <col min="4626" max="4626" width="2.625" style="122" customWidth="1"/>
    <col min="4627" max="4627" width="9.625" style="122" customWidth="1"/>
    <col min="4628" max="4628" width="3.5" style="122" customWidth="1"/>
    <col min="4629" max="4629" width="9.625" style="122" customWidth="1"/>
    <col min="4630" max="4630" width="2.875" style="122" customWidth="1"/>
    <col min="4631" max="4631" width="9.625" style="122" customWidth="1"/>
    <col min="4632" max="4632" width="3.875" style="122" customWidth="1"/>
    <col min="4633" max="4633" width="8.25" style="122" customWidth="1"/>
    <col min="4634" max="4634" width="6.875" style="122" customWidth="1"/>
    <col min="4635" max="4635" width="7.125" style="122" customWidth="1"/>
    <col min="4636" max="4636" width="8.875" style="122" customWidth="1"/>
    <col min="4637" max="4637" width="9.625" style="122" customWidth="1"/>
    <col min="4638" max="4638" width="2.625" style="122" customWidth="1"/>
    <col min="4639" max="4639" width="9.625" style="122" customWidth="1"/>
    <col min="4640" max="4640" width="2.625" style="122" customWidth="1"/>
    <col min="4641" max="4641" width="9.625" style="122" customWidth="1"/>
    <col min="4642" max="4642" width="2.625" style="122" customWidth="1"/>
    <col min="4643" max="4864" width="9.625" style="122"/>
    <col min="4865" max="4865" width="2.625" style="122" customWidth="1"/>
    <col min="4866" max="4866" width="5" style="122" customWidth="1"/>
    <col min="4867" max="4867" width="20.625" style="122" customWidth="1"/>
    <col min="4868" max="4868" width="2.625" style="122" customWidth="1"/>
    <col min="4869" max="4869" width="9.625" style="122" customWidth="1"/>
    <col min="4870" max="4870" width="2.625" style="122" customWidth="1"/>
    <col min="4871" max="4871" width="9.625" style="122" customWidth="1"/>
    <col min="4872" max="4872" width="2.625" style="122" customWidth="1"/>
    <col min="4873" max="4873" width="9.625" style="122" customWidth="1"/>
    <col min="4874" max="4874" width="2.625" style="122" customWidth="1"/>
    <col min="4875" max="4875" width="9.625" style="122" customWidth="1"/>
    <col min="4876" max="4876" width="2.625" style="122" customWidth="1"/>
    <col min="4877" max="4877" width="9.625" style="122" customWidth="1"/>
    <col min="4878" max="4878" width="2.625" style="122" customWidth="1"/>
    <col min="4879" max="4879" width="9.625" style="122" customWidth="1"/>
    <col min="4880" max="4880" width="2.625" style="122" customWidth="1"/>
    <col min="4881" max="4881" width="9.625" style="122" customWidth="1"/>
    <col min="4882" max="4882" width="2.625" style="122" customWidth="1"/>
    <col min="4883" max="4883" width="9.625" style="122" customWidth="1"/>
    <col min="4884" max="4884" width="3.5" style="122" customWidth="1"/>
    <col min="4885" max="4885" width="9.625" style="122" customWidth="1"/>
    <col min="4886" max="4886" width="2.875" style="122" customWidth="1"/>
    <col min="4887" max="4887" width="9.625" style="122" customWidth="1"/>
    <col min="4888" max="4888" width="3.875" style="122" customWidth="1"/>
    <col min="4889" max="4889" width="8.25" style="122" customWidth="1"/>
    <col min="4890" max="4890" width="6.875" style="122" customWidth="1"/>
    <col min="4891" max="4891" width="7.125" style="122" customWidth="1"/>
    <col min="4892" max="4892" width="8.875" style="122" customWidth="1"/>
    <col min="4893" max="4893" width="9.625" style="122" customWidth="1"/>
    <col min="4894" max="4894" width="2.625" style="122" customWidth="1"/>
    <col min="4895" max="4895" width="9.625" style="122" customWidth="1"/>
    <col min="4896" max="4896" width="2.625" style="122" customWidth="1"/>
    <col min="4897" max="4897" width="9.625" style="122" customWidth="1"/>
    <col min="4898" max="4898" width="2.625" style="122" customWidth="1"/>
    <col min="4899" max="5120" width="9.625" style="122"/>
    <col min="5121" max="5121" width="2.625" style="122" customWidth="1"/>
    <col min="5122" max="5122" width="5" style="122" customWidth="1"/>
    <col min="5123" max="5123" width="20.625" style="122" customWidth="1"/>
    <col min="5124" max="5124" width="2.625" style="122" customWidth="1"/>
    <col min="5125" max="5125" width="9.625" style="122" customWidth="1"/>
    <col min="5126" max="5126" width="2.625" style="122" customWidth="1"/>
    <col min="5127" max="5127" width="9.625" style="122" customWidth="1"/>
    <col min="5128" max="5128" width="2.625" style="122" customWidth="1"/>
    <col min="5129" max="5129" width="9.625" style="122" customWidth="1"/>
    <col min="5130" max="5130" width="2.625" style="122" customWidth="1"/>
    <col min="5131" max="5131" width="9.625" style="122" customWidth="1"/>
    <col min="5132" max="5132" width="2.625" style="122" customWidth="1"/>
    <col min="5133" max="5133" width="9.625" style="122" customWidth="1"/>
    <col min="5134" max="5134" width="2.625" style="122" customWidth="1"/>
    <col min="5135" max="5135" width="9.625" style="122" customWidth="1"/>
    <col min="5136" max="5136" width="2.625" style="122" customWidth="1"/>
    <col min="5137" max="5137" width="9.625" style="122" customWidth="1"/>
    <col min="5138" max="5138" width="2.625" style="122" customWidth="1"/>
    <col min="5139" max="5139" width="9.625" style="122" customWidth="1"/>
    <col min="5140" max="5140" width="3.5" style="122" customWidth="1"/>
    <col min="5141" max="5141" width="9.625" style="122" customWidth="1"/>
    <col min="5142" max="5142" width="2.875" style="122" customWidth="1"/>
    <col min="5143" max="5143" width="9.625" style="122" customWidth="1"/>
    <col min="5144" max="5144" width="3.875" style="122" customWidth="1"/>
    <col min="5145" max="5145" width="8.25" style="122" customWidth="1"/>
    <col min="5146" max="5146" width="6.875" style="122" customWidth="1"/>
    <col min="5147" max="5147" width="7.125" style="122" customWidth="1"/>
    <col min="5148" max="5148" width="8.875" style="122" customWidth="1"/>
    <col min="5149" max="5149" width="9.625" style="122" customWidth="1"/>
    <col min="5150" max="5150" width="2.625" style="122" customWidth="1"/>
    <col min="5151" max="5151" width="9.625" style="122" customWidth="1"/>
    <col min="5152" max="5152" width="2.625" style="122" customWidth="1"/>
    <col min="5153" max="5153" width="9.625" style="122" customWidth="1"/>
    <col min="5154" max="5154" width="2.625" style="122" customWidth="1"/>
    <col min="5155" max="5376" width="9.625" style="122"/>
    <col min="5377" max="5377" width="2.625" style="122" customWidth="1"/>
    <col min="5378" max="5378" width="5" style="122" customWidth="1"/>
    <col min="5379" max="5379" width="20.625" style="122" customWidth="1"/>
    <col min="5380" max="5380" width="2.625" style="122" customWidth="1"/>
    <col min="5381" max="5381" width="9.625" style="122" customWidth="1"/>
    <col min="5382" max="5382" width="2.625" style="122" customWidth="1"/>
    <col min="5383" max="5383" width="9.625" style="122" customWidth="1"/>
    <col min="5384" max="5384" width="2.625" style="122" customWidth="1"/>
    <col min="5385" max="5385" width="9.625" style="122" customWidth="1"/>
    <col min="5386" max="5386" width="2.625" style="122" customWidth="1"/>
    <col min="5387" max="5387" width="9.625" style="122" customWidth="1"/>
    <col min="5388" max="5388" width="2.625" style="122" customWidth="1"/>
    <col min="5389" max="5389" width="9.625" style="122" customWidth="1"/>
    <col min="5390" max="5390" width="2.625" style="122" customWidth="1"/>
    <col min="5391" max="5391" width="9.625" style="122" customWidth="1"/>
    <col min="5392" max="5392" width="2.625" style="122" customWidth="1"/>
    <col min="5393" max="5393" width="9.625" style="122" customWidth="1"/>
    <col min="5394" max="5394" width="2.625" style="122" customWidth="1"/>
    <col min="5395" max="5395" width="9.625" style="122" customWidth="1"/>
    <col min="5396" max="5396" width="3.5" style="122" customWidth="1"/>
    <col min="5397" max="5397" width="9.625" style="122" customWidth="1"/>
    <col min="5398" max="5398" width="2.875" style="122" customWidth="1"/>
    <col min="5399" max="5399" width="9.625" style="122" customWidth="1"/>
    <col min="5400" max="5400" width="3.875" style="122" customWidth="1"/>
    <col min="5401" max="5401" width="8.25" style="122" customWidth="1"/>
    <col min="5402" max="5402" width="6.875" style="122" customWidth="1"/>
    <col min="5403" max="5403" width="7.125" style="122" customWidth="1"/>
    <col min="5404" max="5404" width="8.875" style="122" customWidth="1"/>
    <col min="5405" max="5405" width="9.625" style="122" customWidth="1"/>
    <col min="5406" max="5406" width="2.625" style="122" customWidth="1"/>
    <col min="5407" max="5407" width="9.625" style="122" customWidth="1"/>
    <col min="5408" max="5408" width="2.625" style="122" customWidth="1"/>
    <col min="5409" max="5409" width="9.625" style="122" customWidth="1"/>
    <col min="5410" max="5410" width="2.625" style="122" customWidth="1"/>
    <col min="5411" max="5632" width="9.625" style="122"/>
    <col min="5633" max="5633" width="2.625" style="122" customWidth="1"/>
    <col min="5634" max="5634" width="5" style="122" customWidth="1"/>
    <col min="5635" max="5635" width="20.625" style="122" customWidth="1"/>
    <col min="5636" max="5636" width="2.625" style="122" customWidth="1"/>
    <col min="5637" max="5637" width="9.625" style="122" customWidth="1"/>
    <col min="5638" max="5638" width="2.625" style="122" customWidth="1"/>
    <col min="5639" max="5639" width="9.625" style="122" customWidth="1"/>
    <col min="5640" max="5640" width="2.625" style="122" customWidth="1"/>
    <col min="5641" max="5641" width="9.625" style="122" customWidth="1"/>
    <col min="5642" max="5642" width="2.625" style="122" customWidth="1"/>
    <col min="5643" max="5643" width="9.625" style="122" customWidth="1"/>
    <col min="5644" max="5644" width="2.625" style="122" customWidth="1"/>
    <col min="5645" max="5645" width="9.625" style="122" customWidth="1"/>
    <col min="5646" max="5646" width="2.625" style="122" customWidth="1"/>
    <col min="5647" max="5647" width="9.625" style="122" customWidth="1"/>
    <col min="5648" max="5648" width="2.625" style="122" customWidth="1"/>
    <col min="5649" max="5649" width="9.625" style="122" customWidth="1"/>
    <col min="5650" max="5650" width="2.625" style="122" customWidth="1"/>
    <col min="5651" max="5651" width="9.625" style="122" customWidth="1"/>
    <col min="5652" max="5652" width="3.5" style="122" customWidth="1"/>
    <col min="5653" max="5653" width="9.625" style="122" customWidth="1"/>
    <col min="5654" max="5654" width="2.875" style="122" customWidth="1"/>
    <col min="5655" max="5655" width="9.625" style="122" customWidth="1"/>
    <col min="5656" max="5656" width="3.875" style="122" customWidth="1"/>
    <col min="5657" max="5657" width="8.25" style="122" customWidth="1"/>
    <col min="5658" max="5658" width="6.875" style="122" customWidth="1"/>
    <col min="5659" max="5659" width="7.125" style="122" customWidth="1"/>
    <col min="5660" max="5660" width="8.875" style="122" customWidth="1"/>
    <col min="5661" max="5661" width="9.625" style="122" customWidth="1"/>
    <col min="5662" max="5662" width="2.625" style="122" customWidth="1"/>
    <col min="5663" max="5663" width="9.625" style="122" customWidth="1"/>
    <col min="5664" max="5664" width="2.625" style="122" customWidth="1"/>
    <col min="5665" max="5665" width="9.625" style="122" customWidth="1"/>
    <col min="5666" max="5666" width="2.625" style="122" customWidth="1"/>
    <col min="5667" max="5888" width="9.625" style="122"/>
    <col min="5889" max="5889" width="2.625" style="122" customWidth="1"/>
    <col min="5890" max="5890" width="5" style="122" customWidth="1"/>
    <col min="5891" max="5891" width="20.625" style="122" customWidth="1"/>
    <col min="5892" max="5892" width="2.625" style="122" customWidth="1"/>
    <col min="5893" max="5893" width="9.625" style="122" customWidth="1"/>
    <col min="5894" max="5894" width="2.625" style="122" customWidth="1"/>
    <col min="5895" max="5895" width="9.625" style="122" customWidth="1"/>
    <col min="5896" max="5896" width="2.625" style="122" customWidth="1"/>
    <col min="5897" max="5897" width="9.625" style="122" customWidth="1"/>
    <col min="5898" max="5898" width="2.625" style="122" customWidth="1"/>
    <col min="5899" max="5899" width="9.625" style="122" customWidth="1"/>
    <col min="5900" max="5900" width="2.625" style="122" customWidth="1"/>
    <col min="5901" max="5901" width="9.625" style="122" customWidth="1"/>
    <col min="5902" max="5902" width="2.625" style="122" customWidth="1"/>
    <col min="5903" max="5903" width="9.625" style="122" customWidth="1"/>
    <col min="5904" max="5904" width="2.625" style="122" customWidth="1"/>
    <col min="5905" max="5905" width="9.625" style="122" customWidth="1"/>
    <col min="5906" max="5906" width="2.625" style="122" customWidth="1"/>
    <col min="5907" max="5907" width="9.625" style="122" customWidth="1"/>
    <col min="5908" max="5908" width="3.5" style="122" customWidth="1"/>
    <col min="5909" max="5909" width="9.625" style="122" customWidth="1"/>
    <col min="5910" max="5910" width="2.875" style="122" customWidth="1"/>
    <col min="5911" max="5911" width="9.625" style="122" customWidth="1"/>
    <col min="5912" max="5912" width="3.875" style="122" customWidth="1"/>
    <col min="5913" max="5913" width="8.25" style="122" customWidth="1"/>
    <col min="5914" max="5914" width="6.875" style="122" customWidth="1"/>
    <col min="5915" max="5915" width="7.125" style="122" customWidth="1"/>
    <col min="5916" max="5916" width="8.875" style="122" customWidth="1"/>
    <col min="5917" max="5917" width="9.625" style="122" customWidth="1"/>
    <col min="5918" max="5918" width="2.625" style="122" customWidth="1"/>
    <col min="5919" max="5919" width="9.625" style="122" customWidth="1"/>
    <col min="5920" max="5920" width="2.625" style="122" customWidth="1"/>
    <col min="5921" max="5921" width="9.625" style="122" customWidth="1"/>
    <col min="5922" max="5922" width="2.625" style="122" customWidth="1"/>
    <col min="5923" max="6144" width="9.625" style="122"/>
    <col min="6145" max="6145" width="2.625" style="122" customWidth="1"/>
    <col min="6146" max="6146" width="5" style="122" customWidth="1"/>
    <col min="6147" max="6147" width="20.625" style="122" customWidth="1"/>
    <col min="6148" max="6148" width="2.625" style="122" customWidth="1"/>
    <col min="6149" max="6149" width="9.625" style="122" customWidth="1"/>
    <col min="6150" max="6150" width="2.625" style="122" customWidth="1"/>
    <col min="6151" max="6151" width="9.625" style="122" customWidth="1"/>
    <col min="6152" max="6152" width="2.625" style="122" customWidth="1"/>
    <col min="6153" max="6153" width="9.625" style="122" customWidth="1"/>
    <col min="6154" max="6154" width="2.625" style="122" customWidth="1"/>
    <col min="6155" max="6155" width="9.625" style="122" customWidth="1"/>
    <col min="6156" max="6156" width="2.625" style="122" customWidth="1"/>
    <col min="6157" max="6157" width="9.625" style="122" customWidth="1"/>
    <col min="6158" max="6158" width="2.625" style="122" customWidth="1"/>
    <col min="6159" max="6159" width="9.625" style="122" customWidth="1"/>
    <col min="6160" max="6160" width="2.625" style="122" customWidth="1"/>
    <col min="6161" max="6161" width="9.625" style="122" customWidth="1"/>
    <col min="6162" max="6162" width="2.625" style="122" customWidth="1"/>
    <col min="6163" max="6163" width="9.625" style="122" customWidth="1"/>
    <col min="6164" max="6164" width="3.5" style="122" customWidth="1"/>
    <col min="6165" max="6165" width="9.625" style="122" customWidth="1"/>
    <col min="6166" max="6166" width="2.875" style="122" customWidth="1"/>
    <col min="6167" max="6167" width="9.625" style="122" customWidth="1"/>
    <col min="6168" max="6168" width="3.875" style="122" customWidth="1"/>
    <col min="6169" max="6169" width="8.25" style="122" customWidth="1"/>
    <col min="6170" max="6170" width="6.875" style="122" customWidth="1"/>
    <col min="6171" max="6171" width="7.125" style="122" customWidth="1"/>
    <col min="6172" max="6172" width="8.875" style="122" customWidth="1"/>
    <col min="6173" max="6173" width="9.625" style="122" customWidth="1"/>
    <col min="6174" max="6174" width="2.625" style="122" customWidth="1"/>
    <col min="6175" max="6175" width="9.625" style="122" customWidth="1"/>
    <col min="6176" max="6176" width="2.625" style="122" customWidth="1"/>
    <col min="6177" max="6177" width="9.625" style="122" customWidth="1"/>
    <col min="6178" max="6178" width="2.625" style="122" customWidth="1"/>
    <col min="6179" max="6400" width="9.625" style="122"/>
    <col min="6401" max="6401" width="2.625" style="122" customWidth="1"/>
    <col min="6402" max="6402" width="5" style="122" customWidth="1"/>
    <col min="6403" max="6403" width="20.625" style="122" customWidth="1"/>
    <col min="6404" max="6404" width="2.625" style="122" customWidth="1"/>
    <col min="6405" max="6405" width="9.625" style="122" customWidth="1"/>
    <col min="6406" max="6406" width="2.625" style="122" customWidth="1"/>
    <col min="6407" max="6407" width="9.625" style="122" customWidth="1"/>
    <col min="6408" max="6408" width="2.625" style="122" customWidth="1"/>
    <col min="6409" max="6409" width="9.625" style="122" customWidth="1"/>
    <col min="6410" max="6410" width="2.625" style="122" customWidth="1"/>
    <col min="6411" max="6411" width="9.625" style="122" customWidth="1"/>
    <col min="6412" max="6412" width="2.625" style="122" customWidth="1"/>
    <col min="6413" max="6413" width="9.625" style="122" customWidth="1"/>
    <col min="6414" max="6414" width="2.625" style="122" customWidth="1"/>
    <col min="6415" max="6415" width="9.625" style="122" customWidth="1"/>
    <col min="6416" max="6416" width="2.625" style="122" customWidth="1"/>
    <col min="6417" max="6417" width="9.625" style="122" customWidth="1"/>
    <col min="6418" max="6418" width="2.625" style="122" customWidth="1"/>
    <col min="6419" max="6419" width="9.625" style="122" customWidth="1"/>
    <col min="6420" max="6420" width="3.5" style="122" customWidth="1"/>
    <col min="6421" max="6421" width="9.625" style="122" customWidth="1"/>
    <col min="6422" max="6422" width="2.875" style="122" customWidth="1"/>
    <col min="6423" max="6423" width="9.625" style="122" customWidth="1"/>
    <col min="6424" max="6424" width="3.875" style="122" customWidth="1"/>
    <col min="6425" max="6425" width="8.25" style="122" customWidth="1"/>
    <col min="6426" max="6426" width="6.875" style="122" customWidth="1"/>
    <col min="6427" max="6427" width="7.125" style="122" customWidth="1"/>
    <col min="6428" max="6428" width="8.875" style="122" customWidth="1"/>
    <col min="6429" max="6429" width="9.625" style="122" customWidth="1"/>
    <col min="6430" max="6430" width="2.625" style="122" customWidth="1"/>
    <col min="6431" max="6431" width="9.625" style="122" customWidth="1"/>
    <col min="6432" max="6432" width="2.625" style="122" customWidth="1"/>
    <col min="6433" max="6433" width="9.625" style="122" customWidth="1"/>
    <col min="6434" max="6434" width="2.625" style="122" customWidth="1"/>
    <col min="6435" max="6656" width="9.625" style="122"/>
    <col min="6657" max="6657" width="2.625" style="122" customWidth="1"/>
    <col min="6658" max="6658" width="5" style="122" customWidth="1"/>
    <col min="6659" max="6659" width="20.625" style="122" customWidth="1"/>
    <col min="6660" max="6660" width="2.625" style="122" customWidth="1"/>
    <col min="6661" max="6661" width="9.625" style="122" customWidth="1"/>
    <col min="6662" max="6662" width="2.625" style="122" customWidth="1"/>
    <col min="6663" max="6663" width="9.625" style="122" customWidth="1"/>
    <col min="6664" max="6664" width="2.625" style="122" customWidth="1"/>
    <col min="6665" max="6665" width="9.625" style="122" customWidth="1"/>
    <col min="6666" max="6666" width="2.625" style="122" customWidth="1"/>
    <col min="6667" max="6667" width="9.625" style="122" customWidth="1"/>
    <col min="6668" max="6668" width="2.625" style="122" customWidth="1"/>
    <col min="6669" max="6669" width="9.625" style="122" customWidth="1"/>
    <col min="6670" max="6670" width="2.625" style="122" customWidth="1"/>
    <col min="6671" max="6671" width="9.625" style="122" customWidth="1"/>
    <col min="6672" max="6672" width="2.625" style="122" customWidth="1"/>
    <col min="6673" max="6673" width="9.625" style="122" customWidth="1"/>
    <col min="6674" max="6674" width="2.625" style="122" customWidth="1"/>
    <col min="6675" max="6675" width="9.625" style="122" customWidth="1"/>
    <col min="6676" max="6676" width="3.5" style="122" customWidth="1"/>
    <col min="6677" max="6677" width="9.625" style="122" customWidth="1"/>
    <col min="6678" max="6678" width="2.875" style="122" customWidth="1"/>
    <col min="6679" max="6679" width="9.625" style="122" customWidth="1"/>
    <col min="6680" max="6680" width="3.875" style="122" customWidth="1"/>
    <col min="6681" max="6681" width="8.25" style="122" customWidth="1"/>
    <col min="6682" max="6682" width="6.875" style="122" customWidth="1"/>
    <col min="6683" max="6683" width="7.125" style="122" customWidth="1"/>
    <col min="6684" max="6684" width="8.875" style="122" customWidth="1"/>
    <col min="6685" max="6685" width="9.625" style="122" customWidth="1"/>
    <col min="6686" max="6686" width="2.625" style="122" customWidth="1"/>
    <col min="6687" max="6687" width="9.625" style="122" customWidth="1"/>
    <col min="6688" max="6688" width="2.625" style="122" customWidth="1"/>
    <col min="6689" max="6689" width="9.625" style="122" customWidth="1"/>
    <col min="6690" max="6690" width="2.625" style="122" customWidth="1"/>
    <col min="6691" max="6912" width="9.625" style="122"/>
    <col min="6913" max="6913" width="2.625" style="122" customWidth="1"/>
    <col min="6914" max="6914" width="5" style="122" customWidth="1"/>
    <col min="6915" max="6915" width="20.625" style="122" customWidth="1"/>
    <col min="6916" max="6916" width="2.625" style="122" customWidth="1"/>
    <col min="6917" max="6917" width="9.625" style="122" customWidth="1"/>
    <col min="6918" max="6918" width="2.625" style="122" customWidth="1"/>
    <col min="6919" max="6919" width="9.625" style="122" customWidth="1"/>
    <col min="6920" max="6920" width="2.625" style="122" customWidth="1"/>
    <col min="6921" max="6921" width="9.625" style="122" customWidth="1"/>
    <col min="6922" max="6922" width="2.625" style="122" customWidth="1"/>
    <col min="6923" max="6923" width="9.625" style="122" customWidth="1"/>
    <col min="6924" max="6924" width="2.625" style="122" customWidth="1"/>
    <col min="6925" max="6925" width="9.625" style="122" customWidth="1"/>
    <col min="6926" max="6926" width="2.625" style="122" customWidth="1"/>
    <col min="6927" max="6927" width="9.625" style="122" customWidth="1"/>
    <col min="6928" max="6928" width="2.625" style="122" customWidth="1"/>
    <col min="6929" max="6929" width="9.625" style="122" customWidth="1"/>
    <col min="6930" max="6930" width="2.625" style="122" customWidth="1"/>
    <col min="6931" max="6931" width="9.625" style="122" customWidth="1"/>
    <col min="6932" max="6932" width="3.5" style="122" customWidth="1"/>
    <col min="6933" max="6933" width="9.625" style="122" customWidth="1"/>
    <col min="6934" max="6934" width="2.875" style="122" customWidth="1"/>
    <col min="6935" max="6935" width="9.625" style="122" customWidth="1"/>
    <col min="6936" max="6936" width="3.875" style="122" customWidth="1"/>
    <col min="6937" max="6937" width="8.25" style="122" customWidth="1"/>
    <col min="6938" max="6938" width="6.875" style="122" customWidth="1"/>
    <col min="6939" max="6939" width="7.125" style="122" customWidth="1"/>
    <col min="6940" max="6940" width="8.875" style="122" customWidth="1"/>
    <col min="6941" max="6941" width="9.625" style="122" customWidth="1"/>
    <col min="6942" max="6942" width="2.625" style="122" customWidth="1"/>
    <col min="6943" max="6943" width="9.625" style="122" customWidth="1"/>
    <col min="6944" max="6944" width="2.625" style="122" customWidth="1"/>
    <col min="6945" max="6945" width="9.625" style="122" customWidth="1"/>
    <col min="6946" max="6946" width="2.625" style="122" customWidth="1"/>
    <col min="6947" max="7168" width="9.625" style="122"/>
    <col min="7169" max="7169" width="2.625" style="122" customWidth="1"/>
    <col min="7170" max="7170" width="5" style="122" customWidth="1"/>
    <col min="7171" max="7171" width="20.625" style="122" customWidth="1"/>
    <col min="7172" max="7172" width="2.625" style="122" customWidth="1"/>
    <col min="7173" max="7173" width="9.625" style="122" customWidth="1"/>
    <col min="7174" max="7174" width="2.625" style="122" customWidth="1"/>
    <col min="7175" max="7175" width="9.625" style="122" customWidth="1"/>
    <col min="7176" max="7176" width="2.625" style="122" customWidth="1"/>
    <col min="7177" max="7177" width="9.625" style="122" customWidth="1"/>
    <col min="7178" max="7178" width="2.625" style="122" customWidth="1"/>
    <col min="7179" max="7179" width="9.625" style="122" customWidth="1"/>
    <col min="7180" max="7180" width="2.625" style="122" customWidth="1"/>
    <col min="7181" max="7181" width="9.625" style="122" customWidth="1"/>
    <col min="7182" max="7182" width="2.625" style="122" customWidth="1"/>
    <col min="7183" max="7183" width="9.625" style="122" customWidth="1"/>
    <col min="7184" max="7184" width="2.625" style="122" customWidth="1"/>
    <col min="7185" max="7185" width="9.625" style="122" customWidth="1"/>
    <col min="7186" max="7186" width="2.625" style="122" customWidth="1"/>
    <col min="7187" max="7187" width="9.625" style="122" customWidth="1"/>
    <col min="7188" max="7188" width="3.5" style="122" customWidth="1"/>
    <col min="7189" max="7189" width="9.625" style="122" customWidth="1"/>
    <col min="7190" max="7190" width="2.875" style="122" customWidth="1"/>
    <col min="7191" max="7191" width="9.625" style="122" customWidth="1"/>
    <col min="7192" max="7192" width="3.875" style="122" customWidth="1"/>
    <col min="7193" max="7193" width="8.25" style="122" customWidth="1"/>
    <col min="7194" max="7194" width="6.875" style="122" customWidth="1"/>
    <col min="7195" max="7195" width="7.125" style="122" customWidth="1"/>
    <col min="7196" max="7196" width="8.875" style="122" customWidth="1"/>
    <col min="7197" max="7197" width="9.625" style="122" customWidth="1"/>
    <col min="7198" max="7198" width="2.625" style="122" customWidth="1"/>
    <col min="7199" max="7199" width="9.625" style="122" customWidth="1"/>
    <col min="7200" max="7200" width="2.625" style="122" customWidth="1"/>
    <col min="7201" max="7201" width="9.625" style="122" customWidth="1"/>
    <col min="7202" max="7202" width="2.625" style="122" customWidth="1"/>
    <col min="7203" max="7424" width="9.625" style="122"/>
    <col min="7425" max="7425" width="2.625" style="122" customWidth="1"/>
    <col min="7426" max="7426" width="5" style="122" customWidth="1"/>
    <col min="7427" max="7427" width="20.625" style="122" customWidth="1"/>
    <col min="7428" max="7428" width="2.625" style="122" customWidth="1"/>
    <col min="7429" max="7429" width="9.625" style="122" customWidth="1"/>
    <col min="7430" max="7430" width="2.625" style="122" customWidth="1"/>
    <col min="7431" max="7431" width="9.625" style="122" customWidth="1"/>
    <col min="7432" max="7432" width="2.625" style="122" customWidth="1"/>
    <col min="7433" max="7433" width="9.625" style="122" customWidth="1"/>
    <col min="7434" max="7434" width="2.625" style="122" customWidth="1"/>
    <col min="7435" max="7435" width="9.625" style="122" customWidth="1"/>
    <col min="7436" max="7436" width="2.625" style="122" customWidth="1"/>
    <col min="7437" max="7437" width="9.625" style="122" customWidth="1"/>
    <col min="7438" max="7438" width="2.625" style="122" customWidth="1"/>
    <col min="7439" max="7439" width="9.625" style="122" customWidth="1"/>
    <col min="7440" max="7440" width="2.625" style="122" customWidth="1"/>
    <col min="7441" max="7441" width="9.625" style="122" customWidth="1"/>
    <col min="7442" max="7442" width="2.625" style="122" customWidth="1"/>
    <col min="7443" max="7443" width="9.625" style="122" customWidth="1"/>
    <col min="7444" max="7444" width="3.5" style="122" customWidth="1"/>
    <col min="7445" max="7445" width="9.625" style="122" customWidth="1"/>
    <col min="7446" max="7446" width="2.875" style="122" customWidth="1"/>
    <col min="7447" max="7447" width="9.625" style="122" customWidth="1"/>
    <col min="7448" max="7448" width="3.875" style="122" customWidth="1"/>
    <col min="7449" max="7449" width="8.25" style="122" customWidth="1"/>
    <col min="7450" max="7450" width="6.875" style="122" customWidth="1"/>
    <col min="7451" max="7451" width="7.125" style="122" customWidth="1"/>
    <col min="7452" max="7452" width="8.875" style="122" customWidth="1"/>
    <col min="7453" max="7453" width="9.625" style="122" customWidth="1"/>
    <col min="7454" max="7454" width="2.625" style="122" customWidth="1"/>
    <col min="7455" max="7455" width="9.625" style="122" customWidth="1"/>
    <col min="7456" max="7456" width="2.625" style="122" customWidth="1"/>
    <col min="7457" max="7457" width="9.625" style="122" customWidth="1"/>
    <col min="7458" max="7458" width="2.625" style="122" customWidth="1"/>
    <col min="7459" max="7680" width="9.625" style="122"/>
    <col min="7681" max="7681" width="2.625" style="122" customWidth="1"/>
    <col min="7682" max="7682" width="5" style="122" customWidth="1"/>
    <col min="7683" max="7683" width="20.625" style="122" customWidth="1"/>
    <col min="7684" max="7684" width="2.625" style="122" customWidth="1"/>
    <col min="7685" max="7685" width="9.625" style="122" customWidth="1"/>
    <col min="7686" max="7686" width="2.625" style="122" customWidth="1"/>
    <col min="7687" max="7687" width="9.625" style="122" customWidth="1"/>
    <col min="7688" max="7688" width="2.625" style="122" customWidth="1"/>
    <col min="7689" max="7689" width="9.625" style="122" customWidth="1"/>
    <col min="7690" max="7690" width="2.625" style="122" customWidth="1"/>
    <col min="7691" max="7691" width="9.625" style="122" customWidth="1"/>
    <col min="7692" max="7692" width="2.625" style="122" customWidth="1"/>
    <col min="7693" max="7693" width="9.625" style="122" customWidth="1"/>
    <col min="7694" max="7694" width="2.625" style="122" customWidth="1"/>
    <col min="7695" max="7695" width="9.625" style="122" customWidth="1"/>
    <col min="7696" max="7696" width="2.625" style="122" customWidth="1"/>
    <col min="7697" max="7697" width="9.625" style="122" customWidth="1"/>
    <col min="7698" max="7698" width="2.625" style="122" customWidth="1"/>
    <col min="7699" max="7699" width="9.625" style="122" customWidth="1"/>
    <col min="7700" max="7700" width="3.5" style="122" customWidth="1"/>
    <col min="7701" max="7701" width="9.625" style="122" customWidth="1"/>
    <col min="7702" max="7702" width="2.875" style="122" customWidth="1"/>
    <col min="7703" max="7703" width="9.625" style="122" customWidth="1"/>
    <col min="7704" max="7704" width="3.875" style="122" customWidth="1"/>
    <col min="7705" max="7705" width="8.25" style="122" customWidth="1"/>
    <col min="7706" max="7706" width="6.875" style="122" customWidth="1"/>
    <col min="7707" max="7707" width="7.125" style="122" customWidth="1"/>
    <col min="7708" max="7708" width="8.875" style="122" customWidth="1"/>
    <col min="7709" max="7709" width="9.625" style="122" customWidth="1"/>
    <col min="7710" max="7710" width="2.625" style="122" customWidth="1"/>
    <col min="7711" max="7711" width="9.625" style="122" customWidth="1"/>
    <col min="7712" max="7712" width="2.625" style="122" customWidth="1"/>
    <col min="7713" max="7713" width="9.625" style="122" customWidth="1"/>
    <col min="7714" max="7714" width="2.625" style="122" customWidth="1"/>
    <col min="7715" max="7936" width="9.625" style="122"/>
    <col min="7937" max="7937" width="2.625" style="122" customWidth="1"/>
    <col min="7938" max="7938" width="5" style="122" customWidth="1"/>
    <col min="7939" max="7939" width="20.625" style="122" customWidth="1"/>
    <col min="7940" max="7940" width="2.625" style="122" customWidth="1"/>
    <col min="7941" max="7941" width="9.625" style="122" customWidth="1"/>
    <col min="7942" max="7942" width="2.625" style="122" customWidth="1"/>
    <col min="7943" max="7943" width="9.625" style="122" customWidth="1"/>
    <col min="7944" max="7944" width="2.625" style="122" customWidth="1"/>
    <col min="7945" max="7945" width="9.625" style="122" customWidth="1"/>
    <col min="7946" max="7946" width="2.625" style="122" customWidth="1"/>
    <col min="7947" max="7947" width="9.625" style="122" customWidth="1"/>
    <col min="7948" max="7948" width="2.625" style="122" customWidth="1"/>
    <col min="7949" max="7949" width="9.625" style="122" customWidth="1"/>
    <col min="7950" max="7950" width="2.625" style="122" customWidth="1"/>
    <col min="7951" max="7951" width="9.625" style="122" customWidth="1"/>
    <col min="7952" max="7952" width="2.625" style="122" customWidth="1"/>
    <col min="7953" max="7953" width="9.625" style="122" customWidth="1"/>
    <col min="7954" max="7954" width="2.625" style="122" customWidth="1"/>
    <col min="7955" max="7955" width="9.625" style="122" customWidth="1"/>
    <col min="7956" max="7956" width="3.5" style="122" customWidth="1"/>
    <col min="7957" max="7957" width="9.625" style="122" customWidth="1"/>
    <col min="7958" max="7958" width="2.875" style="122" customWidth="1"/>
    <col min="7959" max="7959" width="9.625" style="122" customWidth="1"/>
    <col min="7960" max="7960" width="3.875" style="122" customWidth="1"/>
    <col min="7961" max="7961" width="8.25" style="122" customWidth="1"/>
    <col min="7962" max="7962" width="6.875" style="122" customWidth="1"/>
    <col min="7963" max="7963" width="7.125" style="122" customWidth="1"/>
    <col min="7964" max="7964" width="8.875" style="122" customWidth="1"/>
    <col min="7965" max="7965" width="9.625" style="122" customWidth="1"/>
    <col min="7966" max="7966" width="2.625" style="122" customWidth="1"/>
    <col min="7967" max="7967" width="9.625" style="122" customWidth="1"/>
    <col min="7968" max="7968" width="2.625" style="122" customWidth="1"/>
    <col min="7969" max="7969" width="9.625" style="122" customWidth="1"/>
    <col min="7970" max="7970" width="2.625" style="122" customWidth="1"/>
    <col min="7971" max="8192" width="9.625" style="122"/>
    <col min="8193" max="8193" width="2.625" style="122" customWidth="1"/>
    <col min="8194" max="8194" width="5" style="122" customWidth="1"/>
    <col min="8195" max="8195" width="20.625" style="122" customWidth="1"/>
    <col min="8196" max="8196" width="2.625" style="122" customWidth="1"/>
    <col min="8197" max="8197" width="9.625" style="122" customWidth="1"/>
    <col min="8198" max="8198" width="2.625" style="122" customWidth="1"/>
    <col min="8199" max="8199" width="9.625" style="122" customWidth="1"/>
    <col min="8200" max="8200" width="2.625" style="122" customWidth="1"/>
    <col min="8201" max="8201" width="9.625" style="122" customWidth="1"/>
    <col min="8202" max="8202" width="2.625" style="122" customWidth="1"/>
    <col min="8203" max="8203" width="9.625" style="122" customWidth="1"/>
    <col min="8204" max="8204" width="2.625" style="122" customWidth="1"/>
    <col min="8205" max="8205" width="9.625" style="122" customWidth="1"/>
    <col min="8206" max="8206" width="2.625" style="122" customWidth="1"/>
    <col min="8207" max="8207" width="9.625" style="122" customWidth="1"/>
    <col min="8208" max="8208" width="2.625" style="122" customWidth="1"/>
    <col min="8209" max="8209" width="9.625" style="122" customWidth="1"/>
    <col min="8210" max="8210" width="2.625" style="122" customWidth="1"/>
    <col min="8211" max="8211" width="9.625" style="122" customWidth="1"/>
    <col min="8212" max="8212" width="3.5" style="122" customWidth="1"/>
    <col min="8213" max="8213" width="9.625" style="122" customWidth="1"/>
    <col min="8214" max="8214" width="2.875" style="122" customWidth="1"/>
    <col min="8215" max="8215" width="9.625" style="122" customWidth="1"/>
    <col min="8216" max="8216" width="3.875" style="122" customWidth="1"/>
    <col min="8217" max="8217" width="8.25" style="122" customWidth="1"/>
    <col min="8218" max="8218" width="6.875" style="122" customWidth="1"/>
    <col min="8219" max="8219" width="7.125" style="122" customWidth="1"/>
    <col min="8220" max="8220" width="8.875" style="122" customWidth="1"/>
    <col min="8221" max="8221" width="9.625" style="122" customWidth="1"/>
    <col min="8222" max="8222" width="2.625" style="122" customWidth="1"/>
    <col min="8223" max="8223" width="9.625" style="122" customWidth="1"/>
    <col min="8224" max="8224" width="2.625" style="122" customWidth="1"/>
    <col min="8225" max="8225" width="9.625" style="122" customWidth="1"/>
    <col min="8226" max="8226" width="2.625" style="122" customWidth="1"/>
    <col min="8227" max="8448" width="9.625" style="122"/>
    <col min="8449" max="8449" width="2.625" style="122" customWidth="1"/>
    <col min="8450" max="8450" width="5" style="122" customWidth="1"/>
    <col min="8451" max="8451" width="20.625" style="122" customWidth="1"/>
    <col min="8452" max="8452" width="2.625" style="122" customWidth="1"/>
    <col min="8453" max="8453" width="9.625" style="122" customWidth="1"/>
    <col min="8454" max="8454" width="2.625" style="122" customWidth="1"/>
    <col min="8455" max="8455" width="9.625" style="122" customWidth="1"/>
    <col min="8456" max="8456" width="2.625" style="122" customWidth="1"/>
    <col min="8457" max="8457" width="9.625" style="122" customWidth="1"/>
    <col min="8458" max="8458" width="2.625" style="122" customWidth="1"/>
    <col min="8459" max="8459" width="9.625" style="122" customWidth="1"/>
    <col min="8460" max="8460" width="2.625" style="122" customWidth="1"/>
    <col min="8461" max="8461" width="9.625" style="122" customWidth="1"/>
    <col min="8462" max="8462" width="2.625" style="122" customWidth="1"/>
    <col min="8463" max="8463" width="9.625" style="122" customWidth="1"/>
    <col min="8464" max="8464" width="2.625" style="122" customWidth="1"/>
    <col min="8465" max="8465" width="9.625" style="122" customWidth="1"/>
    <col min="8466" max="8466" width="2.625" style="122" customWidth="1"/>
    <col min="8467" max="8467" width="9.625" style="122" customWidth="1"/>
    <col min="8468" max="8468" width="3.5" style="122" customWidth="1"/>
    <col min="8469" max="8469" width="9.625" style="122" customWidth="1"/>
    <col min="8470" max="8470" width="2.875" style="122" customWidth="1"/>
    <col min="8471" max="8471" width="9.625" style="122" customWidth="1"/>
    <col min="8472" max="8472" width="3.875" style="122" customWidth="1"/>
    <col min="8473" max="8473" width="8.25" style="122" customWidth="1"/>
    <col min="8474" max="8474" width="6.875" style="122" customWidth="1"/>
    <col min="8475" max="8475" width="7.125" style="122" customWidth="1"/>
    <col min="8476" max="8476" width="8.875" style="122" customWidth="1"/>
    <col min="8477" max="8477" width="9.625" style="122" customWidth="1"/>
    <col min="8478" max="8478" width="2.625" style="122" customWidth="1"/>
    <col min="8479" max="8479" width="9.625" style="122" customWidth="1"/>
    <col min="8480" max="8480" width="2.625" style="122" customWidth="1"/>
    <col min="8481" max="8481" width="9.625" style="122" customWidth="1"/>
    <col min="8482" max="8482" width="2.625" style="122" customWidth="1"/>
    <col min="8483" max="8704" width="9.625" style="122"/>
    <col min="8705" max="8705" width="2.625" style="122" customWidth="1"/>
    <col min="8706" max="8706" width="5" style="122" customWidth="1"/>
    <col min="8707" max="8707" width="20.625" style="122" customWidth="1"/>
    <col min="8708" max="8708" width="2.625" style="122" customWidth="1"/>
    <col min="8709" max="8709" width="9.625" style="122" customWidth="1"/>
    <col min="8710" max="8710" width="2.625" style="122" customWidth="1"/>
    <col min="8711" max="8711" width="9.625" style="122" customWidth="1"/>
    <col min="8712" max="8712" width="2.625" style="122" customWidth="1"/>
    <col min="8713" max="8713" width="9.625" style="122" customWidth="1"/>
    <col min="8714" max="8714" width="2.625" style="122" customWidth="1"/>
    <col min="8715" max="8715" width="9.625" style="122" customWidth="1"/>
    <col min="8716" max="8716" width="2.625" style="122" customWidth="1"/>
    <col min="8717" max="8717" width="9.625" style="122" customWidth="1"/>
    <col min="8718" max="8718" width="2.625" style="122" customWidth="1"/>
    <col min="8719" max="8719" width="9.625" style="122" customWidth="1"/>
    <col min="8720" max="8720" width="2.625" style="122" customWidth="1"/>
    <col min="8721" max="8721" width="9.625" style="122" customWidth="1"/>
    <col min="8722" max="8722" width="2.625" style="122" customWidth="1"/>
    <col min="8723" max="8723" width="9.625" style="122" customWidth="1"/>
    <col min="8724" max="8724" width="3.5" style="122" customWidth="1"/>
    <col min="8725" max="8725" width="9.625" style="122" customWidth="1"/>
    <col min="8726" max="8726" width="2.875" style="122" customWidth="1"/>
    <col min="8727" max="8727" width="9.625" style="122" customWidth="1"/>
    <col min="8728" max="8728" width="3.875" style="122" customWidth="1"/>
    <col min="8729" max="8729" width="8.25" style="122" customWidth="1"/>
    <col min="8730" max="8730" width="6.875" style="122" customWidth="1"/>
    <col min="8731" max="8731" width="7.125" style="122" customWidth="1"/>
    <col min="8732" max="8732" width="8.875" style="122" customWidth="1"/>
    <col min="8733" max="8733" width="9.625" style="122" customWidth="1"/>
    <col min="8734" max="8734" width="2.625" style="122" customWidth="1"/>
    <col min="8735" max="8735" width="9.625" style="122" customWidth="1"/>
    <col min="8736" max="8736" width="2.625" style="122" customWidth="1"/>
    <col min="8737" max="8737" width="9.625" style="122" customWidth="1"/>
    <col min="8738" max="8738" width="2.625" style="122" customWidth="1"/>
    <col min="8739" max="8960" width="9.625" style="122"/>
    <col min="8961" max="8961" width="2.625" style="122" customWidth="1"/>
    <col min="8962" max="8962" width="5" style="122" customWidth="1"/>
    <col min="8963" max="8963" width="20.625" style="122" customWidth="1"/>
    <col min="8964" max="8964" width="2.625" style="122" customWidth="1"/>
    <col min="8965" max="8965" width="9.625" style="122" customWidth="1"/>
    <col min="8966" max="8966" width="2.625" style="122" customWidth="1"/>
    <col min="8967" max="8967" width="9.625" style="122" customWidth="1"/>
    <col min="8968" max="8968" width="2.625" style="122" customWidth="1"/>
    <col min="8969" max="8969" width="9.625" style="122" customWidth="1"/>
    <col min="8970" max="8970" width="2.625" style="122" customWidth="1"/>
    <col min="8971" max="8971" width="9.625" style="122" customWidth="1"/>
    <col min="8972" max="8972" width="2.625" style="122" customWidth="1"/>
    <col min="8973" max="8973" width="9.625" style="122" customWidth="1"/>
    <col min="8974" max="8974" width="2.625" style="122" customWidth="1"/>
    <col min="8975" max="8975" width="9.625" style="122" customWidth="1"/>
    <col min="8976" max="8976" width="2.625" style="122" customWidth="1"/>
    <col min="8977" max="8977" width="9.625" style="122" customWidth="1"/>
    <col min="8978" max="8978" width="2.625" style="122" customWidth="1"/>
    <col min="8979" max="8979" width="9.625" style="122" customWidth="1"/>
    <col min="8980" max="8980" width="3.5" style="122" customWidth="1"/>
    <col min="8981" max="8981" width="9.625" style="122" customWidth="1"/>
    <col min="8982" max="8982" width="2.875" style="122" customWidth="1"/>
    <col min="8983" max="8983" width="9.625" style="122" customWidth="1"/>
    <col min="8984" max="8984" width="3.875" style="122" customWidth="1"/>
    <col min="8985" max="8985" width="8.25" style="122" customWidth="1"/>
    <col min="8986" max="8986" width="6.875" style="122" customWidth="1"/>
    <col min="8987" max="8987" width="7.125" style="122" customWidth="1"/>
    <col min="8988" max="8988" width="8.875" style="122" customWidth="1"/>
    <col min="8989" max="8989" width="9.625" style="122" customWidth="1"/>
    <col min="8990" max="8990" width="2.625" style="122" customWidth="1"/>
    <col min="8991" max="8991" width="9.625" style="122" customWidth="1"/>
    <col min="8992" max="8992" width="2.625" style="122" customWidth="1"/>
    <col min="8993" max="8993" width="9.625" style="122" customWidth="1"/>
    <col min="8994" max="8994" width="2.625" style="122" customWidth="1"/>
    <col min="8995" max="9216" width="9.625" style="122"/>
    <col min="9217" max="9217" width="2.625" style="122" customWidth="1"/>
    <col min="9218" max="9218" width="5" style="122" customWidth="1"/>
    <col min="9219" max="9219" width="20.625" style="122" customWidth="1"/>
    <col min="9220" max="9220" width="2.625" style="122" customWidth="1"/>
    <col min="9221" max="9221" width="9.625" style="122" customWidth="1"/>
    <col min="9222" max="9222" width="2.625" style="122" customWidth="1"/>
    <col min="9223" max="9223" width="9.625" style="122" customWidth="1"/>
    <col min="9224" max="9224" width="2.625" style="122" customWidth="1"/>
    <col min="9225" max="9225" width="9.625" style="122" customWidth="1"/>
    <col min="9226" max="9226" width="2.625" style="122" customWidth="1"/>
    <col min="9227" max="9227" width="9.625" style="122" customWidth="1"/>
    <col min="9228" max="9228" width="2.625" style="122" customWidth="1"/>
    <col min="9229" max="9229" width="9.625" style="122" customWidth="1"/>
    <col min="9230" max="9230" width="2.625" style="122" customWidth="1"/>
    <col min="9231" max="9231" width="9.625" style="122" customWidth="1"/>
    <col min="9232" max="9232" width="2.625" style="122" customWidth="1"/>
    <col min="9233" max="9233" width="9.625" style="122" customWidth="1"/>
    <col min="9234" max="9234" width="2.625" style="122" customWidth="1"/>
    <col min="9235" max="9235" width="9.625" style="122" customWidth="1"/>
    <col min="9236" max="9236" width="3.5" style="122" customWidth="1"/>
    <col min="9237" max="9237" width="9.625" style="122" customWidth="1"/>
    <col min="9238" max="9238" width="2.875" style="122" customWidth="1"/>
    <col min="9239" max="9239" width="9.625" style="122" customWidth="1"/>
    <col min="9240" max="9240" width="3.875" style="122" customWidth="1"/>
    <col min="9241" max="9241" width="8.25" style="122" customWidth="1"/>
    <col min="9242" max="9242" width="6.875" style="122" customWidth="1"/>
    <col min="9243" max="9243" width="7.125" style="122" customWidth="1"/>
    <col min="9244" max="9244" width="8.875" style="122" customWidth="1"/>
    <col min="9245" max="9245" width="9.625" style="122" customWidth="1"/>
    <col min="9246" max="9246" width="2.625" style="122" customWidth="1"/>
    <col min="9247" max="9247" width="9.625" style="122" customWidth="1"/>
    <col min="9248" max="9248" width="2.625" style="122" customWidth="1"/>
    <col min="9249" max="9249" width="9.625" style="122" customWidth="1"/>
    <col min="9250" max="9250" width="2.625" style="122" customWidth="1"/>
    <col min="9251" max="9472" width="9.625" style="122"/>
    <col min="9473" max="9473" width="2.625" style="122" customWidth="1"/>
    <col min="9474" max="9474" width="5" style="122" customWidth="1"/>
    <col min="9475" max="9475" width="20.625" style="122" customWidth="1"/>
    <col min="9476" max="9476" width="2.625" style="122" customWidth="1"/>
    <col min="9477" max="9477" width="9.625" style="122" customWidth="1"/>
    <col min="9478" max="9478" width="2.625" style="122" customWidth="1"/>
    <col min="9479" max="9479" width="9.625" style="122" customWidth="1"/>
    <col min="9480" max="9480" width="2.625" style="122" customWidth="1"/>
    <col min="9481" max="9481" width="9.625" style="122" customWidth="1"/>
    <col min="9482" max="9482" width="2.625" style="122" customWidth="1"/>
    <col min="9483" max="9483" width="9.625" style="122" customWidth="1"/>
    <col min="9484" max="9484" width="2.625" style="122" customWidth="1"/>
    <col min="9485" max="9485" width="9.625" style="122" customWidth="1"/>
    <col min="9486" max="9486" width="2.625" style="122" customWidth="1"/>
    <col min="9487" max="9487" width="9.625" style="122" customWidth="1"/>
    <col min="9488" max="9488" width="2.625" style="122" customWidth="1"/>
    <col min="9489" max="9489" width="9.625" style="122" customWidth="1"/>
    <col min="9490" max="9490" width="2.625" style="122" customWidth="1"/>
    <col min="9491" max="9491" width="9.625" style="122" customWidth="1"/>
    <col min="9492" max="9492" width="3.5" style="122" customWidth="1"/>
    <col min="9493" max="9493" width="9.625" style="122" customWidth="1"/>
    <col min="9494" max="9494" width="2.875" style="122" customWidth="1"/>
    <col min="9495" max="9495" width="9.625" style="122" customWidth="1"/>
    <col min="9496" max="9496" width="3.875" style="122" customWidth="1"/>
    <col min="9497" max="9497" width="8.25" style="122" customWidth="1"/>
    <col min="9498" max="9498" width="6.875" style="122" customWidth="1"/>
    <col min="9499" max="9499" width="7.125" style="122" customWidth="1"/>
    <col min="9500" max="9500" width="8.875" style="122" customWidth="1"/>
    <col min="9501" max="9501" width="9.625" style="122" customWidth="1"/>
    <col min="9502" max="9502" width="2.625" style="122" customWidth="1"/>
    <col min="9503" max="9503" width="9.625" style="122" customWidth="1"/>
    <col min="9504" max="9504" width="2.625" style="122" customWidth="1"/>
    <col min="9505" max="9505" width="9.625" style="122" customWidth="1"/>
    <col min="9506" max="9506" width="2.625" style="122" customWidth="1"/>
    <col min="9507" max="9728" width="9.625" style="122"/>
    <col min="9729" max="9729" width="2.625" style="122" customWidth="1"/>
    <col min="9730" max="9730" width="5" style="122" customWidth="1"/>
    <col min="9731" max="9731" width="20.625" style="122" customWidth="1"/>
    <col min="9732" max="9732" width="2.625" style="122" customWidth="1"/>
    <col min="9733" max="9733" width="9.625" style="122" customWidth="1"/>
    <col min="9734" max="9734" width="2.625" style="122" customWidth="1"/>
    <col min="9735" max="9735" width="9.625" style="122" customWidth="1"/>
    <col min="9736" max="9736" width="2.625" style="122" customWidth="1"/>
    <col min="9737" max="9737" width="9.625" style="122" customWidth="1"/>
    <col min="9738" max="9738" width="2.625" style="122" customWidth="1"/>
    <col min="9739" max="9739" width="9.625" style="122" customWidth="1"/>
    <col min="9740" max="9740" width="2.625" style="122" customWidth="1"/>
    <col min="9741" max="9741" width="9.625" style="122" customWidth="1"/>
    <col min="9742" max="9742" width="2.625" style="122" customWidth="1"/>
    <col min="9743" max="9743" width="9.625" style="122" customWidth="1"/>
    <col min="9744" max="9744" width="2.625" style="122" customWidth="1"/>
    <col min="9745" max="9745" width="9.625" style="122" customWidth="1"/>
    <col min="9746" max="9746" width="2.625" style="122" customWidth="1"/>
    <col min="9747" max="9747" width="9.625" style="122" customWidth="1"/>
    <col min="9748" max="9748" width="3.5" style="122" customWidth="1"/>
    <col min="9749" max="9749" width="9.625" style="122" customWidth="1"/>
    <col min="9750" max="9750" width="2.875" style="122" customWidth="1"/>
    <col min="9751" max="9751" width="9.625" style="122" customWidth="1"/>
    <col min="9752" max="9752" width="3.875" style="122" customWidth="1"/>
    <col min="9753" max="9753" width="8.25" style="122" customWidth="1"/>
    <col min="9754" max="9754" width="6.875" style="122" customWidth="1"/>
    <col min="9755" max="9755" width="7.125" style="122" customWidth="1"/>
    <col min="9756" max="9756" width="8.875" style="122" customWidth="1"/>
    <col min="9757" max="9757" width="9.625" style="122" customWidth="1"/>
    <col min="9758" max="9758" width="2.625" style="122" customWidth="1"/>
    <col min="9759" max="9759" width="9.625" style="122" customWidth="1"/>
    <col min="9760" max="9760" width="2.625" style="122" customWidth="1"/>
    <col min="9761" max="9761" width="9.625" style="122" customWidth="1"/>
    <col min="9762" max="9762" width="2.625" style="122" customWidth="1"/>
    <col min="9763" max="9984" width="9.625" style="122"/>
    <col min="9985" max="9985" width="2.625" style="122" customWidth="1"/>
    <col min="9986" max="9986" width="5" style="122" customWidth="1"/>
    <col min="9987" max="9987" width="20.625" style="122" customWidth="1"/>
    <col min="9988" max="9988" width="2.625" style="122" customWidth="1"/>
    <col min="9989" max="9989" width="9.625" style="122" customWidth="1"/>
    <col min="9990" max="9990" width="2.625" style="122" customWidth="1"/>
    <col min="9991" max="9991" width="9.625" style="122" customWidth="1"/>
    <col min="9992" max="9992" width="2.625" style="122" customWidth="1"/>
    <col min="9993" max="9993" width="9.625" style="122" customWidth="1"/>
    <col min="9994" max="9994" width="2.625" style="122" customWidth="1"/>
    <col min="9995" max="9995" width="9.625" style="122" customWidth="1"/>
    <col min="9996" max="9996" width="2.625" style="122" customWidth="1"/>
    <col min="9997" max="9997" width="9.625" style="122" customWidth="1"/>
    <col min="9998" max="9998" width="2.625" style="122" customWidth="1"/>
    <col min="9999" max="9999" width="9.625" style="122" customWidth="1"/>
    <col min="10000" max="10000" width="2.625" style="122" customWidth="1"/>
    <col min="10001" max="10001" width="9.625" style="122" customWidth="1"/>
    <col min="10002" max="10002" width="2.625" style="122" customWidth="1"/>
    <col min="10003" max="10003" width="9.625" style="122" customWidth="1"/>
    <col min="10004" max="10004" width="3.5" style="122" customWidth="1"/>
    <col min="10005" max="10005" width="9.625" style="122" customWidth="1"/>
    <col min="10006" max="10006" width="2.875" style="122" customWidth="1"/>
    <col min="10007" max="10007" width="9.625" style="122" customWidth="1"/>
    <col min="10008" max="10008" width="3.875" style="122" customWidth="1"/>
    <col min="10009" max="10009" width="8.25" style="122" customWidth="1"/>
    <col min="10010" max="10010" width="6.875" style="122" customWidth="1"/>
    <col min="10011" max="10011" width="7.125" style="122" customWidth="1"/>
    <col min="10012" max="10012" width="8.875" style="122" customWidth="1"/>
    <col min="10013" max="10013" width="9.625" style="122" customWidth="1"/>
    <col min="10014" max="10014" width="2.625" style="122" customWidth="1"/>
    <col min="10015" max="10015" width="9.625" style="122" customWidth="1"/>
    <col min="10016" max="10016" width="2.625" style="122" customWidth="1"/>
    <col min="10017" max="10017" width="9.625" style="122" customWidth="1"/>
    <col min="10018" max="10018" width="2.625" style="122" customWidth="1"/>
    <col min="10019" max="10240" width="9.625" style="122"/>
    <col min="10241" max="10241" width="2.625" style="122" customWidth="1"/>
    <col min="10242" max="10242" width="5" style="122" customWidth="1"/>
    <col min="10243" max="10243" width="20.625" style="122" customWidth="1"/>
    <col min="10244" max="10244" width="2.625" style="122" customWidth="1"/>
    <col min="10245" max="10245" width="9.625" style="122" customWidth="1"/>
    <col min="10246" max="10246" width="2.625" style="122" customWidth="1"/>
    <col min="10247" max="10247" width="9.625" style="122" customWidth="1"/>
    <col min="10248" max="10248" width="2.625" style="122" customWidth="1"/>
    <col min="10249" max="10249" width="9.625" style="122" customWidth="1"/>
    <col min="10250" max="10250" width="2.625" style="122" customWidth="1"/>
    <col min="10251" max="10251" width="9.625" style="122" customWidth="1"/>
    <col min="10252" max="10252" width="2.625" style="122" customWidth="1"/>
    <col min="10253" max="10253" width="9.625" style="122" customWidth="1"/>
    <col min="10254" max="10254" width="2.625" style="122" customWidth="1"/>
    <col min="10255" max="10255" width="9.625" style="122" customWidth="1"/>
    <col min="10256" max="10256" width="2.625" style="122" customWidth="1"/>
    <col min="10257" max="10257" width="9.625" style="122" customWidth="1"/>
    <col min="10258" max="10258" width="2.625" style="122" customWidth="1"/>
    <col min="10259" max="10259" width="9.625" style="122" customWidth="1"/>
    <col min="10260" max="10260" width="3.5" style="122" customWidth="1"/>
    <col min="10261" max="10261" width="9.625" style="122" customWidth="1"/>
    <col min="10262" max="10262" width="2.875" style="122" customWidth="1"/>
    <col min="10263" max="10263" width="9.625" style="122" customWidth="1"/>
    <col min="10264" max="10264" width="3.875" style="122" customWidth="1"/>
    <col min="10265" max="10265" width="8.25" style="122" customWidth="1"/>
    <col min="10266" max="10266" width="6.875" style="122" customWidth="1"/>
    <col min="10267" max="10267" width="7.125" style="122" customWidth="1"/>
    <col min="10268" max="10268" width="8.875" style="122" customWidth="1"/>
    <col min="10269" max="10269" width="9.625" style="122" customWidth="1"/>
    <col min="10270" max="10270" width="2.625" style="122" customWidth="1"/>
    <col min="10271" max="10271" width="9.625" style="122" customWidth="1"/>
    <col min="10272" max="10272" width="2.625" style="122" customWidth="1"/>
    <col min="10273" max="10273" width="9.625" style="122" customWidth="1"/>
    <col min="10274" max="10274" width="2.625" style="122" customWidth="1"/>
    <col min="10275" max="10496" width="9.625" style="122"/>
    <col min="10497" max="10497" width="2.625" style="122" customWidth="1"/>
    <col min="10498" max="10498" width="5" style="122" customWidth="1"/>
    <col min="10499" max="10499" width="20.625" style="122" customWidth="1"/>
    <col min="10500" max="10500" width="2.625" style="122" customWidth="1"/>
    <col min="10501" max="10501" width="9.625" style="122" customWidth="1"/>
    <col min="10502" max="10502" width="2.625" style="122" customWidth="1"/>
    <col min="10503" max="10503" width="9.625" style="122" customWidth="1"/>
    <col min="10504" max="10504" width="2.625" style="122" customWidth="1"/>
    <col min="10505" max="10505" width="9.625" style="122" customWidth="1"/>
    <col min="10506" max="10506" width="2.625" style="122" customWidth="1"/>
    <col min="10507" max="10507" width="9.625" style="122" customWidth="1"/>
    <col min="10508" max="10508" width="2.625" style="122" customWidth="1"/>
    <col min="10509" max="10509" width="9.625" style="122" customWidth="1"/>
    <col min="10510" max="10510" width="2.625" style="122" customWidth="1"/>
    <col min="10511" max="10511" width="9.625" style="122" customWidth="1"/>
    <col min="10512" max="10512" width="2.625" style="122" customWidth="1"/>
    <col min="10513" max="10513" width="9.625" style="122" customWidth="1"/>
    <col min="10514" max="10514" width="2.625" style="122" customWidth="1"/>
    <col min="10515" max="10515" width="9.625" style="122" customWidth="1"/>
    <col min="10516" max="10516" width="3.5" style="122" customWidth="1"/>
    <col min="10517" max="10517" width="9.625" style="122" customWidth="1"/>
    <col min="10518" max="10518" width="2.875" style="122" customWidth="1"/>
    <col min="10519" max="10519" width="9.625" style="122" customWidth="1"/>
    <col min="10520" max="10520" width="3.875" style="122" customWidth="1"/>
    <col min="10521" max="10521" width="8.25" style="122" customWidth="1"/>
    <col min="10522" max="10522" width="6.875" style="122" customWidth="1"/>
    <col min="10523" max="10523" width="7.125" style="122" customWidth="1"/>
    <col min="10524" max="10524" width="8.875" style="122" customWidth="1"/>
    <col min="10525" max="10525" width="9.625" style="122" customWidth="1"/>
    <col min="10526" max="10526" width="2.625" style="122" customWidth="1"/>
    <col min="10527" max="10527" width="9.625" style="122" customWidth="1"/>
    <col min="10528" max="10528" width="2.625" style="122" customWidth="1"/>
    <col min="10529" max="10529" width="9.625" style="122" customWidth="1"/>
    <col min="10530" max="10530" width="2.625" style="122" customWidth="1"/>
    <col min="10531" max="10752" width="9.625" style="122"/>
    <col min="10753" max="10753" width="2.625" style="122" customWidth="1"/>
    <col min="10754" max="10754" width="5" style="122" customWidth="1"/>
    <col min="10755" max="10755" width="20.625" style="122" customWidth="1"/>
    <col min="10756" max="10756" width="2.625" style="122" customWidth="1"/>
    <col min="10757" max="10757" width="9.625" style="122" customWidth="1"/>
    <col min="10758" max="10758" width="2.625" style="122" customWidth="1"/>
    <col min="10759" max="10759" width="9.625" style="122" customWidth="1"/>
    <col min="10760" max="10760" width="2.625" style="122" customWidth="1"/>
    <col min="10761" max="10761" width="9.625" style="122" customWidth="1"/>
    <col min="10762" max="10762" width="2.625" style="122" customWidth="1"/>
    <col min="10763" max="10763" width="9.625" style="122" customWidth="1"/>
    <col min="10764" max="10764" width="2.625" style="122" customWidth="1"/>
    <col min="10765" max="10765" width="9.625" style="122" customWidth="1"/>
    <col min="10766" max="10766" width="2.625" style="122" customWidth="1"/>
    <col min="10767" max="10767" width="9.625" style="122" customWidth="1"/>
    <col min="10768" max="10768" width="2.625" style="122" customWidth="1"/>
    <col min="10769" max="10769" width="9.625" style="122" customWidth="1"/>
    <col min="10770" max="10770" width="2.625" style="122" customWidth="1"/>
    <col min="10771" max="10771" width="9.625" style="122" customWidth="1"/>
    <col min="10772" max="10772" width="3.5" style="122" customWidth="1"/>
    <col min="10773" max="10773" width="9.625" style="122" customWidth="1"/>
    <col min="10774" max="10774" width="2.875" style="122" customWidth="1"/>
    <col min="10775" max="10775" width="9.625" style="122" customWidth="1"/>
    <col min="10776" max="10776" width="3.875" style="122" customWidth="1"/>
    <col min="10777" max="10777" width="8.25" style="122" customWidth="1"/>
    <col min="10778" max="10778" width="6.875" style="122" customWidth="1"/>
    <col min="10779" max="10779" width="7.125" style="122" customWidth="1"/>
    <col min="10780" max="10780" width="8.875" style="122" customWidth="1"/>
    <col min="10781" max="10781" width="9.625" style="122" customWidth="1"/>
    <col min="10782" max="10782" width="2.625" style="122" customWidth="1"/>
    <col min="10783" max="10783" width="9.625" style="122" customWidth="1"/>
    <col min="10784" max="10784" width="2.625" style="122" customWidth="1"/>
    <col min="10785" max="10785" width="9.625" style="122" customWidth="1"/>
    <col min="10786" max="10786" width="2.625" style="122" customWidth="1"/>
    <col min="10787" max="11008" width="9.625" style="122"/>
    <col min="11009" max="11009" width="2.625" style="122" customWidth="1"/>
    <col min="11010" max="11010" width="5" style="122" customWidth="1"/>
    <col min="11011" max="11011" width="20.625" style="122" customWidth="1"/>
    <col min="11012" max="11012" width="2.625" style="122" customWidth="1"/>
    <col min="11013" max="11013" width="9.625" style="122" customWidth="1"/>
    <col min="11014" max="11014" width="2.625" style="122" customWidth="1"/>
    <col min="11015" max="11015" width="9.625" style="122" customWidth="1"/>
    <col min="11016" max="11016" width="2.625" style="122" customWidth="1"/>
    <col min="11017" max="11017" width="9.625" style="122" customWidth="1"/>
    <col min="11018" max="11018" width="2.625" style="122" customWidth="1"/>
    <col min="11019" max="11019" width="9.625" style="122" customWidth="1"/>
    <col min="11020" max="11020" width="2.625" style="122" customWidth="1"/>
    <col min="11021" max="11021" width="9.625" style="122" customWidth="1"/>
    <col min="11022" max="11022" width="2.625" style="122" customWidth="1"/>
    <col min="11023" max="11023" width="9.625" style="122" customWidth="1"/>
    <col min="11024" max="11024" width="2.625" style="122" customWidth="1"/>
    <col min="11025" max="11025" width="9.625" style="122" customWidth="1"/>
    <col min="11026" max="11026" width="2.625" style="122" customWidth="1"/>
    <col min="11027" max="11027" width="9.625" style="122" customWidth="1"/>
    <col min="11028" max="11028" width="3.5" style="122" customWidth="1"/>
    <col min="11029" max="11029" width="9.625" style="122" customWidth="1"/>
    <col min="11030" max="11030" width="2.875" style="122" customWidth="1"/>
    <col min="11031" max="11031" width="9.625" style="122" customWidth="1"/>
    <col min="11032" max="11032" width="3.875" style="122" customWidth="1"/>
    <col min="11033" max="11033" width="8.25" style="122" customWidth="1"/>
    <col min="11034" max="11034" width="6.875" style="122" customWidth="1"/>
    <col min="11035" max="11035" width="7.125" style="122" customWidth="1"/>
    <col min="11036" max="11036" width="8.875" style="122" customWidth="1"/>
    <col min="11037" max="11037" width="9.625" style="122" customWidth="1"/>
    <col min="11038" max="11038" width="2.625" style="122" customWidth="1"/>
    <col min="11039" max="11039" width="9.625" style="122" customWidth="1"/>
    <col min="11040" max="11040" width="2.625" style="122" customWidth="1"/>
    <col min="11041" max="11041" width="9.625" style="122" customWidth="1"/>
    <col min="11042" max="11042" width="2.625" style="122" customWidth="1"/>
    <col min="11043" max="11264" width="9.625" style="122"/>
    <col min="11265" max="11265" width="2.625" style="122" customWidth="1"/>
    <col min="11266" max="11266" width="5" style="122" customWidth="1"/>
    <col min="11267" max="11267" width="20.625" style="122" customWidth="1"/>
    <col min="11268" max="11268" width="2.625" style="122" customWidth="1"/>
    <col min="11269" max="11269" width="9.625" style="122" customWidth="1"/>
    <col min="11270" max="11270" width="2.625" style="122" customWidth="1"/>
    <col min="11271" max="11271" width="9.625" style="122" customWidth="1"/>
    <col min="11272" max="11272" width="2.625" style="122" customWidth="1"/>
    <col min="11273" max="11273" width="9.625" style="122" customWidth="1"/>
    <col min="11274" max="11274" width="2.625" style="122" customWidth="1"/>
    <col min="11275" max="11275" width="9.625" style="122" customWidth="1"/>
    <col min="11276" max="11276" width="2.625" style="122" customWidth="1"/>
    <col min="11277" max="11277" width="9.625" style="122" customWidth="1"/>
    <col min="11278" max="11278" width="2.625" style="122" customWidth="1"/>
    <col min="11279" max="11279" width="9.625" style="122" customWidth="1"/>
    <col min="11280" max="11280" width="2.625" style="122" customWidth="1"/>
    <col min="11281" max="11281" width="9.625" style="122" customWidth="1"/>
    <col min="11282" max="11282" width="2.625" style="122" customWidth="1"/>
    <col min="11283" max="11283" width="9.625" style="122" customWidth="1"/>
    <col min="11284" max="11284" width="3.5" style="122" customWidth="1"/>
    <col min="11285" max="11285" width="9.625" style="122" customWidth="1"/>
    <col min="11286" max="11286" width="2.875" style="122" customWidth="1"/>
    <col min="11287" max="11287" width="9.625" style="122" customWidth="1"/>
    <col min="11288" max="11288" width="3.875" style="122" customWidth="1"/>
    <col min="11289" max="11289" width="8.25" style="122" customWidth="1"/>
    <col min="11290" max="11290" width="6.875" style="122" customWidth="1"/>
    <col min="11291" max="11291" width="7.125" style="122" customWidth="1"/>
    <col min="11292" max="11292" width="8.875" style="122" customWidth="1"/>
    <col min="11293" max="11293" width="9.625" style="122" customWidth="1"/>
    <col min="11294" max="11294" width="2.625" style="122" customWidth="1"/>
    <col min="11295" max="11295" width="9.625" style="122" customWidth="1"/>
    <col min="11296" max="11296" width="2.625" style="122" customWidth="1"/>
    <col min="11297" max="11297" width="9.625" style="122" customWidth="1"/>
    <col min="11298" max="11298" width="2.625" style="122" customWidth="1"/>
    <col min="11299" max="11520" width="9.625" style="122"/>
    <col min="11521" max="11521" width="2.625" style="122" customWidth="1"/>
    <col min="11522" max="11522" width="5" style="122" customWidth="1"/>
    <col min="11523" max="11523" width="20.625" style="122" customWidth="1"/>
    <col min="11524" max="11524" width="2.625" style="122" customWidth="1"/>
    <col min="11525" max="11525" width="9.625" style="122" customWidth="1"/>
    <col min="11526" max="11526" width="2.625" style="122" customWidth="1"/>
    <col min="11527" max="11527" width="9.625" style="122" customWidth="1"/>
    <col min="11528" max="11528" width="2.625" style="122" customWidth="1"/>
    <col min="11529" max="11529" width="9.625" style="122" customWidth="1"/>
    <col min="11530" max="11530" width="2.625" style="122" customWidth="1"/>
    <col min="11531" max="11531" width="9.625" style="122" customWidth="1"/>
    <col min="11532" max="11532" width="2.625" style="122" customWidth="1"/>
    <col min="11533" max="11533" width="9.625" style="122" customWidth="1"/>
    <col min="11534" max="11534" width="2.625" style="122" customWidth="1"/>
    <col min="11535" max="11535" width="9.625" style="122" customWidth="1"/>
    <col min="11536" max="11536" width="2.625" style="122" customWidth="1"/>
    <col min="11537" max="11537" width="9.625" style="122" customWidth="1"/>
    <col min="11538" max="11538" width="2.625" style="122" customWidth="1"/>
    <col min="11539" max="11539" width="9.625" style="122" customWidth="1"/>
    <col min="11540" max="11540" width="3.5" style="122" customWidth="1"/>
    <col min="11541" max="11541" width="9.625" style="122" customWidth="1"/>
    <col min="11542" max="11542" width="2.875" style="122" customWidth="1"/>
    <col min="11543" max="11543" width="9.625" style="122" customWidth="1"/>
    <col min="11544" max="11544" width="3.875" style="122" customWidth="1"/>
    <col min="11545" max="11545" width="8.25" style="122" customWidth="1"/>
    <col min="11546" max="11546" width="6.875" style="122" customWidth="1"/>
    <col min="11547" max="11547" width="7.125" style="122" customWidth="1"/>
    <col min="11548" max="11548" width="8.875" style="122" customWidth="1"/>
    <col min="11549" max="11549" width="9.625" style="122" customWidth="1"/>
    <col min="11550" max="11550" width="2.625" style="122" customWidth="1"/>
    <col min="11551" max="11551" width="9.625" style="122" customWidth="1"/>
    <col min="11552" max="11552" width="2.625" style="122" customWidth="1"/>
    <col min="11553" max="11553" width="9.625" style="122" customWidth="1"/>
    <col min="11554" max="11554" width="2.625" style="122" customWidth="1"/>
    <col min="11555" max="11776" width="9.625" style="122"/>
    <col min="11777" max="11777" width="2.625" style="122" customWidth="1"/>
    <col min="11778" max="11778" width="5" style="122" customWidth="1"/>
    <col min="11779" max="11779" width="20.625" style="122" customWidth="1"/>
    <col min="11780" max="11780" width="2.625" style="122" customWidth="1"/>
    <col min="11781" max="11781" width="9.625" style="122" customWidth="1"/>
    <col min="11782" max="11782" width="2.625" style="122" customWidth="1"/>
    <col min="11783" max="11783" width="9.625" style="122" customWidth="1"/>
    <col min="11784" max="11784" width="2.625" style="122" customWidth="1"/>
    <col min="11785" max="11785" width="9.625" style="122" customWidth="1"/>
    <col min="11786" max="11786" width="2.625" style="122" customWidth="1"/>
    <col min="11787" max="11787" width="9.625" style="122" customWidth="1"/>
    <col min="11788" max="11788" width="2.625" style="122" customWidth="1"/>
    <col min="11789" max="11789" width="9.625" style="122" customWidth="1"/>
    <col min="11790" max="11790" width="2.625" style="122" customWidth="1"/>
    <col min="11791" max="11791" width="9.625" style="122" customWidth="1"/>
    <col min="11792" max="11792" width="2.625" style="122" customWidth="1"/>
    <col min="11793" max="11793" width="9.625" style="122" customWidth="1"/>
    <col min="11794" max="11794" width="2.625" style="122" customWidth="1"/>
    <col min="11795" max="11795" width="9.625" style="122" customWidth="1"/>
    <col min="11796" max="11796" width="3.5" style="122" customWidth="1"/>
    <col min="11797" max="11797" width="9.625" style="122" customWidth="1"/>
    <col min="11798" max="11798" width="2.875" style="122" customWidth="1"/>
    <col min="11799" max="11799" width="9.625" style="122" customWidth="1"/>
    <col min="11800" max="11800" width="3.875" style="122" customWidth="1"/>
    <col min="11801" max="11801" width="8.25" style="122" customWidth="1"/>
    <col min="11802" max="11802" width="6.875" style="122" customWidth="1"/>
    <col min="11803" max="11803" width="7.125" style="122" customWidth="1"/>
    <col min="11804" max="11804" width="8.875" style="122" customWidth="1"/>
    <col min="11805" max="11805" width="9.625" style="122" customWidth="1"/>
    <col min="11806" max="11806" width="2.625" style="122" customWidth="1"/>
    <col min="11807" max="11807" width="9.625" style="122" customWidth="1"/>
    <col min="11808" max="11808" width="2.625" style="122" customWidth="1"/>
    <col min="11809" max="11809" width="9.625" style="122" customWidth="1"/>
    <col min="11810" max="11810" width="2.625" style="122" customWidth="1"/>
    <col min="11811" max="12032" width="9.625" style="122"/>
    <col min="12033" max="12033" width="2.625" style="122" customWidth="1"/>
    <col min="12034" max="12034" width="5" style="122" customWidth="1"/>
    <col min="12035" max="12035" width="20.625" style="122" customWidth="1"/>
    <col min="12036" max="12036" width="2.625" style="122" customWidth="1"/>
    <col min="12037" max="12037" width="9.625" style="122" customWidth="1"/>
    <col min="12038" max="12038" width="2.625" style="122" customWidth="1"/>
    <col min="12039" max="12039" width="9.625" style="122" customWidth="1"/>
    <col min="12040" max="12040" width="2.625" style="122" customWidth="1"/>
    <col min="12041" max="12041" width="9.625" style="122" customWidth="1"/>
    <col min="12042" max="12042" width="2.625" style="122" customWidth="1"/>
    <col min="12043" max="12043" width="9.625" style="122" customWidth="1"/>
    <col min="12044" max="12044" width="2.625" style="122" customWidth="1"/>
    <col min="12045" max="12045" width="9.625" style="122" customWidth="1"/>
    <col min="12046" max="12046" width="2.625" style="122" customWidth="1"/>
    <col min="12047" max="12047" width="9.625" style="122" customWidth="1"/>
    <col min="12048" max="12048" width="2.625" style="122" customWidth="1"/>
    <col min="12049" max="12049" width="9.625" style="122" customWidth="1"/>
    <col min="12050" max="12050" width="2.625" style="122" customWidth="1"/>
    <col min="12051" max="12051" width="9.625" style="122" customWidth="1"/>
    <col min="12052" max="12052" width="3.5" style="122" customWidth="1"/>
    <col min="12053" max="12053" width="9.625" style="122" customWidth="1"/>
    <col min="12054" max="12054" width="2.875" style="122" customWidth="1"/>
    <col min="12055" max="12055" width="9.625" style="122" customWidth="1"/>
    <col min="12056" max="12056" width="3.875" style="122" customWidth="1"/>
    <col min="12057" max="12057" width="8.25" style="122" customWidth="1"/>
    <col min="12058" max="12058" width="6.875" style="122" customWidth="1"/>
    <col min="12059" max="12059" width="7.125" style="122" customWidth="1"/>
    <col min="12060" max="12060" width="8.875" style="122" customWidth="1"/>
    <col min="12061" max="12061" width="9.625" style="122" customWidth="1"/>
    <col min="12062" max="12062" width="2.625" style="122" customWidth="1"/>
    <col min="12063" max="12063" width="9.625" style="122" customWidth="1"/>
    <col min="12064" max="12064" width="2.625" style="122" customWidth="1"/>
    <col min="12065" max="12065" width="9.625" style="122" customWidth="1"/>
    <col min="12066" max="12066" width="2.625" style="122" customWidth="1"/>
    <col min="12067" max="12288" width="9.625" style="122"/>
    <col min="12289" max="12289" width="2.625" style="122" customWidth="1"/>
    <col min="12290" max="12290" width="5" style="122" customWidth="1"/>
    <col min="12291" max="12291" width="20.625" style="122" customWidth="1"/>
    <col min="12292" max="12292" width="2.625" style="122" customWidth="1"/>
    <col min="12293" max="12293" width="9.625" style="122" customWidth="1"/>
    <col min="12294" max="12294" width="2.625" style="122" customWidth="1"/>
    <col min="12295" max="12295" width="9.625" style="122" customWidth="1"/>
    <col min="12296" max="12296" width="2.625" style="122" customWidth="1"/>
    <col min="12297" max="12297" width="9.625" style="122" customWidth="1"/>
    <col min="12298" max="12298" width="2.625" style="122" customWidth="1"/>
    <col min="12299" max="12299" width="9.625" style="122" customWidth="1"/>
    <col min="12300" max="12300" width="2.625" style="122" customWidth="1"/>
    <col min="12301" max="12301" width="9.625" style="122" customWidth="1"/>
    <col min="12302" max="12302" width="2.625" style="122" customWidth="1"/>
    <col min="12303" max="12303" width="9.625" style="122" customWidth="1"/>
    <col min="12304" max="12304" width="2.625" style="122" customWidth="1"/>
    <col min="12305" max="12305" width="9.625" style="122" customWidth="1"/>
    <col min="12306" max="12306" width="2.625" style="122" customWidth="1"/>
    <col min="12307" max="12307" width="9.625" style="122" customWidth="1"/>
    <col min="12308" max="12308" width="3.5" style="122" customWidth="1"/>
    <col min="12309" max="12309" width="9.625" style="122" customWidth="1"/>
    <col min="12310" max="12310" width="2.875" style="122" customWidth="1"/>
    <col min="12311" max="12311" width="9.625" style="122" customWidth="1"/>
    <col min="12312" max="12312" width="3.875" style="122" customWidth="1"/>
    <col min="12313" max="12313" width="8.25" style="122" customWidth="1"/>
    <col min="12314" max="12314" width="6.875" style="122" customWidth="1"/>
    <col min="12315" max="12315" width="7.125" style="122" customWidth="1"/>
    <col min="12316" max="12316" width="8.875" style="122" customWidth="1"/>
    <col min="12317" max="12317" width="9.625" style="122" customWidth="1"/>
    <col min="12318" max="12318" width="2.625" style="122" customWidth="1"/>
    <col min="12319" max="12319" width="9.625" style="122" customWidth="1"/>
    <col min="12320" max="12320" width="2.625" style="122" customWidth="1"/>
    <col min="12321" max="12321" width="9.625" style="122" customWidth="1"/>
    <col min="12322" max="12322" width="2.625" style="122" customWidth="1"/>
    <col min="12323" max="12544" width="9.625" style="122"/>
    <col min="12545" max="12545" width="2.625" style="122" customWidth="1"/>
    <col min="12546" max="12546" width="5" style="122" customWidth="1"/>
    <col min="12547" max="12547" width="20.625" style="122" customWidth="1"/>
    <col min="12548" max="12548" width="2.625" style="122" customWidth="1"/>
    <col min="12549" max="12549" width="9.625" style="122" customWidth="1"/>
    <col min="12550" max="12550" width="2.625" style="122" customWidth="1"/>
    <col min="12551" max="12551" width="9.625" style="122" customWidth="1"/>
    <col min="12552" max="12552" width="2.625" style="122" customWidth="1"/>
    <col min="12553" max="12553" width="9.625" style="122" customWidth="1"/>
    <col min="12554" max="12554" width="2.625" style="122" customWidth="1"/>
    <col min="12555" max="12555" width="9.625" style="122" customWidth="1"/>
    <col min="12556" max="12556" width="2.625" style="122" customWidth="1"/>
    <col min="12557" max="12557" width="9.625" style="122" customWidth="1"/>
    <col min="12558" max="12558" width="2.625" style="122" customWidth="1"/>
    <col min="12559" max="12559" width="9.625" style="122" customWidth="1"/>
    <col min="12560" max="12560" width="2.625" style="122" customWidth="1"/>
    <col min="12561" max="12561" width="9.625" style="122" customWidth="1"/>
    <col min="12562" max="12562" width="2.625" style="122" customWidth="1"/>
    <col min="12563" max="12563" width="9.625" style="122" customWidth="1"/>
    <col min="12564" max="12564" width="3.5" style="122" customWidth="1"/>
    <col min="12565" max="12565" width="9.625" style="122" customWidth="1"/>
    <col min="12566" max="12566" width="2.875" style="122" customWidth="1"/>
    <col min="12567" max="12567" width="9.625" style="122" customWidth="1"/>
    <col min="12568" max="12568" width="3.875" style="122" customWidth="1"/>
    <col min="12569" max="12569" width="8.25" style="122" customWidth="1"/>
    <col min="12570" max="12570" width="6.875" style="122" customWidth="1"/>
    <col min="12571" max="12571" width="7.125" style="122" customWidth="1"/>
    <col min="12572" max="12572" width="8.875" style="122" customWidth="1"/>
    <col min="12573" max="12573" width="9.625" style="122" customWidth="1"/>
    <col min="12574" max="12574" width="2.625" style="122" customWidth="1"/>
    <col min="12575" max="12575" width="9.625" style="122" customWidth="1"/>
    <col min="12576" max="12576" width="2.625" style="122" customWidth="1"/>
    <col min="12577" max="12577" width="9.625" style="122" customWidth="1"/>
    <col min="12578" max="12578" width="2.625" style="122" customWidth="1"/>
    <col min="12579" max="12800" width="9.625" style="122"/>
    <col min="12801" max="12801" width="2.625" style="122" customWidth="1"/>
    <col min="12802" max="12802" width="5" style="122" customWidth="1"/>
    <col min="12803" max="12803" width="20.625" style="122" customWidth="1"/>
    <col min="12804" max="12804" width="2.625" style="122" customWidth="1"/>
    <col min="12805" max="12805" width="9.625" style="122" customWidth="1"/>
    <col min="12806" max="12806" width="2.625" style="122" customWidth="1"/>
    <col min="12807" max="12807" width="9.625" style="122" customWidth="1"/>
    <col min="12808" max="12808" width="2.625" style="122" customWidth="1"/>
    <col min="12809" max="12809" width="9.625" style="122" customWidth="1"/>
    <col min="12810" max="12810" width="2.625" style="122" customWidth="1"/>
    <col min="12811" max="12811" width="9.625" style="122" customWidth="1"/>
    <col min="12812" max="12812" width="2.625" style="122" customWidth="1"/>
    <col min="12813" max="12813" width="9.625" style="122" customWidth="1"/>
    <col min="12814" max="12814" width="2.625" style="122" customWidth="1"/>
    <col min="12815" max="12815" width="9.625" style="122" customWidth="1"/>
    <col min="12816" max="12816" width="2.625" style="122" customWidth="1"/>
    <col min="12817" max="12817" width="9.625" style="122" customWidth="1"/>
    <col min="12818" max="12818" width="2.625" style="122" customWidth="1"/>
    <col min="12819" max="12819" width="9.625" style="122" customWidth="1"/>
    <col min="12820" max="12820" width="3.5" style="122" customWidth="1"/>
    <col min="12821" max="12821" width="9.625" style="122" customWidth="1"/>
    <col min="12822" max="12822" width="2.875" style="122" customWidth="1"/>
    <col min="12823" max="12823" width="9.625" style="122" customWidth="1"/>
    <col min="12824" max="12824" width="3.875" style="122" customWidth="1"/>
    <col min="12825" max="12825" width="8.25" style="122" customWidth="1"/>
    <col min="12826" max="12826" width="6.875" style="122" customWidth="1"/>
    <col min="12827" max="12827" width="7.125" style="122" customWidth="1"/>
    <col min="12828" max="12828" width="8.875" style="122" customWidth="1"/>
    <col min="12829" max="12829" width="9.625" style="122" customWidth="1"/>
    <col min="12830" max="12830" width="2.625" style="122" customWidth="1"/>
    <col min="12831" max="12831" width="9.625" style="122" customWidth="1"/>
    <col min="12832" max="12832" width="2.625" style="122" customWidth="1"/>
    <col min="12833" max="12833" width="9.625" style="122" customWidth="1"/>
    <col min="12834" max="12834" width="2.625" style="122" customWidth="1"/>
    <col min="12835" max="13056" width="9.625" style="122"/>
    <col min="13057" max="13057" width="2.625" style="122" customWidth="1"/>
    <col min="13058" max="13058" width="5" style="122" customWidth="1"/>
    <col min="13059" max="13059" width="20.625" style="122" customWidth="1"/>
    <col min="13060" max="13060" width="2.625" style="122" customWidth="1"/>
    <col min="13061" max="13061" width="9.625" style="122" customWidth="1"/>
    <col min="13062" max="13062" width="2.625" style="122" customWidth="1"/>
    <col min="13063" max="13063" width="9.625" style="122" customWidth="1"/>
    <col min="13064" max="13064" width="2.625" style="122" customWidth="1"/>
    <col min="13065" max="13065" width="9.625" style="122" customWidth="1"/>
    <col min="13066" max="13066" width="2.625" style="122" customWidth="1"/>
    <col min="13067" max="13067" width="9.625" style="122" customWidth="1"/>
    <col min="13068" max="13068" width="2.625" style="122" customWidth="1"/>
    <col min="13069" max="13069" width="9.625" style="122" customWidth="1"/>
    <col min="13070" max="13070" width="2.625" style="122" customWidth="1"/>
    <col min="13071" max="13071" width="9.625" style="122" customWidth="1"/>
    <col min="13072" max="13072" width="2.625" style="122" customWidth="1"/>
    <col min="13073" max="13073" width="9.625" style="122" customWidth="1"/>
    <col min="13074" max="13074" width="2.625" style="122" customWidth="1"/>
    <col min="13075" max="13075" width="9.625" style="122" customWidth="1"/>
    <col min="13076" max="13076" width="3.5" style="122" customWidth="1"/>
    <col min="13077" max="13077" width="9.625" style="122" customWidth="1"/>
    <col min="13078" max="13078" width="2.875" style="122" customWidth="1"/>
    <col min="13079" max="13079" width="9.625" style="122" customWidth="1"/>
    <col min="13080" max="13080" width="3.875" style="122" customWidth="1"/>
    <col min="13081" max="13081" width="8.25" style="122" customWidth="1"/>
    <col min="13082" max="13082" width="6.875" style="122" customWidth="1"/>
    <col min="13083" max="13083" width="7.125" style="122" customWidth="1"/>
    <col min="13084" max="13084" width="8.875" style="122" customWidth="1"/>
    <col min="13085" max="13085" width="9.625" style="122" customWidth="1"/>
    <col min="13086" max="13086" width="2.625" style="122" customWidth="1"/>
    <col min="13087" max="13087" width="9.625" style="122" customWidth="1"/>
    <col min="13088" max="13088" width="2.625" style="122" customWidth="1"/>
    <col min="13089" max="13089" width="9.625" style="122" customWidth="1"/>
    <col min="13090" max="13090" width="2.625" style="122" customWidth="1"/>
    <col min="13091" max="13312" width="9.625" style="122"/>
    <col min="13313" max="13313" width="2.625" style="122" customWidth="1"/>
    <col min="13314" max="13314" width="5" style="122" customWidth="1"/>
    <col min="13315" max="13315" width="20.625" style="122" customWidth="1"/>
    <col min="13316" max="13316" width="2.625" style="122" customWidth="1"/>
    <col min="13317" max="13317" width="9.625" style="122" customWidth="1"/>
    <col min="13318" max="13318" width="2.625" style="122" customWidth="1"/>
    <col min="13319" max="13319" width="9.625" style="122" customWidth="1"/>
    <col min="13320" max="13320" width="2.625" style="122" customWidth="1"/>
    <col min="13321" max="13321" width="9.625" style="122" customWidth="1"/>
    <col min="13322" max="13322" width="2.625" style="122" customWidth="1"/>
    <col min="13323" max="13323" width="9.625" style="122" customWidth="1"/>
    <col min="13324" max="13324" width="2.625" style="122" customWidth="1"/>
    <col min="13325" max="13325" width="9.625" style="122" customWidth="1"/>
    <col min="13326" max="13326" width="2.625" style="122" customWidth="1"/>
    <col min="13327" max="13327" width="9.625" style="122" customWidth="1"/>
    <col min="13328" max="13328" width="2.625" style="122" customWidth="1"/>
    <col min="13329" max="13329" width="9.625" style="122" customWidth="1"/>
    <col min="13330" max="13330" width="2.625" style="122" customWidth="1"/>
    <col min="13331" max="13331" width="9.625" style="122" customWidth="1"/>
    <col min="13332" max="13332" width="3.5" style="122" customWidth="1"/>
    <col min="13333" max="13333" width="9.625" style="122" customWidth="1"/>
    <col min="13334" max="13334" width="2.875" style="122" customWidth="1"/>
    <col min="13335" max="13335" width="9.625" style="122" customWidth="1"/>
    <col min="13336" max="13336" width="3.875" style="122" customWidth="1"/>
    <col min="13337" max="13337" width="8.25" style="122" customWidth="1"/>
    <col min="13338" max="13338" width="6.875" style="122" customWidth="1"/>
    <col min="13339" max="13339" width="7.125" style="122" customWidth="1"/>
    <col min="13340" max="13340" width="8.875" style="122" customWidth="1"/>
    <col min="13341" max="13341" width="9.625" style="122" customWidth="1"/>
    <col min="13342" max="13342" width="2.625" style="122" customWidth="1"/>
    <col min="13343" max="13343" width="9.625" style="122" customWidth="1"/>
    <col min="13344" max="13344" width="2.625" style="122" customWidth="1"/>
    <col min="13345" max="13345" width="9.625" style="122" customWidth="1"/>
    <col min="13346" max="13346" width="2.625" style="122" customWidth="1"/>
    <col min="13347" max="13568" width="9.625" style="122"/>
    <col min="13569" max="13569" width="2.625" style="122" customWidth="1"/>
    <col min="13570" max="13570" width="5" style="122" customWidth="1"/>
    <col min="13571" max="13571" width="20.625" style="122" customWidth="1"/>
    <col min="13572" max="13572" width="2.625" style="122" customWidth="1"/>
    <col min="13573" max="13573" width="9.625" style="122" customWidth="1"/>
    <col min="13574" max="13574" width="2.625" style="122" customWidth="1"/>
    <col min="13575" max="13575" width="9.625" style="122" customWidth="1"/>
    <col min="13576" max="13576" width="2.625" style="122" customWidth="1"/>
    <col min="13577" max="13577" width="9.625" style="122" customWidth="1"/>
    <col min="13578" max="13578" width="2.625" style="122" customWidth="1"/>
    <col min="13579" max="13579" width="9.625" style="122" customWidth="1"/>
    <col min="13580" max="13580" width="2.625" style="122" customWidth="1"/>
    <col min="13581" max="13581" width="9.625" style="122" customWidth="1"/>
    <col min="13582" max="13582" width="2.625" style="122" customWidth="1"/>
    <col min="13583" max="13583" width="9.625" style="122" customWidth="1"/>
    <col min="13584" max="13584" width="2.625" style="122" customWidth="1"/>
    <col min="13585" max="13585" width="9.625" style="122" customWidth="1"/>
    <col min="13586" max="13586" width="2.625" style="122" customWidth="1"/>
    <col min="13587" max="13587" width="9.625" style="122" customWidth="1"/>
    <col min="13588" max="13588" width="3.5" style="122" customWidth="1"/>
    <col min="13589" max="13589" width="9.625" style="122" customWidth="1"/>
    <col min="13590" max="13590" width="2.875" style="122" customWidth="1"/>
    <col min="13591" max="13591" width="9.625" style="122" customWidth="1"/>
    <col min="13592" max="13592" width="3.875" style="122" customWidth="1"/>
    <col min="13593" max="13593" width="8.25" style="122" customWidth="1"/>
    <col min="13594" max="13594" width="6.875" style="122" customWidth="1"/>
    <col min="13595" max="13595" width="7.125" style="122" customWidth="1"/>
    <col min="13596" max="13596" width="8.875" style="122" customWidth="1"/>
    <col min="13597" max="13597" width="9.625" style="122" customWidth="1"/>
    <col min="13598" max="13598" width="2.625" style="122" customWidth="1"/>
    <col min="13599" max="13599" width="9.625" style="122" customWidth="1"/>
    <col min="13600" max="13600" width="2.625" style="122" customWidth="1"/>
    <col min="13601" max="13601" width="9.625" style="122" customWidth="1"/>
    <col min="13602" max="13602" width="2.625" style="122" customWidth="1"/>
    <col min="13603" max="13824" width="9.625" style="122"/>
    <col min="13825" max="13825" width="2.625" style="122" customWidth="1"/>
    <col min="13826" max="13826" width="5" style="122" customWidth="1"/>
    <col min="13827" max="13827" width="20.625" style="122" customWidth="1"/>
    <col min="13828" max="13828" width="2.625" style="122" customWidth="1"/>
    <col min="13829" max="13829" width="9.625" style="122" customWidth="1"/>
    <col min="13830" max="13830" width="2.625" style="122" customWidth="1"/>
    <col min="13831" max="13831" width="9.625" style="122" customWidth="1"/>
    <col min="13832" max="13832" width="2.625" style="122" customWidth="1"/>
    <col min="13833" max="13833" width="9.625" style="122" customWidth="1"/>
    <col min="13834" max="13834" width="2.625" style="122" customWidth="1"/>
    <col min="13835" max="13835" width="9.625" style="122" customWidth="1"/>
    <col min="13836" max="13836" width="2.625" style="122" customWidth="1"/>
    <col min="13837" max="13837" width="9.625" style="122" customWidth="1"/>
    <col min="13838" max="13838" width="2.625" style="122" customWidth="1"/>
    <col min="13839" max="13839" width="9.625" style="122" customWidth="1"/>
    <col min="13840" max="13840" width="2.625" style="122" customWidth="1"/>
    <col min="13841" max="13841" width="9.625" style="122" customWidth="1"/>
    <col min="13842" max="13842" width="2.625" style="122" customWidth="1"/>
    <col min="13843" max="13843" width="9.625" style="122" customWidth="1"/>
    <col min="13844" max="13844" width="3.5" style="122" customWidth="1"/>
    <col min="13845" max="13845" width="9.625" style="122" customWidth="1"/>
    <col min="13846" max="13846" width="2.875" style="122" customWidth="1"/>
    <col min="13847" max="13847" width="9.625" style="122" customWidth="1"/>
    <col min="13848" max="13848" width="3.875" style="122" customWidth="1"/>
    <col min="13849" max="13849" width="8.25" style="122" customWidth="1"/>
    <col min="13850" max="13850" width="6.875" style="122" customWidth="1"/>
    <col min="13851" max="13851" width="7.125" style="122" customWidth="1"/>
    <col min="13852" max="13852" width="8.875" style="122" customWidth="1"/>
    <col min="13853" max="13853" width="9.625" style="122" customWidth="1"/>
    <col min="13854" max="13854" width="2.625" style="122" customWidth="1"/>
    <col min="13855" max="13855" width="9.625" style="122" customWidth="1"/>
    <col min="13856" max="13856" width="2.625" style="122" customWidth="1"/>
    <col min="13857" max="13857" width="9.625" style="122" customWidth="1"/>
    <col min="13858" max="13858" width="2.625" style="122" customWidth="1"/>
    <col min="13859" max="14080" width="9.625" style="122"/>
    <col min="14081" max="14081" width="2.625" style="122" customWidth="1"/>
    <col min="14082" max="14082" width="5" style="122" customWidth="1"/>
    <col min="14083" max="14083" width="20.625" style="122" customWidth="1"/>
    <col min="14084" max="14084" width="2.625" style="122" customWidth="1"/>
    <col min="14085" max="14085" width="9.625" style="122" customWidth="1"/>
    <col min="14086" max="14086" width="2.625" style="122" customWidth="1"/>
    <col min="14087" max="14087" width="9.625" style="122" customWidth="1"/>
    <col min="14088" max="14088" width="2.625" style="122" customWidth="1"/>
    <col min="14089" max="14089" width="9.625" style="122" customWidth="1"/>
    <col min="14090" max="14090" width="2.625" style="122" customWidth="1"/>
    <col min="14091" max="14091" width="9.625" style="122" customWidth="1"/>
    <col min="14092" max="14092" width="2.625" style="122" customWidth="1"/>
    <col min="14093" max="14093" width="9.625" style="122" customWidth="1"/>
    <col min="14094" max="14094" width="2.625" style="122" customWidth="1"/>
    <col min="14095" max="14095" width="9.625" style="122" customWidth="1"/>
    <col min="14096" max="14096" width="2.625" style="122" customWidth="1"/>
    <col min="14097" max="14097" width="9.625" style="122" customWidth="1"/>
    <col min="14098" max="14098" width="2.625" style="122" customWidth="1"/>
    <col min="14099" max="14099" width="9.625" style="122" customWidth="1"/>
    <col min="14100" max="14100" width="3.5" style="122" customWidth="1"/>
    <col min="14101" max="14101" width="9.625" style="122" customWidth="1"/>
    <col min="14102" max="14102" width="2.875" style="122" customWidth="1"/>
    <col min="14103" max="14103" width="9.625" style="122" customWidth="1"/>
    <col min="14104" max="14104" width="3.875" style="122" customWidth="1"/>
    <col min="14105" max="14105" width="8.25" style="122" customWidth="1"/>
    <col min="14106" max="14106" width="6.875" style="122" customWidth="1"/>
    <col min="14107" max="14107" width="7.125" style="122" customWidth="1"/>
    <col min="14108" max="14108" width="8.875" style="122" customWidth="1"/>
    <col min="14109" max="14109" width="9.625" style="122" customWidth="1"/>
    <col min="14110" max="14110" width="2.625" style="122" customWidth="1"/>
    <col min="14111" max="14111" width="9.625" style="122" customWidth="1"/>
    <col min="14112" max="14112" width="2.625" style="122" customWidth="1"/>
    <col min="14113" max="14113" width="9.625" style="122" customWidth="1"/>
    <col min="14114" max="14114" width="2.625" style="122" customWidth="1"/>
    <col min="14115" max="14336" width="9.625" style="122"/>
    <col min="14337" max="14337" width="2.625" style="122" customWidth="1"/>
    <col min="14338" max="14338" width="5" style="122" customWidth="1"/>
    <col min="14339" max="14339" width="20.625" style="122" customWidth="1"/>
    <col min="14340" max="14340" width="2.625" style="122" customWidth="1"/>
    <col min="14341" max="14341" width="9.625" style="122" customWidth="1"/>
    <col min="14342" max="14342" width="2.625" style="122" customWidth="1"/>
    <col min="14343" max="14343" width="9.625" style="122" customWidth="1"/>
    <col min="14344" max="14344" width="2.625" style="122" customWidth="1"/>
    <col min="14345" max="14345" width="9.625" style="122" customWidth="1"/>
    <col min="14346" max="14346" width="2.625" style="122" customWidth="1"/>
    <col min="14347" max="14347" width="9.625" style="122" customWidth="1"/>
    <col min="14348" max="14348" width="2.625" style="122" customWidth="1"/>
    <col min="14349" max="14349" width="9.625" style="122" customWidth="1"/>
    <col min="14350" max="14350" width="2.625" style="122" customWidth="1"/>
    <col min="14351" max="14351" width="9.625" style="122" customWidth="1"/>
    <col min="14352" max="14352" width="2.625" style="122" customWidth="1"/>
    <col min="14353" max="14353" width="9.625" style="122" customWidth="1"/>
    <col min="14354" max="14354" width="2.625" style="122" customWidth="1"/>
    <col min="14355" max="14355" width="9.625" style="122" customWidth="1"/>
    <col min="14356" max="14356" width="3.5" style="122" customWidth="1"/>
    <col min="14357" max="14357" width="9.625" style="122" customWidth="1"/>
    <col min="14358" max="14358" width="2.875" style="122" customWidth="1"/>
    <col min="14359" max="14359" width="9.625" style="122" customWidth="1"/>
    <col min="14360" max="14360" width="3.875" style="122" customWidth="1"/>
    <col min="14361" max="14361" width="8.25" style="122" customWidth="1"/>
    <col min="14362" max="14362" width="6.875" style="122" customWidth="1"/>
    <col min="14363" max="14363" width="7.125" style="122" customWidth="1"/>
    <col min="14364" max="14364" width="8.875" style="122" customWidth="1"/>
    <col min="14365" max="14365" width="9.625" style="122" customWidth="1"/>
    <col min="14366" max="14366" width="2.625" style="122" customWidth="1"/>
    <col min="14367" max="14367" width="9.625" style="122" customWidth="1"/>
    <col min="14368" max="14368" width="2.625" style="122" customWidth="1"/>
    <col min="14369" max="14369" width="9.625" style="122" customWidth="1"/>
    <col min="14370" max="14370" width="2.625" style="122" customWidth="1"/>
    <col min="14371" max="14592" width="9.625" style="122"/>
    <col min="14593" max="14593" width="2.625" style="122" customWidth="1"/>
    <col min="14594" max="14594" width="5" style="122" customWidth="1"/>
    <col min="14595" max="14595" width="20.625" style="122" customWidth="1"/>
    <col min="14596" max="14596" width="2.625" style="122" customWidth="1"/>
    <col min="14597" max="14597" width="9.625" style="122" customWidth="1"/>
    <col min="14598" max="14598" width="2.625" style="122" customWidth="1"/>
    <col min="14599" max="14599" width="9.625" style="122" customWidth="1"/>
    <col min="14600" max="14600" width="2.625" style="122" customWidth="1"/>
    <col min="14601" max="14601" width="9.625" style="122" customWidth="1"/>
    <col min="14602" max="14602" width="2.625" style="122" customWidth="1"/>
    <col min="14603" max="14603" width="9.625" style="122" customWidth="1"/>
    <col min="14604" max="14604" width="2.625" style="122" customWidth="1"/>
    <col min="14605" max="14605" width="9.625" style="122" customWidth="1"/>
    <col min="14606" max="14606" width="2.625" style="122" customWidth="1"/>
    <col min="14607" max="14607" width="9.625" style="122" customWidth="1"/>
    <col min="14608" max="14608" width="2.625" style="122" customWidth="1"/>
    <col min="14609" max="14609" width="9.625" style="122" customWidth="1"/>
    <col min="14610" max="14610" width="2.625" style="122" customWidth="1"/>
    <col min="14611" max="14611" width="9.625" style="122" customWidth="1"/>
    <col min="14612" max="14612" width="3.5" style="122" customWidth="1"/>
    <col min="14613" max="14613" width="9.625" style="122" customWidth="1"/>
    <col min="14614" max="14614" width="2.875" style="122" customWidth="1"/>
    <col min="14615" max="14615" width="9.625" style="122" customWidth="1"/>
    <col min="14616" max="14616" width="3.875" style="122" customWidth="1"/>
    <col min="14617" max="14617" width="8.25" style="122" customWidth="1"/>
    <col min="14618" max="14618" width="6.875" style="122" customWidth="1"/>
    <col min="14619" max="14619" width="7.125" style="122" customWidth="1"/>
    <col min="14620" max="14620" width="8.875" style="122" customWidth="1"/>
    <col min="14621" max="14621" width="9.625" style="122" customWidth="1"/>
    <col min="14622" max="14622" width="2.625" style="122" customWidth="1"/>
    <col min="14623" max="14623" width="9.625" style="122" customWidth="1"/>
    <col min="14624" max="14624" width="2.625" style="122" customWidth="1"/>
    <col min="14625" max="14625" width="9.625" style="122" customWidth="1"/>
    <col min="14626" max="14626" width="2.625" style="122" customWidth="1"/>
    <col min="14627" max="14848" width="9.625" style="122"/>
    <col min="14849" max="14849" width="2.625" style="122" customWidth="1"/>
    <col min="14850" max="14850" width="5" style="122" customWidth="1"/>
    <col min="14851" max="14851" width="20.625" style="122" customWidth="1"/>
    <col min="14852" max="14852" width="2.625" style="122" customWidth="1"/>
    <col min="14853" max="14853" width="9.625" style="122" customWidth="1"/>
    <col min="14854" max="14854" width="2.625" style="122" customWidth="1"/>
    <col min="14855" max="14855" width="9.625" style="122" customWidth="1"/>
    <col min="14856" max="14856" width="2.625" style="122" customWidth="1"/>
    <col min="14857" max="14857" width="9.625" style="122" customWidth="1"/>
    <col min="14858" max="14858" width="2.625" style="122" customWidth="1"/>
    <col min="14859" max="14859" width="9.625" style="122" customWidth="1"/>
    <col min="14860" max="14860" width="2.625" style="122" customWidth="1"/>
    <col min="14861" max="14861" width="9.625" style="122" customWidth="1"/>
    <col min="14862" max="14862" width="2.625" style="122" customWidth="1"/>
    <col min="14863" max="14863" width="9.625" style="122" customWidth="1"/>
    <col min="14864" max="14864" width="2.625" style="122" customWidth="1"/>
    <col min="14865" max="14865" width="9.625" style="122" customWidth="1"/>
    <col min="14866" max="14866" width="2.625" style="122" customWidth="1"/>
    <col min="14867" max="14867" width="9.625" style="122" customWidth="1"/>
    <col min="14868" max="14868" width="3.5" style="122" customWidth="1"/>
    <col min="14869" max="14869" width="9.625" style="122" customWidth="1"/>
    <col min="14870" max="14870" width="2.875" style="122" customWidth="1"/>
    <col min="14871" max="14871" width="9.625" style="122" customWidth="1"/>
    <col min="14872" max="14872" width="3.875" style="122" customWidth="1"/>
    <col min="14873" max="14873" width="8.25" style="122" customWidth="1"/>
    <col min="14874" max="14874" width="6.875" style="122" customWidth="1"/>
    <col min="14875" max="14875" width="7.125" style="122" customWidth="1"/>
    <col min="14876" max="14876" width="8.875" style="122" customWidth="1"/>
    <col min="14877" max="14877" width="9.625" style="122" customWidth="1"/>
    <col min="14878" max="14878" width="2.625" style="122" customWidth="1"/>
    <col min="14879" max="14879" width="9.625" style="122" customWidth="1"/>
    <col min="14880" max="14880" width="2.625" style="122" customWidth="1"/>
    <col min="14881" max="14881" width="9.625" style="122" customWidth="1"/>
    <col min="14882" max="14882" width="2.625" style="122" customWidth="1"/>
    <col min="14883" max="15104" width="9.625" style="122"/>
    <col min="15105" max="15105" width="2.625" style="122" customWidth="1"/>
    <col min="15106" max="15106" width="5" style="122" customWidth="1"/>
    <col min="15107" max="15107" width="20.625" style="122" customWidth="1"/>
    <col min="15108" max="15108" width="2.625" style="122" customWidth="1"/>
    <col min="15109" max="15109" width="9.625" style="122" customWidth="1"/>
    <col min="15110" max="15110" width="2.625" style="122" customWidth="1"/>
    <col min="15111" max="15111" width="9.625" style="122" customWidth="1"/>
    <col min="15112" max="15112" width="2.625" style="122" customWidth="1"/>
    <col min="15113" max="15113" width="9.625" style="122" customWidth="1"/>
    <col min="15114" max="15114" width="2.625" style="122" customWidth="1"/>
    <col min="15115" max="15115" width="9.625" style="122" customWidth="1"/>
    <col min="15116" max="15116" width="2.625" style="122" customWidth="1"/>
    <col min="15117" max="15117" width="9.625" style="122" customWidth="1"/>
    <col min="15118" max="15118" width="2.625" style="122" customWidth="1"/>
    <col min="15119" max="15119" width="9.625" style="122" customWidth="1"/>
    <col min="15120" max="15120" width="2.625" style="122" customWidth="1"/>
    <col min="15121" max="15121" width="9.625" style="122" customWidth="1"/>
    <col min="15122" max="15122" width="2.625" style="122" customWidth="1"/>
    <col min="15123" max="15123" width="9.625" style="122" customWidth="1"/>
    <col min="15124" max="15124" width="3.5" style="122" customWidth="1"/>
    <col min="15125" max="15125" width="9.625" style="122" customWidth="1"/>
    <col min="15126" max="15126" width="2.875" style="122" customWidth="1"/>
    <col min="15127" max="15127" width="9.625" style="122" customWidth="1"/>
    <col min="15128" max="15128" width="3.875" style="122" customWidth="1"/>
    <col min="15129" max="15129" width="8.25" style="122" customWidth="1"/>
    <col min="15130" max="15130" width="6.875" style="122" customWidth="1"/>
    <col min="15131" max="15131" width="7.125" style="122" customWidth="1"/>
    <col min="15132" max="15132" width="8.875" style="122" customWidth="1"/>
    <col min="15133" max="15133" width="9.625" style="122" customWidth="1"/>
    <col min="15134" max="15134" width="2.625" style="122" customWidth="1"/>
    <col min="15135" max="15135" width="9.625" style="122" customWidth="1"/>
    <col min="15136" max="15136" width="2.625" style="122" customWidth="1"/>
    <col min="15137" max="15137" width="9.625" style="122" customWidth="1"/>
    <col min="15138" max="15138" width="2.625" style="122" customWidth="1"/>
    <col min="15139" max="15360" width="9.625" style="122"/>
    <col min="15361" max="15361" width="2.625" style="122" customWidth="1"/>
    <col min="15362" max="15362" width="5" style="122" customWidth="1"/>
    <col min="15363" max="15363" width="20.625" style="122" customWidth="1"/>
    <col min="15364" max="15364" width="2.625" style="122" customWidth="1"/>
    <col min="15365" max="15365" width="9.625" style="122" customWidth="1"/>
    <col min="15366" max="15366" width="2.625" style="122" customWidth="1"/>
    <col min="15367" max="15367" width="9.625" style="122" customWidth="1"/>
    <col min="15368" max="15368" width="2.625" style="122" customWidth="1"/>
    <col min="15369" max="15369" width="9.625" style="122" customWidth="1"/>
    <col min="15370" max="15370" width="2.625" style="122" customWidth="1"/>
    <col min="15371" max="15371" width="9.625" style="122" customWidth="1"/>
    <col min="15372" max="15372" width="2.625" style="122" customWidth="1"/>
    <col min="15373" max="15373" width="9.625" style="122" customWidth="1"/>
    <col min="15374" max="15374" width="2.625" style="122" customWidth="1"/>
    <col min="15375" max="15375" width="9.625" style="122" customWidth="1"/>
    <col min="15376" max="15376" width="2.625" style="122" customWidth="1"/>
    <col min="15377" max="15377" width="9.625" style="122" customWidth="1"/>
    <col min="15378" max="15378" width="2.625" style="122" customWidth="1"/>
    <col min="15379" max="15379" width="9.625" style="122" customWidth="1"/>
    <col min="15380" max="15380" width="3.5" style="122" customWidth="1"/>
    <col min="15381" max="15381" width="9.625" style="122" customWidth="1"/>
    <col min="15382" max="15382" width="2.875" style="122" customWidth="1"/>
    <col min="15383" max="15383" width="9.625" style="122" customWidth="1"/>
    <col min="15384" max="15384" width="3.875" style="122" customWidth="1"/>
    <col min="15385" max="15385" width="8.25" style="122" customWidth="1"/>
    <col min="15386" max="15386" width="6.875" style="122" customWidth="1"/>
    <col min="15387" max="15387" width="7.125" style="122" customWidth="1"/>
    <col min="15388" max="15388" width="8.875" style="122" customWidth="1"/>
    <col min="15389" max="15389" width="9.625" style="122" customWidth="1"/>
    <col min="15390" max="15390" width="2.625" style="122" customWidth="1"/>
    <col min="15391" max="15391" width="9.625" style="122" customWidth="1"/>
    <col min="15392" max="15392" width="2.625" style="122" customWidth="1"/>
    <col min="15393" max="15393" width="9.625" style="122" customWidth="1"/>
    <col min="15394" max="15394" width="2.625" style="122" customWidth="1"/>
    <col min="15395" max="15616" width="9.625" style="122"/>
    <col min="15617" max="15617" width="2.625" style="122" customWidth="1"/>
    <col min="15618" max="15618" width="5" style="122" customWidth="1"/>
    <col min="15619" max="15619" width="20.625" style="122" customWidth="1"/>
    <col min="15620" max="15620" width="2.625" style="122" customWidth="1"/>
    <col min="15621" max="15621" width="9.625" style="122" customWidth="1"/>
    <col min="15622" max="15622" width="2.625" style="122" customWidth="1"/>
    <col min="15623" max="15623" width="9.625" style="122" customWidth="1"/>
    <col min="15624" max="15624" width="2.625" style="122" customWidth="1"/>
    <col min="15625" max="15625" width="9.625" style="122" customWidth="1"/>
    <col min="15626" max="15626" width="2.625" style="122" customWidth="1"/>
    <col min="15627" max="15627" width="9.625" style="122" customWidth="1"/>
    <col min="15628" max="15628" width="2.625" style="122" customWidth="1"/>
    <col min="15629" max="15629" width="9.625" style="122" customWidth="1"/>
    <col min="15630" max="15630" width="2.625" style="122" customWidth="1"/>
    <col min="15631" max="15631" width="9.625" style="122" customWidth="1"/>
    <col min="15632" max="15632" width="2.625" style="122" customWidth="1"/>
    <col min="15633" max="15633" width="9.625" style="122" customWidth="1"/>
    <col min="15634" max="15634" width="2.625" style="122" customWidth="1"/>
    <col min="15635" max="15635" width="9.625" style="122" customWidth="1"/>
    <col min="15636" max="15636" width="3.5" style="122" customWidth="1"/>
    <col min="15637" max="15637" width="9.625" style="122" customWidth="1"/>
    <col min="15638" max="15638" width="2.875" style="122" customWidth="1"/>
    <col min="15639" max="15639" width="9.625" style="122" customWidth="1"/>
    <col min="15640" max="15640" width="3.875" style="122" customWidth="1"/>
    <col min="15641" max="15641" width="8.25" style="122" customWidth="1"/>
    <col min="15642" max="15642" width="6.875" style="122" customWidth="1"/>
    <col min="15643" max="15643" width="7.125" style="122" customWidth="1"/>
    <col min="15644" max="15644" width="8.875" style="122" customWidth="1"/>
    <col min="15645" max="15645" width="9.625" style="122" customWidth="1"/>
    <col min="15646" max="15646" width="2.625" style="122" customWidth="1"/>
    <col min="15647" max="15647" width="9.625" style="122" customWidth="1"/>
    <col min="15648" max="15648" width="2.625" style="122" customWidth="1"/>
    <col min="15649" max="15649" width="9.625" style="122" customWidth="1"/>
    <col min="15650" max="15650" width="2.625" style="122" customWidth="1"/>
    <col min="15651" max="15872" width="9.625" style="122"/>
    <col min="15873" max="15873" width="2.625" style="122" customWidth="1"/>
    <col min="15874" max="15874" width="5" style="122" customWidth="1"/>
    <col min="15875" max="15875" width="20.625" style="122" customWidth="1"/>
    <col min="15876" max="15876" width="2.625" style="122" customWidth="1"/>
    <col min="15877" max="15877" width="9.625" style="122" customWidth="1"/>
    <col min="15878" max="15878" width="2.625" style="122" customWidth="1"/>
    <col min="15879" max="15879" width="9.625" style="122" customWidth="1"/>
    <col min="15880" max="15880" width="2.625" style="122" customWidth="1"/>
    <col min="15881" max="15881" width="9.625" style="122" customWidth="1"/>
    <col min="15882" max="15882" width="2.625" style="122" customWidth="1"/>
    <col min="15883" max="15883" width="9.625" style="122" customWidth="1"/>
    <col min="15884" max="15884" width="2.625" style="122" customWidth="1"/>
    <col min="15885" max="15885" width="9.625" style="122" customWidth="1"/>
    <col min="15886" max="15886" width="2.625" style="122" customWidth="1"/>
    <col min="15887" max="15887" width="9.625" style="122" customWidth="1"/>
    <col min="15888" max="15888" width="2.625" style="122" customWidth="1"/>
    <col min="15889" max="15889" width="9.625" style="122" customWidth="1"/>
    <col min="15890" max="15890" width="2.625" style="122" customWidth="1"/>
    <col min="15891" max="15891" width="9.625" style="122" customWidth="1"/>
    <col min="15892" max="15892" width="3.5" style="122" customWidth="1"/>
    <col min="15893" max="15893" width="9.625" style="122" customWidth="1"/>
    <col min="15894" max="15894" width="2.875" style="122" customWidth="1"/>
    <col min="15895" max="15895" width="9.625" style="122" customWidth="1"/>
    <col min="15896" max="15896" width="3.875" style="122" customWidth="1"/>
    <col min="15897" max="15897" width="8.25" style="122" customWidth="1"/>
    <col min="15898" max="15898" width="6.875" style="122" customWidth="1"/>
    <col min="15899" max="15899" width="7.125" style="122" customWidth="1"/>
    <col min="15900" max="15900" width="8.875" style="122" customWidth="1"/>
    <col min="15901" max="15901" width="9.625" style="122" customWidth="1"/>
    <col min="15902" max="15902" width="2.625" style="122" customWidth="1"/>
    <col min="15903" max="15903" width="9.625" style="122" customWidth="1"/>
    <col min="15904" max="15904" width="2.625" style="122" customWidth="1"/>
    <col min="15905" max="15905" width="9.625" style="122" customWidth="1"/>
    <col min="15906" max="15906" width="2.625" style="122" customWidth="1"/>
    <col min="15907" max="16128" width="9.625" style="122"/>
    <col min="16129" max="16129" width="2.625" style="122" customWidth="1"/>
    <col min="16130" max="16130" width="5" style="122" customWidth="1"/>
    <col min="16131" max="16131" width="20.625" style="122" customWidth="1"/>
    <col min="16132" max="16132" width="2.625" style="122" customWidth="1"/>
    <col min="16133" max="16133" width="9.625" style="122" customWidth="1"/>
    <col min="16134" max="16134" width="2.625" style="122" customWidth="1"/>
    <col min="16135" max="16135" width="9.625" style="122" customWidth="1"/>
    <col min="16136" max="16136" width="2.625" style="122" customWidth="1"/>
    <col min="16137" max="16137" width="9.625" style="122" customWidth="1"/>
    <col min="16138" max="16138" width="2.625" style="122" customWidth="1"/>
    <col min="16139" max="16139" width="9.625" style="122" customWidth="1"/>
    <col min="16140" max="16140" width="2.625" style="122" customWidth="1"/>
    <col min="16141" max="16141" width="9.625" style="122" customWidth="1"/>
    <col min="16142" max="16142" width="2.625" style="122" customWidth="1"/>
    <col min="16143" max="16143" width="9.625" style="122" customWidth="1"/>
    <col min="16144" max="16144" width="2.625" style="122" customWidth="1"/>
    <col min="16145" max="16145" width="9.625" style="122" customWidth="1"/>
    <col min="16146" max="16146" width="2.625" style="122" customWidth="1"/>
    <col min="16147" max="16147" width="9.625" style="122" customWidth="1"/>
    <col min="16148" max="16148" width="3.5" style="122" customWidth="1"/>
    <col min="16149" max="16149" width="9.625" style="122" customWidth="1"/>
    <col min="16150" max="16150" width="2.875" style="122" customWidth="1"/>
    <col min="16151" max="16151" width="9.625" style="122" customWidth="1"/>
    <col min="16152" max="16152" width="3.875" style="122" customWidth="1"/>
    <col min="16153" max="16153" width="8.25" style="122" customWidth="1"/>
    <col min="16154" max="16154" width="6.875" style="122" customWidth="1"/>
    <col min="16155" max="16155" width="7.125" style="122" customWidth="1"/>
    <col min="16156" max="16156" width="8.875" style="122" customWidth="1"/>
    <col min="16157" max="16157" width="9.625" style="122" customWidth="1"/>
    <col min="16158" max="16158" width="2.625" style="122" customWidth="1"/>
    <col min="16159" max="16159" width="9.625" style="122" customWidth="1"/>
    <col min="16160" max="16160" width="2.625" style="122" customWidth="1"/>
    <col min="16161" max="16161" width="9.625" style="122" customWidth="1"/>
    <col min="16162" max="16162" width="2.625" style="122" customWidth="1"/>
    <col min="16163" max="16384" width="9.625" style="122"/>
  </cols>
  <sheetData>
    <row r="1" spans="1:39" ht="22.5" customHeight="1" x14ac:dyDescent="0.25">
      <c r="A1" s="323" t="s">
        <v>342</v>
      </c>
      <c r="B1" s="323"/>
      <c r="C1" s="323"/>
      <c r="D1" s="323"/>
      <c r="E1" s="323"/>
      <c r="F1" s="323"/>
    </row>
    <row r="2" spans="1:39" s="28" customFormat="1" ht="18" customHeight="1" x14ac:dyDescent="0.25">
      <c r="A2" s="325" t="s">
        <v>343</v>
      </c>
      <c r="B2" s="325"/>
      <c r="C2" s="325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F2" s="149" t="s">
        <v>344</v>
      </c>
      <c r="AG2" s="327">
        <f ca="1">TODAY()</f>
        <v>42901</v>
      </c>
      <c r="AH2" s="327"/>
      <c r="AI2" s="327"/>
    </row>
    <row r="3" spans="1:39" s="28" customFormat="1" ht="18" customHeight="1" x14ac:dyDescent="0.25">
      <c r="A3" s="325" t="s">
        <v>44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</row>
    <row r="4" spans="1:39" s="28" customFormat="1" ht="18" customHeight="1" x14ac:dyDescent="0.25">
      <c r="A4" s="29" t="s">
        <v>345</v>
      </c>
      <c r="B4" s="30"/>
      <c r="C4" s="30"/>
      <c r="D4" s="31" t="s">
        <v>125</v>
      </c>
      <c r="E4" s="30"/>
      <c r="F4" s="30"/>
      <c r="G4" s="30"/>
      <c r="H4" s="30"/>
      <c r="I4" s="32"/>
      <c r="J4" s="32"/>
      <c r="K4" s="33"/>
      <c r="L4" s="33"/>
      <c r="M4" s="30"/>
      <c r="N4" s="30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0"/>
      <c r="AD4" s="30"/>
      <c r="AE4" s="30"/>
      <c r="AF4" s="30"/>
      <c r="AG4" s="30"/>
      <c r="AH4" s="30"/>
    </row>
    <row r="5" spans="1:39" s="34" customFormat="1" ht="12" customHeight="1" x14ac:dyDescent="0.25">
      <c r="A5" s="26" t="s">
        <v>346</v>
      </c>
      <c r="D5" s="324">
        <v>41883</v>
      </c>
      <c r="E5" s="324"/>
      <c r="I5" s="35"/>
      <c r="J5" s="35"/>
      <c r="K5" s="150"/>
      <c r="L5" s="150"/>
      <c r="M5" s="36"/>
      <c r="N5" s="36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36"/>
      <c r="AD5" s="36"/>
      <c r="AG5" s="37"/>
    </row>
    <row r="6" spans="1:39" s="39" customFormat="1" ht="12" customHeight="1" x14ac:dyDescent="0.15">
      <c r="A6" s="38"/>
      <c r="C6" s="40"/>
      <c r="D6" s="41"/>
      <c r="E6" s="41"/>
      <c r="F6" s="41"/>
      <c r="G6" s="41"/>
      <c r="H6" s="41"/>
    </row>
    <row r="7" spans="1:39" s="39" customFormat="1" ht="12" customHeight="1" x14ac:dyDescent="0.25">
      <c r="A7" s="2"/>
      <c r="B7" s="42" t="s">
        <v>347</v>
      </c>
      <c r="C7" s="43" t="s">
        <v>348</v>
      </c>
      <c r="E7" s="25"/>
      <c r="F7" s="25"/>
      <c r="G7" s="41"/>
      <c r="H7" s="41"/>
    </row>
    <row r="8" spans="1:39" s="44" customFormat="1" ht="12" customHeight="1" x14ac:dyDescent="0.15">
      <c r="E8" s="328" t="s">
        <v>204</v>
      </c>
      <c r="F8" s="328"/>
      <c r="G8" s="328"/>
      <c r="H8" s="328"/>
      <c r="I8" s="328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6" t="s">
        <v>203</v>
      </c>
      <c r="AD8" s="46"/>
      <c r="AE8" s="46" t="s">
        <v>201</v>
      </c>
      <c r="AF8" s="46"/>
      <c r="AG8" s="47" t="s">
        <v>349</v>
      </c>
    </row>
    <row r="9" spans="1:39" s="44" customFormat="1" ht="12" customHeight="1" x14ac:dyDescent="0.15">
      <c r="E9" s="46" t="s">
        <v>350</v>
      </c>
      <c r="F9" s="48" t="s">
        <v>351</v>
      </c>
      <c r="G9" s="46" t="s">
        <v>352</v>
      </c>
      <c r="H9" s="48" t="s">
        <v>353</v>
      </c>
      <c r="I9" s="49" t="s">
        <v>354</v>
      </c>
      <c r="J9" s="49"/>
      <c r="K9" s="329" t="s">
        <v>481</v>
      </c>
      <c r="L9" s="329"/>
      <c r="M9" s="329"/>
      <c r="N9" s="45"/>
      <c r="O9" s="329" t="s">
        <v>355</v>
      </c>
      <c r="P9" s="329"/>
      <c r="Q9" s="329"/>
      <c r="R9" s="329"/>
      <c r="S9" s="329"/>
      <c r="T9" s="177"/>
      <c r="U9" s="330" t="s">
        <v>482</v>
      </c>
      <c r="V9" s="330"/>
      <c r="W9" s="330"/>
      <c r="X9" s="330"/>
      <c r="Y9" s="330"/>
      <c r="Z9" s="330"/>
      <c r="AA9" s="330"/>
      <c r="AB9" s="45"/>
      <c r="AC9" s="46"/>
      <c r="AD9" s="46"/>
      <c r="AE9" s="46"/>
      <c r="AF9" s="46"/>
      <c r="AG9" s="47" t="s">
        <v>356</v>
      </c>
    </row>
    <row r="10" spans="1:39" s="44" customFormat="1" ht="12" customHeight="1" x14ac:dyDescent="0.15">
      <c r="E10" s="46" t="s">
        <v>357</v>
      </c>
      <c r="F10" s="50"/>
      <c r="G10" s="46" t="s">
        <v>358</v>
      </c>
      <c r="H10" s="50"/>
      <c r="I10" s="49" t="s">
        <v>359</v>
      </c>
      <c r="J10" s="49"/>
      <c r="K10" s="51" t="s">
        <v>360</v>
      </c>
      <c r="L10" s="51"/>
      <c r="M10" s="51" t="s">
        <v>361</v>
      </c>
      <c r="N10" s="45"/>
      <c r="O10" s="332" t="s">
        <v>483</v>
      </c>
      <c r="P10" s="51"/>
      <c r="Q10" s="51" t="s">
        <v>484</v>
      </c>
      <c r="R10" s="51"/>
      <c r="S10" s="51" t="s">
        <v>485</v>
      </c>
      <c r="T10" s="51"/>
      <c r="U10" s="331"/>
      <c r="V10" s="331"/>
      <c r="W10" s="331"/>
      <c r="X10" s="331"/>
      <c r="Y10" s="331"/>
      <c r="Z10" s="331"/>
      <c r="AA10" s="331"/>
      <c r="AB10" s="177"/>
      <c r="AC10" s="46"/>
      <c r="AD10" s="46"/>
      <c r="AE10" s="46"/>
      <c r="AF10" s="46"/>
      <c r="AG10" s="47"/>
    </row>
    <row r="11" spans="1:39" s="44" customFormat="1" ht="12" customHeight="1" x14ac:dyDescent="0.15">
      <c r="E11" s="46"/>
      <c r="F11" s="50"/>
      <c r="G11" s="46"/>
      <c r="H11" s="50"/>
      <c r="I11" s="49"/>
      <c r="J11" s="49"/>
      <c r="K11" s="51"/>
      <c r="L11" s="51"/>
      <c r="M11" s="51"/>
      <c r="N11" s="45"/>
      <c r="O11" s="333"/>
      <c r="P11" s="51"/>
      <c r="Q11" s="51"/>
      <c r="R11" s="51"/>
      <c r="S11" s="51"/>
      <c r="T11" s="51"/>
      <c r="U11" s="334" t="s">
        <v>486</v>
      </c>
      <c r="V11" s="51"/>
      <c r="W11" s="334" t="s">
        <v>487</v>
      </c>
      <c r="X11" s="51"/>
      <c r="Y11" s="336" t="s">
        <v>488</v>
      </c>
      <c r="Z11" s="178"/>
      <c r="AA11" s="337" t="s">
        <v>489</v>
      </c>
      <c r="AB11" s="178"/>
      <c r="AC11" s="46"/>
      <c r="AD11" s="46"/>
      <c r="AE11" s="46"/>
      <c r="AF11" s="46"/>
      <c r="AG11" s="47"/>
    </row>
    <row r="12" spans="1:39" s="44" customFormat="1" ht="12" customHeight="1" x14ac:dyDescent="0.15">
      <c r="E12" s="46" t="s">
        <v>362</v>
      </c>
      <c r="F12" s="46"/>
      <c r="G12" s="46"/>
      <c r="H12" s="46"/>
      <c r="I12" s="52"/>
      <c r="J12" s="52"/>
      <c r="K12" s="53" t="s">
        <v>202</v>
      </c>
      <c r="L12" s="53"/>
      <c r="M12" s="51" t="s">
        <v>118</v>
      </c>
      <c r="N12" s="45"/>
      <c r="O12" s="53"/>
      <c r="P12" s="53"/>
      <c r="Q12" s="51"/>
      <c r="R12" s="53"/>
      <c r="S12" s="53"/>
      <c r="T12" s="53"/>
      <c r="U12" s="333"/>
      <c r="V12" s="53"/>
      <c r="W12" s="335"/>
      <c r="X12" s="53"/>
      <c r="Y12" s="336"/>
      <c r="Z12" s="178"/>
      <c r="AA12" s="336"/>
      <c r="AB12" s="178"/>
      <c r="AC12" s="46"/>
      <c r="AD12" s="46"/>
      <c r="AE12" s="46"/>
      <c r="AF12" s="46"/>
      <c r="AG12" s="54"/>
    </row>
    <row r="13" spans="1:39" s="44" customFormat="1" ht="12" customHeight="1" x14ac:dyDescent="0.15">
      <c r="B13" s="55" t="s">
        <v>137</v>
      </c>
      <c r="D13" s="56"/>
      <c r="E13" s="57" t="s">
        <v>136</v>
      </c>
      <c r="F13" s="58"/>
      <c r="G13" s="57" t="s">
        <v>127</v>
      </c>
      <c r="H13" s="58"/>
      <c r="I13" s="57" t="s">
        <v>104</v>
      </c>
      <c r="J13" s="57"/>
      <c r="K13" s="57" t="s">
        <v>108</v>
      </c>
      <c r="L13" s="58"/>
      <c r="M13" s="57" t="s">
        <v>109</v>
      </c>
      <c r="N13" s="58"/>
      <c r="O13" s="57" t="s">
        <v>105</v>
      </c>
      <c r="P13" s="58"/>
      <c r="Q13" s="57" t="s">
        <v>106</v>
      </c>
      <c r="R13" s="58"/>
      <c r="S13" s="57" t="s">
        <v>107</v>
      </c>
      <c r="T13" s="57"/>
      <c r="U13" s="57" t="s">
        <v>490</v>
      </c>
      <c r="V13" s="57"/>
      <c r="W13" s="57" t="s">
        <v>491</v>
      </c>
      <c r="X13" s="57"/>
      <c r="Y13" s="179" t="s">
        <v>492</v>
      </c>
      <c r="Z13" s="179"/>
      <c r="AA13" s="179" t="s">
        <v>493</v>
      </c>
      <c r="AB13" s="58"/>
      <c r="AC13" s="57" t="s">
        <v>110</v>
      </c>
      <c r="AD13" s="58"/>
      <c r="AE13" s="57" t="s">
        <v>111</v>
      </c>
      <c r="AF13" s="58"/>
      <c r="AG13" s="57" t="s">
        <v>112</v>
      </c>
      <c r="AH13" s="58"/>
      <c r="AI13" s="59"/>
      <c r="AJ13" s="59"/>
    </row>
    <row r="14" spans="1:39" s="60" customFormat="1" ht="12" customHeight="1" x14ac:dyDescent="0.15">
      <c r="D14" s="61"/>
      <c r="E14" s="62" t="s">
        <v>379</v>
      </c>
      <c r="F14" s="61"/>
      <c r="G14" s="121" t="s">
        <v>380</v>
      </c>
      <c r="H14" s="61"/>
      <c r="I14" s="62" t="s">
        <v>381</v>
      </c>
      <c r="J14" s="62"/>
      <c r="K14" s="62" t="s">
        <v>130</v>
      </c>
      <c r="L14" s="61"/>
      <c r="M14" s="62" t="s">
        <v>131</v>
      </c>
      <c r="N14" s="61"/>
      <c r="O14" s="62" t="s">
        <v>382</v>
      </c>
      <c r="P14" s="61"/>
      <c r="Q14" s="62" t="s">
        <v>128</v>
      </c>
      <c r="R14" s="61"/>
      <c r="S14" s="62" t="s">
        <v>129</v>
      </c>
      <c r="T14" s="62"/>
      <c r="U14" s="180" t="s">
        <v>494</v>
      </c>
      <c r="V14" s="62"/>
      <c r="W14" s="180" t="s">
        <v>495</v>
      </c>
      <c r="X14" s="62"/>
      <c r="Y14" s="180" t="s">
        <v>496</v>
      </c>
      <c r="Z14" s="181"/>
      <c r="AA14" s="180" t="s">
        <v>497</v>
      </c>
      <c r="AB14" s="61"/>
      <c r="AC14" s="62" t="s">
        <v>132</v>
      </c>
      <c r="AD14" s="61"/>
      <c r="AE14" s="62" t="s">
        <v>133</v>
      </c>
      <c r="AF14" s="61"/>
      <c r="AG14" s="62" t="s">
        <v>134</v>
      </c>
      <c r="AH14" s="61"/>
      <c r="AI14" s="63"/>
      <c r="AJ14" s="63"/>
      <c r="AK14" s="60" t="str">
        <f>LEFT(B17,2)</f>
        <v>AD</v>
      </c>
    </row>
    <row r="15" spans="1:39" s="44" customFormat="1" ht="12" customHeight="1" x14ac:dyDescent="0.15">
      <c r="B15" s="64"/>
      <c r="C15" s="65" t="s">
        <v>363</v>
      </c>
      <c r="D15" s="65"/>
      <c r="E15" s="53"/>
      <c r="F15" s="56"/>
      <c r="G15" s="53"/>
      <c r="H15" s="56"/>
      <c r="I15" s="66"/>
      <c r="J15" s="66"/>
      <c r="K15" s="53"/>
      <c r="L15" s="56"/>
      <c r="M15" s="53"/>
      <c r="N15" s="56"/>
      <c r="O15" s="53"/>
      <c r="P15" s="56"/>
      <c r="Q15" s="53"/>
      <c r="R15" s="56"/>
      <c r="S15" s="53"/>
      <c r="T15" s="53"/>
      <c r="U15" s="53"/>
      <c r="V15" s="53"/>
      <c r="W15" s="53"/>
      <c r="X15" s="53"/>
      <c r="Y15" s="56"/>
      <c r="Z15" s="56"/>
      <c r="AA15" s="56"/>
      <c r="AB15" s="56"/>
      <c r="AC15" s="53"/>
      <c r="AD15" s="56"/>
      <c r="AE15" s="53"/>
      <c r="AF15" s="56"/>
      <c r="AG15" s="53"/>
      <c r="AH15" s="56"/>
      <c r="AI15" s="67"/>
      <c r="AK15" s="67"/>
      <c r="AM15" s="67"/>
    </row>
    <row r="16" spans="1:39" s="44" customFormat="1" ht="12" customHeight="1" x14ac:dyDescent="0.15">
      <c r="B16" s="64"/>
      <c r="C16" s="65" t="s">
        <v>121</v>
      </c>
      <c r="D16" s="56"/>
      <c r="F16" s="68"/>
      <c r="G16" s="69"/>
      <c r="H16" s="68"/>
      <c r="I16" s="70"/>
      <c r="J16" s="70"/>
      <c r="K16" s="69"/>
      <c r="L16" s="68"/>
      <c r="M16" s="69"/>
      <c r="N16" s="68"/>
      <c r="O16" s="69"/>
      <c r="P16" s="68"/>
      <c r="Q16" s="69"/>
      <c r="R16" s="68"/>
      <c r="S16" s="69"/>
      <c r="T16" s="69"/>
      <c r="U16" s="69"/>
      <c r="V16" s="69"/>
      <c r="W16" s="69"/>
      <c r="X16" s="69"/>
      <c r="Y16" s="68"/>
      <c r="Z16" s="68"/>
      <c r="AA16" s="68"/>
      <c r="AB16" s="68"/>
      <c r="AC16" s="69"/>
      <c r="AD16" s="68"/>
      <c r="AE16" s="69"/>
      <c r="AF16" s="68"/>
      <c r="AG16" s="69"/>
      <c r="AH16" s="68"/>
      <c r="AI16" s="67"/>
      <c r="AK16" s="67"/>
      <c r="AM16" s="67"/>
    </row>
    <row r="17" spans="2:60" s="44" customFormat="1" ht="12" customHeight="1" x14ac:dyDescent="0.15">
      <c r="B17" s="65" t="s">
        <v>138</v>
      </c>
      <c r="C17" s="56" t="s">
        <v>205</v>
      </c>
      <c r="D17" s="56"/>
      <c r="E17" s="69">
        <v>10</v>
      </c>
      <c r="F17" s="69"/>
      <c r="G17" s="69">
        <v>-5</v>
      </c>
      <c r="H17" s="69"/>
      <c r="I17" s="69" t="e">
        <v>#VALUE!</v>
      </c>
      <c r="J17" s="69"/>
      <c r="K17" s="69">
        <v>5</v>
      </c>
      <c r="L17" s="69"/>
      <c r="M17" s="69" t="e">
        <v>#VALUE!</v>
      </c>
      <c r="N17" s="69"/>
      <c r="O17" s="69">
        <v>0</v>
      </c>
      <c r="P17" s="69"/>
      <c r="Q17" s="69" t="e">
        <v>#VALUE!</v>
      </c>
      <c r="R17" s="69"/>
      <c r="S17" s="69">
        <v>5</v>
      </c>
      <c r="T17" s="69"/>
      <c r="U17" s="69">
        <v>0</v>
      </c>
      <c r="V17" s="69"/>
      <c r="W17" s="69">
        <v>2</v>
      </c>
      <c r="X17" s="69"/>
      <c r="Y17" s="69">
        <v>3</v>
      </c>
      <c r="Z17" s="69"/>
      <c r="AA17" s="69">
        <v>0</v>
      </c>
      <c r="AB17" s="69"/>
      <c r="AC17" s="69">
        <v>8</v>
      </c>
      <c r="AD17" s="69"/>
      <c r="AE17" s="69">
        <v>0</v>
      </c>
      <c r="AF17" s="69"/>
      <c r="AG17" s="69">
        <v>0</v>
      </c>
      <c r="AH17" s="1"/>
      <c r="AI17" s="67"/>
      <c r="AK17" s="67"/>
      <c r="AM17" s="67"/>
    </row>
    <row r="18" spans="2:60" s="44" customFormat="1" ht="12" customHeight="1" x14ac:dyDescent="0.15">
      <c r="B18" s="65" t="s">
        <v>139</v>
      </c>
      <c r="C18" s="56" t="s">
        <v>211</v>
      </c>
      <c r="D18" s="56"/>
      <c r="E18" s="69">
        <v>7359</v>
      </c>
      <c r="F18" s="71"/>
      <c r="G18" s="69">
        <v>-572</v>
      </c>
      <c r="H18" s="69"/>
      <c r="I18" s="69" t="e">
        <v>#VALUE!</v>
      </c>
      <c r="J18" s="69"/>
      <c r="K18" s="69">
        <v>6760</v>
      </c>
      <c r="L18" s="69"/>
      <c r="M18" s="69" t="e">
        <v>#VALUE!</v>
      </c>
      <c r="N18" s="69"/>
      <c r="O18" s="69">
        <v>2265</v>
      </c>
      <c r="P18" s="69"/>
      <c r="Q18" s="69" t="e">
        <v>#VALUE!</v>
      </c>
      <c r="R18" s="69"/>
      <c r="S18" s="69">
        <v>1678</v>
      </c>
      <c r="T18" s="69"/>
      <c r="U18" s="69">
        <v>494</v>
      </c>
      <c r="V18" s="69"/>
      <c r="W18" s="69">
        <v>927</v>
      </c>
      <c r="X18" s="69"/>
      <c r="Y18" s="69">
        <v>256</v>
      </c>
      <c r="Z18" s="69"/>
      <c r="AA18" s="69">
        <v>0</v>
      </c>
      <c r="AB18" s="69"/>
      <c r="AC18" s="69">
        <v>3696</v>
      </c>
      <c r="AD18" s="69"/>
      <c r="AE18" s="69">
        <v>9267</v>
      </c>
      <c r="AF18" s="69"/>
      <c r="AG18" s="69">
        <v>1876</v>
      </c>
      <c r="AH18" s="1"/>
      <c r="AI18" s="67"/>
      <c r="AK18" s="67"/>
      <c r="AM18" s="67"/>
    </row>
    <row r="19" spans="2:60" s="44" customFormat="1" ht="12" customHeight="1" x14ac:dyDescent="0.15">
      <c r="B19" s="65" t="s">
        <v>140</v>
      </c>
      <c r="C19" s="56" t="s">
        <v>4</v>
      </c>
      <c r="D19" s="56"/>
      <c r="E19" s="69">
        <v>15077</v>
      </c>
      <c r="F19" s="71"/>
      <c r="G19" s="69">
        <v>1190</v>
      </c>
      <c r="H19" s="69"/>
      <c r="I19" s="69" t="e">
        <v>#VALUE!</v>
      </c>
      <c r="J19" s="69"/>
      <c r="K19" s="69">
        <v>15664</v>
      </c>
      <c r="L19" s="69"/>
      <c r="M19" s="69" t="e">
        <v>#VALUE!</v>
      </c>
      <c r="N19" s="69"/>
      <c r="O19" s="69">
        <v>4267</v>
      </c>
      <c r="P19" s="69"/>
      <c r="Q19" s="69" t="e">
        <v>#VALUE!</v>
      </c>
      <c r="R19" s="69"/>
      <c r="S19" s="69">
        <v>3842</v>
      </c>
      <c r="T19" s="69"/>
      <c r="U19" s="69">
        <v>365</v>
      </c>
      <c r="V19" s="69"/>
      <c r="W19" s="69">
        <v>3108</v>
      </c>
      <c r="X19" s="69"/>
      <c r="Y19" s="69">
        <v>370</v>
      </c>
      <c r="Z19" s="69"/>
      <c r="AA19" s="69">
        <v>0</v>
      </c>
      <c r="AB19" s="69"/>
      <c r="AC19" s="69">
        <v>19364</v>
      </c>
      <c r="AD19" s="69"/>
      <c r="AE19" s="69">
        <v>10274</v>
      </c>
      <c r="AF19" s="69"/>
      <c r="AG19" s="69">
        <v>4505</v>
      </c>
      <c r="AH19" s="1"/>
      <c r="AI19" s="67"/>
      <c r="AK19" s="67"/>
      <c r="AM19" s="67"/>
    </row>
    <row r="20" spans="2:60" s="44" customFormat="1" ht="12" customHeight="1" x14ac:dyDescent="0.15">
      <c r="B20" s="65" t="s">
        <v>186</v>
      </c>
      <c r="C20" s="56" t="s">
        <v>222</v>
      </c>
      <c r="D20" s="56"/>
      <c r="E20" s="69">
        <v>1733</v>
      </c>
      <c r="F20" s="71"/>
      <c r="G20" s="69">
        <v>144</v>
      </c>
      <c r="H20" s="69"/>
      <c r="I20" s="69" t="e">
        <v>#VALUE!</v>
      </c>
      <c r="J20" s="69"/>
      <c r="K20" s="69">
        <v>1801</v>
      </c>
      <c r="L20" s="69"/>
      <c r="M20" s="69" t="e">
        <v>#VALUE!</v>
      </c>
      <c r="N20" s="69"/>
      <c r="O20" s="69">
        <v>88</v>
      </c>
      <c r="P20" s="69"/>
      <c r="Q20" s="69" t="e">
        <v>#VALUE!</v>
      </c>
      <c r="R20" s="69"/>
      <c r="S20" s="69">
        <v>1741</v>
      </c>
      <c r="T20" s="69"/>
      <c r="U20" s="69">
        <v>470</v>
      </c>
      <c r="V20" s="69"/>
      <c r="W20" s="69">
        <v>1132</v>
      </c>
      <c r="X20" s="69"/>
      <c r="Y20" s="69">
        <v>139</v>
      </c>
      <c r="Z20" s="69"/>
      <c r="AA20" s="69">
        <v>0</v>
      </c>
      <c r="AB20" s="69"/>
      <c r="AC20" s="69">
        <v>470</v>
      </c>
      <c r="AD20" s="69"/>
      <c r="AE20" s="69">
        <v>120</v>
      </c>
      <c r="AF20" s="69"/>
      <c r="AG20" s="69">
        <v>752</v>
      </c>
      <c r="AH20" s="1"/>
      <c r="AI20" s="72"/>
      <c r="AJ20" s="73"/>
      <c r="AK20" s="74"/>
      <c r="AL20" s="75"/>
      <c r="AM20" s="75"/>
      <c r="AN20" s="75"/>
      <c r="AO20" s="75"/>
      <c r="AP20" s="75"/>
      <c r="AQ20" s="75"/>
      <c r="AR20" s="75"/>
      <c r="AS20" s="75"/>
      <c r="AT20" s="75"/>
      <c r="AU20" s="76"/>
      <c r="AV20" s="75"/>
      <c r="AW20" s="76"/>
      <c r="AX20" s="75"/>
      <c r="AY20" s="75"/>
      <c r="AZ20" s="75"/>
      <c r="BA20" s="45"/>
      <c r="BB20" s="75"/>
      <c r="BC20" s="45"/>
      <c r="BD20" s="45"/>
      <c r="BE20" s="45"/>
      <c r="BF20" s="75"/>
      <c r="BG20" s="45"/>
      <c r="BH20" s="77"/>
    </row>
    <row r="21" spans="2:60" s="44" customFormat="1" ht="12" customHeight="1" x14ac:dyDescent="0.15">
      <c r="B21" s="65" t="s">
        <v>141</v>
      </c>
      <c r="C21" s="56" t="s">
        <v>224</v>
      </c>
      <c r="D21" s="56"/>
      <c r="E21" s="69">
        <v>7077</v>
      </c>
      <c r="F21" s="71"/>
      <c r="G21" s="69">
        <v>486</v>
      </c>
      <c r="H21" s="69"/>
      <c r="I21" s="69" t="e">
        <v>#VALUE!</v>
      </c>
      <c r="J21" s="69"/>
      <c r="K21" s="69">
        <v>7042</v>
      </c>
      <c r="L21" s="69"/>
      <c r="M21" s="69" t="e">
        <v>#VALUE!</v>
      </c>
      <c r="N21" s="69"/>
      <c r="O21" s="69">
        <v>3447</v>
      </c>
      <c r="P21" s="69"/>
      <c r="Q21" s="69" t="e">
        <v>#VALUE!</v>
      </c>
      <c r="R21" s="69"/>
      <c r="S21" s="69">
        <v>3427</v>
      </c>
      <c r="T21" s="69"/>
      <c r="U21" s="69">
        <v>866</v>
      </c>
      <c r="V21" s="69"/>
      <c r="W21" s="69">
        <v>2474</v>
      </c>
      <c r="X21" s="69"/>
      <c r="Y21" s="69">
        <v>88</v>
      </c>
      <c r="Z21" s="69"/>
      <c r="AA21" s="69">
        <v>0</v>
      </c>
      <c r="AB21" s="69"/>
      <c r="AC21" s="69">
        <v>6410</v>
      </c>
      <c r="AD21" s="69"/>
      <c r="AE21" s="69">
        <v>4029</v>
      </c>
      <c r="AF21" s="69"/>
      <c r="AG21" s="69">
        <v>3121</v>
      </c>
      <c r="AH21" s="1"/>
      <c r="AI21" s="67"/>
      <c r="AK21" s="67"/>
      <c r="AM21" s="67"/>
    </row>
    <row r="22" spans="2:60" s="44" customFormat="1" ht="12" customHeight="1" x14ac:dyDescent="0.15">
      <c r="B22" s="65" t="s">
        <v>188</v>
      </c>
      <c r="C22" s="56" t="s">
        <v>228</v>
      </c>
      <c r="D22" s="56"/>
      <c r="E22" s="69">
        <v>16</v>
      </c>
      <c r="F22" s="71"/>
      <c r="G22" s="69">
        <v>-6</v>
      </c>
      <c r="H22" s="69"/>
      <c r="I22" s="69" t="e">
        <v>#VALUE!</v>
      </c>
      <c r="J22" s="69"/>
      <c r="K22" s="69">
        <v>10</v>
      </c>
      <c r="L22" s="69"/>
      <c r="M22" s="69" t="e">
        <v>#VALUE!</v>
      </c>
      <c r="N22" s="69"/>
      <c r="O22" s="69">
        <v>6</v>
      </c>
      <c r="P22" s="69"/>
      <c r="Q22" s="69" t="e">
        <v>#VALUE!</v>
      </c>
      <c r="R22" s="69"/>
      <c r="S22" s="69">
        <v>3</v>
      </c>
      <c r="T22" s="69"/>
      <c r="U22" s="69">
        <v>0</v>
      </c>
      <c r="V22" s="69"/>
      <c r="W22" s="69">
        <v>3</v>
      </c>
      <c r="X22" s="69"/>
      <c r="Y22" s="69">
        <v>0</v>
      </c>
      <c r="Z22" s="69"/>
      <c r="AA22" s="69">
        <v>0</v>
      </c>
      <c r="AB22" s="69"/>
      <c r="AC22" s="69">
        <v>0</v>
      </c>
      <c r="AD22" s="69"/>
      <c r="AE22" s="69">
        <v>300</v>
      </c>
      <c r="AF22" s="69"/>
      <c r="AG22" s="69">
        <v>0</v>
      </c>
      <c r="AH22" s="1"/>
      <c r="AI22" s="72"/>
      <c r="AJ22" s="73"/>
      <c r="AK22" s="74"/>
      <c r="AL22" s="75"/>
      <c r="AM22" s="75"/>
      <c r="AN22" s="75"/>
      <c r="AO22" s="75"/>
      <c r="AP22" s="75"/>
      <c r="AQ22" s="75"/>
      <c r="AR22" s="75"/>
      <c r="AS22" s="75"/>
      <c r="AT22" s="75"/>
      <c r="AU22" s="76"/>
      <c r="AV22" s="75"/>
      <c r="AW22" s="76"/>
      <c r="AX22" s="75"/>
      <c r="AY22" s="75"/>
      <c r="AZ22" s="75"/>
      <c r="BA22" s="45"/>
      <c r="BB22" s="45"/>
      <c r="BC22" s="45"/>
      <c r="BD22" s="45"/>
      <c r="BE22" s="45"/>
      <c r="BF22" s="45"/>
      <c r="BG22" s="45"/>
      <c r="BH22" s="77"/>
    </row>
    <row r="23" spans="2:60" s="44" customFormat="1" ht="12" customHeight="1" x14ac:dyDescent="0.15">
      <c r="B23" s="65" t="s">
        <v>142</v>
      </c>
      <c r="C23" s="56" t="s">
        <v>231</v>
      </c>
      <c r="D23" s="56"/>
      <c r="E23" s="69">
        <v>13347</v>
      </c>
      <c r="F23" s="71"/>
      <c r="G23" s="69">
        <v>-1047</v>
      </c>
      <c r="H23" s="69"/>
      <c r="I23" s="69" t="e">
        <v>#VALUE!</v>
      </c>
      <c r="J23" s="69"/>
      <c r="K23" s="69">
        <v>12125</v>
      </c>
      <c r="L23" s="69"/>
      <c r="M23" s="69" t="e">
        <v>#VALUE!</v>
      </c>
      <c r="N23" s="69"/>
      <c r="O23" s="69">
        <v>4603</v>
      </c>
      <c r="P23" s="69"/>
      <c r="Q23" s="69" t="e">
        <v>#VALUE!</v>
      </c>
      <c r="R23" s="69"/>
      <c r="S23" s="69">
        <v>2503</v>
      </c>
      <c r="T23" s="69"/>
      <c r="U23" s="69">
        <v>1813</v>
      </c>
      <c r="V23" s="69"/>
      <c r="W23" s="69">
        <v>652</v>
      </c>
      <c r="X23" s="69"/>
      <c r="Y23" s="69">
        <v>39</v>
      </c>
      <c r="Z23" s="69"/>
      <c r="AA23" s="69">
        <v>0</v>
      </c>
      <c r="AB23" s="69"/>
      <c r="AC23" s="69">
        <v>4729</v>
      </c>
      <c r="AD23" s="69"/>
      <c r="AE23" s="69">
        <v>8177</v>
      </c>
      <c r="AF23" s="69"/>
      <c r="AG23" s="69">
        <v>2537</v>
      </c>
      <c r="AH23" s="1"/>
      <c r="AI23" s="67"/>
      <c r="AK23" s="67"/>
      <c r="AM23" s="67"/>
    </row>
    <row r="24" spans="2:60" s="44" customFormat="1" ht="12" customHeight="1" x14ac:dyDescent="0.15">
      <c r="B24" s="65" t="s">
        <v>143</v>
      </c>
      <c r="C24" s="56" t="s">
        <v>254</v>
      </c>
      <c r="D24" s="56"/>
      <c r="E24" s="69">
        <v>196108</v>
      </c>
      <c r="F24" s="71"/>
      <c r="G24" s="69">
        <v>11269</v>
      </c>
      <c r="H24" s="69"/>
      <c r="I24" s="69" t="e">
        <v>#VALUE!</v>
      </c>
      <c r="J24" s="69"/>
      <c r="K24" s="69">
        <v>124576</v>
      </c>
      <c r="L24" s="69"/>
      <c r="M24" s="69" t="e">
        <v>#VALUE!</v>
      </c>
      <c r="N24" s="69"/>
      <c r="O24" s="69">
        <v>84046</v>
      </c>
      <c r="P24" s="69"/>
      <c r="Q24" s="69" t="e">
        <v>#VALUE!</v>
      </c>
      <c r="R24" s="69"/>
      <c r="S24" s="69">
        <v>93425</v>
      </c>
      <c r="T24" s="69"/>
      <c r="U24" s="69">
        <v>24994</v>
      </c>
      <c r="V24" s="69"/>
      <c r="W24" s="69">
        <v>48107</v>
      </c>
      <c r="X24" s="69"/>
      <c r="Y24" s="69">
        <v>20314</v>
      </c>
      <c r="Z24" s="69"/>
      <c r="AA24" s="69">
        <v>10</v>
      </c>
      <c r="AB24" s="69"/>
      <c r="AC24" s="69">
        <v>75611</v>
      </c>
      <c r="AD24" s="69"/>
      <c r="AE24" s="69" t="e">
        <v>#VALUE!</v>
      </c>
      <c r="AF24" s="69"/>
      <c r="AG24" s="69">
        <v>64148</v>
      </c>
      <c r="AH24" s="1"/>
      <c r="AI24" s="67"/>
      <c r="AK24" s="67"/>
      <c r="AM24" s="67"/>
    </row>
    <row r="25" spans="2:60" s="44" customFormat="1" ht="12" customHeight="1" x14ac:dyDescent="0.15">
      <c r="B25" s="65" t="s">
        <v>144</v>
      </c>
      <c r="C25" s="56" t="s">
        <v>246</v>
      </c>
      <c r="D25" s="56"/>
      <c r="E25" s="69">
        <v>137295</v>
      </c>
      <c r="F25" s="71"/>
      <c r="G25" s="69">
        <v>22350</v>
      </c>
      <c r="H25" s="69"/>
      <c r="I25" s="69" t="e">
        <v>#VALUE!</v>
      </c>
      <c r="J25" s="69"/>
      <c r="K25" s="69">
        <v>136216</v>
      </c>
      <c r="L25" s="69"/>
      <c r="M25" s="69" t="e">
        <v>#VALUE!</v>
      </c>
      <c r="N25" s="69"/>
      <c r="O25" s="69">
        <v>52981</v>
      </c>
      <c r="P25" s="69"/>
      <c r="Q25" s="69" t="e">
        <v>#VALUE!</v>
      </c>
      <c r="R25" s="69"/>
      <c r="S25" s="69">
        <v>45643</v>
      </c>
      <c r="T25" s="69"/>
      <c r="U25" s="69">
        <v>16640</v>
      </c>
      <c r="V25" s="69"/>
      <c r="W25" s="69">
        <v>23919</v>
      </c>
      <c r="X25" s="69"/>
      <c r="Y25" s="69">
        <v>5076</v>
      </c>
      <c r="Z25" s="69"/>
      <c r="AA25" s="69">
        <v>8</v>
      </c>
      <c r="AB25" s="69"/>
      <c r="AC25" s="69">
        <v>112785</v>
      </c>
      <c r="AD25" s="69"/>
      <c r="AE25" s="69">
        <v>61884</v>
      </c>
      <c r="AF25" s="69"/>
      <c r="AG25" s="69">
        <v>37469</v>
      </c>
      <c r="AH25" s="1"/>
      <c r="AI25" s="67"/>
      <c r="AK25" s="67"/>
      <c r="AM25" s="67"/>
    </row>
    <row r="26" spans="2:60" s="44" customFormat="1" ht="12" customHeight="1" x14ac:dyDescent="0.15">
      <c r="B26" s="65" t="s">
        <v>145</v>
      </c>
      <c r="C26" s="56" t="s">
        <v>11</v>
      </c>
      <c r="D26" s="56"/>
      <c r="E26" s="69">
        <v>14922</v>
      </c>
      <c r="F26" s="71"/>
      <c r="G26" s="69">
        <v>-1449</v>
      </c>
      <c r="H26" s="69"/>
      <c r="I26" s="69" t="e">
        <v>#VALUE!</v>
      </c>
      <c r="J26" s="69"/>
      <c r="K26" s="69">
        <v>10984</v>
      </c>
      <c r="L26" s="69"/>
      <c r="M26" s="69" t="e">
        <v>#VALUE!</v>
      </c>
      <c r="N26" s="69"/>
      <c r="O26" s="69">
        <v>9362</v>
      </c>
      <c r="P26" s="69"/>
      <c r="Q26" s="69" t="e">
        <v>#VALUE!</v>
      </c>
      <c r="R26" s="69"/>
      <c r="S26" s="69">
        <v>3521</v>
      </c>
      <c r="T26" s="69"/>
      <c r="U26" s="69">
        <v>895</v>
      </c>
      <c r="V26" s="69"/>
      <c r="W26" s="69">
        <v>1718</v>
      </c>
      <c r="X26" s="69"/>
      <c r="Y26" s="69">
        <v>908</v>
      </c>
      <c r="Z26" s="69"/>
      <c r="AA26" s="69">
        <v>0</v>
      </c>
      <c r="AB26" s="69"/>
      <c r="AC26" s="69">
        <v>2531</v>
      </c>
      <c r="AD26" s="69"/>
      <c r="AE26" s="69">
        <v>1928</v>
      </c>
      <c r="AF26" s="69"/>
      <c r="AG26" s="69">
        <v>199</v>
      </c>
      <c r="AH26" s="1"/>
      <c r="AI26" s="67"/>
      <c r="AK26" s="67"/>
      <c r="AM26" s="67"/>
    </row>
    <row r="27" spans="2:60" s="44" customFormat="1" ht="12" customHeight="1" x14ac:dyDescent="0.15">
      <c r="B27" s="65" t="s">
        <v>146</v>
      </c>
      <c r="C27" s="56" t="s">
        <v>20</v>
      </c>
      <c r="D27" s="56"/>
      <c r="E27" s="69">
        <v>2487</v>
      </c>
      <c r="F27" s="71"/>
      <c r="G27" s="69">
        <v>-3</v>
      </c>
      <c r="H27" s="69"/>
      <c r="I27" s="69" t="e">
        <v>#VALUE!</v>
      </c>
      <c r="J27" s="69"/>
      <c r="K27" s="69">
        <v>2484</v>
      </c>
      <c r="L27" s="69"/>
      <c r="M27" s="69" t="e">
        <v>#VALUE!</v>
      </c>
      <c r="N27" s="69"/>
      <c r="O27" s="69">
        <v>2443</v>
      </c>
      <c r="P27" s="69"/>
      <c r="Q27" s="69" t="e">
        <v>#VALUE!</v>
      </c>
      <c r="R27" s="69"/>
      <c r="S27" s="69">
        <v>23</v>
      </c>
      <c r="T27" s="69"/>
      <c r="U27" s="69">
        <v>0</v>
      </c>
      <c r="V27" s="69"/>
      <c r="W27" s="69">
        <v>19</v>
      </c>
      <c r="X27" s="69"/>
      <c r="Y27" s="69">
        <v>3</v>
      </c>
      <c r="Z27" s="69"/>
      <c r="AA27" s="69">
        <v>0</v>
      </c>
      <c r="AB27" s="69"/>
      <c r="AC27" s="69">
        <v>13</v>
      </c>
      <c r="AD27" s="69"/>
      <c r="AE27" s="69">
        <v>653</v>
      </c>
      <c r="AF27" s="69"/>
      <c r="AG27" s="69">
        <v>133</v>
      </c>
      <c r="AH27" s="1"/>
      <c r="AI27" s="67"/>
      <c r="AK27" s="67"/>
      <c r="AM27" s="67"/>
    </row>
    <row r="28" spans="2:60" s="44" customFormat="1" ht="12" customHeight="1" x14ac:dyDescent="0.15">
      <c r="B28" s="65" t="s">
        <v>147</v>
      </c>
      <c r="C28" s="56" t="s">
        <v>251</v>
      </c>
      <c r="D28" s="56"/>
      <c r="E28" s="69">
        <v>116170</v>
      </c>
      <c r="F28" s="71"/>
      <c r="G28" s="69">
        <v>-410</v>
      </c>
      <c r="H28" s="69"/>
      <c r="I28" s="69" t="e">
        <v>#VALUE!</v>
      </c>
      <c r="J28" s="69"/>
      <c r="K28" s="69">
        <v>64269</v>
      </c>
      <c r="L28" s="69"/>
      <c r="M28" s="69" t="e">
        <v>#VALUE!</v>
      </c>
      <c r="N28" s="69"/>
      <c r="O28" s="69">
        <v>5068</v>
      </c>
      <c r="P28" s="69"/>
      <c r="Q28" s="69" t="e">
        <v>#VALUE!</v>
      </c>
      <c r="R28" s="69"/>
      <c r="S28" s="69">
        <v>109421</v>
      </c>
      <c r="T28" s="69"/>
      <c r="U28" s="69">
        <v>30529</v>
      </c>
      <c r="V28" s="69"/>
      <c r="W28" s="69">
        <v>36660</v>
      </c>
      <c r="X28" s="69"/>
      <c r="Y28" s="69">
        <v>42219</v>
      </c>
      <c r="Z28" s="69"/>
      <c r="AA28" s="69">
        <v>13</v>
      </c>
      <c r="AB28" s="69"/>
      <c r="AC28" s="69">
        <v>5744</v>
      </c>
      <c r="AD28" s="69"/>
      <c r="AE28" s="69">
        <v>8469</v>
      </c>
      <c r="AF28" s="69"/>
      <c r="AG28" s="69">
        <v>11386</v>
      </c>
      <c r="AH28" s="1"/>
      <c r="AI28" s="67"/>
      <c r="AK28" s="67"/>
      <c r="AM28" s="67"/>
    </row>
    <row r="29" spans="2:60" s="44" customFormat="1" ht="12" customHeight="1" x14ac:dyDescent="0.15">
      <c r="B29" s="65" t="s">
        <v>148</v>
      </c>
      <c r="C29" s="56" t="s">
        <v>258</v>
      </c>
      <c r="D29" s="56"/>
      <c r="E29" s="69">
        <v>43286</v>
      </c>
      <c r="F29" s="71"/>
      <c r="G29" s="69">
        <v>-246</v>
      </c>
      <c r="H29" s="69"/>
      <c r="I29" s="69" t="e">
        <v>#VALUE!</v>
      </c>
      <c r="J29" s="69"/>
      <c r="K29" s="69">
        <v>15536</v>
      </c>
      <c r="L29" s="69"/>
      <c r="M29" s="69" t="e">
        <v>#VALUE!</v>
      </c>
      <c r="N29" s="69"/>
      <c r="O29" s="69">
        <v>4434</v>
      </c>
      <c r="P29" s="69"/>
      <c r="Q29" s="69" t="e">
        <v>#VALUE!</v>
      </c>
      <c r="R29" s="69"/>
      <c r="S29" s="69">
        <v>32666</v>
      </c>
      <c r="T29" s="69"/>
      <c r="U29" s="69">
        <v>2613</v>
      </c>
      <c r="V29" s="69"/>
      <c r="W29" s="69">
        <v>4718</v>
      </c>
      <c r="X29" s="69"/>
      <c r="Y29" s="69">
        <v>25334</v>
      </c>
      <c r="Z29" s="69"/>
      <c r="AA29" s="69">
        <v>0</v>
      </c>
      <c r="AB29" s="69"/>
      <c r="AC29" s="69">
        <v>21009</v>
      </c>
      <c r="AD29" s="69"/>
      <c r="AE29" s="69">
        <v>74257</v>
      </c>
      <c r="AF29" s="69"/>
      <c r="AG29" s="69">
        <v>7376</v>
      </c>
      <c r="AH29" s="1"/>
      <c r="AI29" s="67"/>
      <c r="AK29" s="67"/>
      <c r="AM29" s="67"/>
    </row>
    <row r="30" spans="2:60" s="44" customFormat="1" ht="12" customHeight="1" x14ac:dyDescent="0.15">
      <c r="B30" s="65" t="s">
        <v>190</v>
      </c>
      <c r="C30" s="56" t="s">
        <v>237</v>
      </c>
      <c r="D30" s="56"/>
      <c r="E30" s="69">
        <v>141</v>
      </c>
      <c r="F30" s="71"/>
      <c r="G30" s="69">
        <v>0</v>
      </c>
      <c r="H30" s="69"/>
      <c r="I30" s="69" t="e">
        <v>#VALUE!</v>
      </c>
      <c r="J30" s="69"/>
      <c r="K30" s="69">
        <v>141</v>
      </c>
      <c r="L30" s="69"/>
      <c r="M30" s="69" t="e">
        <v>#VALUE!</v>
      </c>
      <c r="N30" s="69"/>
      <c r="O30" s="69">
        <v>6</v>
      </c>
      <c r="P30" s="69"/>
      <c r="Q30" s="69" t="e">
        <v>#VALUE!</v>
      </c>
      <c r="R30" s="69"/>
      <c r="S30" s="69">
        <v>21</v>
      </c>
      <c r="T30" s="69"/>
      <c r="U30" s="69">
        <v>10</v>
      </c>
      <c r="V30" s="69"/>
      <c r="W30" s="69">
        <v>0</v>
      </c>
      <c r="X30" s="69"/>
      <c r="Y30" s="69">
        <v>11</v>
      </c>
      <c r="Z30" s="69"/>
      <c r="AA30" s="69">
        <v>0</v>
      </c>
      <c r="AB30" s="69"/>
      <c r="AC30" s="69">
        <v>26</v>
      </c>
      <c r="AD30" s="69"/>
      <c r="AE30" s="69">
        <v>1185</v>
      </c>
      <c r="AF30" s="69"/>
      <c r="AG30" s="69">
        <v>0</v>
      </c>
      <c r="AH30" s="1"/>
      <c r="AI30" s="72"/>
      <c r="AJ30" s="73"/>
      <c r="AK30" s="74"/>
      <c r="AL30" s="75"/>
      <c r="AM30" s="74"/>
      <c r="AN30" s="75"/>
      <c r="AO30" s="74"/>
      <c r="AP30" s="75"/>
      <c r="AQ30" s="75"/>
      <c r="AR30" s="75"/>
      <c r="AS30" s="74"/>
      <c r="AT30" s="75"/>
      <c r="AU30" s="76"/>
      <c r="AV30" s="75"/>
      <c r="AW30" s="76"/>
      <c r="AX30" s="75"/>
      <c r="AY30" s="74"/>
      <c r="AZ30" s="75"/>
      <c r="BA30" s="45"/>
      <c r="BB30" s="75"/>
      <c r="BC30" s="45"/>
      <c r="BD30" s="45"/>
      <c r="BE30" s="45"/>
      <c r="BF30" s="75"/>
      <c r="BG30" s="45"/>
      <c r="BH30" s="77"/>
    </row>
    <row r="31" spans="2:60" s="44" customFormat="1" ht="12" customHeight="1" x14ac:dyDescent="0.15">
      <c r="B31" s="65" t="s">
        <v>149</v>
      </c>
      <c r="C31" s="56" t="s">
        <v>266</v>
      </c>
      <c r="D31" s="56"/>
      <c r="E31" s="69">
        <v>488</v>
      </c>
      <c r="F31" s="71"/>
      <c r="G31" s="69">
        <v>477</v>
      </c>
      <c r="H31" s="69"/>
      <c r="I31" s="69" t="e">
        <v>#VALUE!</v>
      </c>
      <c r="J31" s="69"/>
      <c r="K31" s="69">
        <v>955</v>
      </c>
      <c r="L31" s="69"/>
      <c r="M31" s="69" t="e">
        <v>#VALUE!</v>
      </c>
      <c r="N31" s="69"/>
      <c r="O31" s="69">
        <v>104</v>
      </c>
      <c r="P31" s="69"/>
      <c r="Q31" s="69" t="e">
        <v>#VALUE!</v>
      </c>
      <c r="R31" s="69"/>
      <c r="S31" s="69">
        <v>861</v>
      </c>
      <c r="T31" s="69"/>
      <c r="U31" s="69">
        <v>496</v>
      </c>
      <c r="V31" s="69"/>
      <c r="W31" s="69">
        <v>167</v>
      </c>
      <c r="X31" s="69"/>
      <c r="Y31" s="69">
        <v>198</v>
      </c>
      <c r="Z31" s="69"/>
      <c r="AA31" s="69">
        <v>0</v>
      </c>
      <c r="AB31" s="69"/>
      <c r="AC31" s="69">
        <v>125</v>
      </c>
      <c r="AD31" s="69"/>
      <c r="AE31" s="69">
        <v>44</v>
      </c>
      <c r="AF31" s="69"/>
      <c r="AG31" s="69">
        <v>128</v>
      </c>
      <c r="AH31" s="1"/>
      <c r="AI31" s="67"/>
      <c r="AK31" s="67"/>
      <c r="AM31" s="67"/>
    </row>
    <row r="32" spans="2:60" s="44" customFormat="1" ht="12" customHeight="1" x14ac:dyDescent="0.15">
      <c r="B32" s="65" t="s">
        <v>191</v>
      </c>
      <c r="C32" s="56" t="s">
        <v>235</v>
      </c>
      <c r="D32" s="56"/>
      <c r="E32" s="69">
        <v>188</v>
      </c>
      <c r="F32" s="71"/>
      <c r="G32" s="69">
        <v>-6</v>
      </c>
      <c r="H32" s="69"/>
      <c r="I32" s="69" t="e">
        <v>#VALUE!</v>
      </c>
      <c r="J32" s="69"/>
      <c r="K32" s="69">
        <v>182</v>
      </c>
      <c r="L32" s="69"/>
      <c r="M32" s="69" t="e">
        <v>#VALUE!</v>
      </c>
      <c r="N32" s="69"/>
      <c r="O32" s="69">
        <v>6</v>
      </c>
      <c r="P32" s="69"/>
      <c r="Q32" s="69" t="e">
        <v>#VALUE!</v>
      </c>
      <c r="R32" s="69"/>
      <c r="S32" s="69">
        <v>6</v>
      </c>
      <c r="T32" s="69"/>
      <c r="U32" s="69">
        <v>0</v>
      </c>
      <c r="V32" s="69"/>
      <c r="W32" s="69">
        <v>3</v>
      </c>
      <c r="X32" s="69"/>
      <c r="Y32" s="69">
        <v>3</v>
      </c>
      <c r="Z32" s="69"/>
      <c r="AA32" s="69">
        <v>0</v>
      </c>
      <c r="AB32" s="69"/>
      <c r="AC32" s="69">
        <v>34</v>
      </c>
      <c r="AD32" s="69"/>
      <c r="AE32" s="69">
        <v>1389</v>
      </c>
      <c r="AF32" s="69"/>
      <c r="AG32" s="69">
        <v>0</v>
      </c>
      <c r="AH32" s="1"/>
      <c r="AI32" s="72"/>
      <c r="AJ32" s="73"/>
      <c r="AK32" s="74"/>
      <c r="AL32" s="75"/>
      <c r="AM32" s="74"/>
      <c r="AN32" s="75"/>
      <c r="AO32" s="74"/>
      <c r="AP32" s="75"/>
      <c r="AQ32" s="75"/>
      <c r="AR32" s="75"/>
      <c r="AS32" s="74"/>
      <c r="AT32" s="75"/>
      <c r="AU32" s="76"/>
      <c r="AV32" s="75"/>
      <c r="AW32" s="76"/>
      <c r="AX32" s="75"/>
      <c r="AY32" s="74"/>
      <c r="AZ32" s="75"/>
      <c r="BA32" s="45"/>
      <c r="BB32" s="75"/>
      <c r="BC32" s="45"/>
      <c r="BD32" s="45"/>
      <c r="BE32" s="45"/>
      <c r="BF32" s="75"/>
      <c r="BG32" s="45"/>
      <c r="BH32" s="77"/>
    </row>
    <row r="33" spans="2:60" s="44" customFormat="1" ht="12" customHeight="1" x14ac:dyDescent="0.15">
      <c r="B33" s="65" t="s">
        <v>150</v>
      </c>
      <c r="C33" s="56" t="s">
        <v>236</v>
      </c>
      <c r="D33" s="56"/>
      <c r="E33" s="69">
        <v>26325</v>
      </c>
      <c r="F33" s="71"/>
      <c r="G33" s="69">
        <v>339</v>
      </c>
      <c r="H33" s="69"/>
      <c r="I33" s="69" t="e">
        <v>#VALUE!</v>
      </c>
      <c r="J33" s="69"/>
      <c r="K33" s="69">
        <v>25691</v>
      </c>
      <c r="L33" s="69"/>
      <c r="M33" s="69" t="e">
        <v>#VALUE!</v>
      </c>
      <c r="N33" s="69"/>
      <c r="O33" s="69">
        <v>4512</v>
      </c>
      <c r="P33" s="69"/>
      <c r="Q33" s="69" t="e">
        <v>#VALUE!</v>
      </c>
      <c r="R33" s="69"/>
      <c r="S33" s="69">
        <v>22055</v>
      </c>
      <c r="T33" s="69"/>
      <c r="U33" s="69">
        <v>11943</v>
      </c>
      <c r="V33" s="69"/>
      <c r="W33" s="69">
        <v>9682</v>
      </c>
      <c r="X33" s="69"/>
      <c r="Y33" s="69">
        <v>430</v>
      </c>
      <c r="Z33" s="69"/>
      <c r="AA33" s="69">
        <v>0</v>
      </c>
      <c r="AB33" s="69"/>
      <c r="AC33" s="69">
        <v>6728</v>
      </c>
      <c r="AD33" s="69"/>
      <c r="AE33" s="69">
        <v>7297</v>
      </c>
      <c r="AF33" s="69"/>
      <c r="AG33" s="69">
        <v>4828</v>
      </c>
      <c r="AH33" s="1"/>
    </row>
    <row r="34" spans="2:60" s="44" customFormat="1" ht="12" customHeight="1" x14ac:dyDescent="0.15">
      <c r="B34" s="65" t="s">
        <v>192</v>
      </c>
      <c r="C34" s="56" t="s">
        <v>242</v>
      </c>
      <c r="D34" s="56"/>
      <c r="E34" s="69">
        <v>7156</v>
      </c>
      <c r="F34" s="71"/>
      <c r="G34" s="69">
        <v>-725</v>
      </c>
      <c r="H34" s="69"/>
      <c r="I34" s="69" t="e">
        <v>#VALUE!</v>
      </c>
      <c r="J34" s="69"/>
      <c r="K34" s="69">
        <v>1328</v>
      </c>
      <c r="L34" s="69"/>
      <c r="M34" s="69" t="e">
        <v>#VALUE!</v>
      </c>
      <c r="N34" s="69"/>
      <c r="O34" s="69">
        <v>566</v>
      </c>
      <c r="P34" s="69"/>
      <c r="Q34" s="69" t="e">
        <v>#VALUE!</v>
      </c>
      <c r="R34" s="69"/>
      <c r="S34" s="69">
        <v>5057</v>
      </c>
      <c r="T34" s="69"/>
      <c r="U34" s="69">
        <v>245</v>
      </c>
      <c r="V34" s="69"/>
      <c r="W34" s="69">
        <v>2372</v>
      </c>
      <c r="X34" s="69"/>
      <c r="Y34" s="69">
        <v>2440</v>
      </c>
      <c r="Z34" s="69"/>
      <c r="AA34" s="69">
        <v>0</v>
      </c>
      <c r="AB34" s="69"/>
      <c r="AC34" s="69">
        <v>44</v>
      </c>
      <c r="AD34" s="69"/>
      <c r="AE34" s="69">
        <v>274</v>
      </c>
      <c r="AF34" s="69"/>
      <c r="AG34" s="69">
        <v>541</v>
      </c>
      <c r="AH34" s="1"/>
      <c r="AI34" s="72"/>
      <c r="AJ34" s="73"/>
      <c r="AK34" s="74"/>
      <c r="AL34" s="75"/>
      <c r="AM34" s="74"/>
      <c r="AN34" s="75"/>
      <c r="AO34" s="74"/>
      <c r="AP34" s="75"/>
      <c r="AQ34" s="75"/>
      <c r="AR34" s="75"/>
      <c r="AS34" s="74"/>
      <c r="AT34" s="75"/>
      <c r="AU34" s="76"/>
      <c r="AV34" s="75"/>
      <c r="AW34" s="76"/>
      <c r="AX34" s="75"/>
      <c r="AY34" s="74"/>
      <c r="AZ34" s="75"/>
      <c r="BA34" s="45"/>
      <c r="BB34" s="75"/>
      <c r="BC34" s="45"/>
      <c r="BD34" s="45"/>
      <c r="BE34" s="45"/>
      <c r="BF34" s="75"/>
      <c r="BG34" s="45"/>
      <c r="BH34" s="77"/>
    </row>
    <row r="35" spans="2:60" s="44" customFormat="1" ht="12" customHeight="1" x14ac:dyDescent="0.15">
      <c r="B35" s="65" t="s">
        <v>151</v>
      </c>
      <c r="C35" s="56" t="s">
        <v>260</v>
      </c>
      <c r="D35" s="56"/>
      <c r="E35" s="69">
        <v>88291</v>
      </c>
      <c r="F35" s="71"/>
      <c r="G35" s="69">
        <v>-1415</v>
      </c>
      <c r="H35" s="69"/>
      <c r="I35" s="69" t="e">
        <v>#VALUE!</v>
      </c>
      <c r="J35" s="69"/>
      <c r="K35" s="69">
        <v>70602</v>
      </c>
      <c r="L35" s="69"/>
      <c r="M35" s="69" t="e">
        <v>#VALUE!</v>
      </c>
      <c r="N35" s="69"/>
      <c r="O35" s="69">
        <v>21573</v>
      </c>
      <c r="P35" s="69"/>
      <c r="Q35" s="69" t="e">
        <v>#VALUE!</v>
      </c>
      <c r="R35" s="69"/>
      <c r="S35" s="69">
        <v>49028</v>
      </c>
      <c r="T35" s="69"/>
      <c r="U35" s="69">
        <v>25273</v>
      </c>
      <c r="V35" s="69"/>
      <c r="W35" s="69">
        <v>23451</v>
      </c>
      <c r="X35" s="69"/>
      <c r="Y35" s="69">
        <v>303</v>
      </c>
      <c r="Z35" s="69"/>
      <c r="AA35" s="69">
        <v>2</v>
      </c>
      <c r="AB35" s="69"/>
      <c r="AC35" s="69">
        <v>49416</v>
      </c>
      <c r="AD35" s="69"/>
      <c r="AE35" s="69">
        <v>32704</v>
      </c>
      <c r="AF35" s="69"/>
      <c r="AG35" s="69">
        <v>13595</v>
      </c>
      <c r="AH35" s="1"/>
      <c r="AI35" s="67"/>
      <c r="AK35" s="67"/>
      <c r="AM35" s="67"/>
    </row>
    <row r="36" spans="2:60" s="44" customFormat="1" ht="12" customHeight="1" x14ac:dyDescent="0.15">
      <c r="B36" s="65" t="s">
        <v>152</v>
      </c>
      <c r="C36" s="56" t="s">
        <v>50</v>
      </c>
      <c r="D36" s="56"/>
      <c r="E36" s="69">
        <v>8980</v>
      </c>
      <c r="F36" s="71"/>
      <c r="G36" s="69">
        <v>-232</v>
      </c>
      <c r="H36" s="69"/>
      <c r="I36" s="69" t="e">
        <v>#VALUE!</v>
      </c>
      <c r="J36" s="69"/>
      <c r="K36" s="69">
        <v>8729</v>
      </c>
      <c r="L36" s="69"/>
      <c r="M36" s="69" t="e">
        <v>#VALUE!</v>
      </c>
      <c r="N36" s="69"/>
      <c r="O36" s="69">
        <v>3354</v>
      </c>
      <c r="P36" s="69"/>
      <c r="Q36" s="69" t="e">
        <v>#VALUE!</v>
      </c>
      <c r="R36" s="69"/>
      <c r="S36" s="69">
        <v>3422</v>
      </c>
      <c r="T36" s="69"/>
      <c r="U36" s="69">
        <v>1219</v>
      </c>
      <c r="V36" s="69"/>
      <c r="W36" s="69">
        <v>2138</v>
      </c>
      <c r="X36" s="69"/>
      <c r="Y36" s="69">
        <v>66</v>
      </c>
      <c r="Z36" s="69"/>
      <c r="AA36" s="69">
        <v>0</v>
      </c>
      <c r="AB36" s="69"/>
      <c r="AC36" s="69">
        <v>2351</v>
      </c>
      <c r="AD36" s="69"/>
      <c r="AE36" s="69">
        <v>4166</v>
      </c>
      <c r="AF36" s="69"/>
      <c r="AG36" s="69">
        <v>2686</v>
      </c>
      <c r="AH36" s="1"/>
      <c r="AI36" s="67"/>
      <c r="AJ36" s="67"/>
      <c r="AK36" s="67"/>
      <c r="AM36" s="67"/>
    </row>
    <row r="37" spans="2:60" s="44" customFormat="1" ht="12" customHeight="1" x14ac:dyDescent="0.15">
      <c r="B37" s="65" t="s">
        <v>153</v>
      </c>
      <c r="C37" s="56" t="s">
        <v>33</v>
      </c>
      <c r="D37" s="56"/>
      <c r="E37" s="69">
        <v>12013</v>
      </c>
      <c r="F37" s="71"/>
      <c r="G37" s="69">
        <v>203</v>
      </c>
      <c r="H37" s="69"/>
      <c r="I37" s="69" t="e">
        <v>#VALUE!</v>
      </c>
      <c r="J37" s="69"/>
      <c r="K37" s="69">
        <v>3534</v>
      </c>
      <c r="L37" s="69"/>
      <c r="M37" s="69" t="e">
        <v>#VALUE!</v>
      </c>
      <c r="N37" s="69"/>
      <c r="O37" s="69">
        <v>1699</v>
      </c>
      <c r="P37" s="69"/>
      <c r="Q37" s="69" t="e">
        <v>#VALUE!</v>
      </c>
      <c r="R37" s="69"/>
      <c r="S37" s="69">
        <v>9833</v>
      </c>
      <c r="T37" s="69"/>
      <c r="U37" s="69">
        <v>295</v>
      </c>
      <c r="V37" s="69"/>
      <c r="W37" s="69">
        <v>3698</v>
      </c>
      <c r="X37" s="69"/>
      <c r="Y37" s="69">
        <v>5840</v>
      </c>
      <c r="Z37" s="69"/>
      <c r="AA37" s="69">
        <v>0</v>
      </c>
      <c r="AB37" s="69"/>
      <c r="AC37" s="69">
        <v>1315</v>
      </c>
      <c r="AD37" s="69"/>
      <c r="AE37" s="69" t="e">
        <v>#VALUE!</v>
      </c>
      <c r="AF37" s="69"/>
      <c r="AG37" s="69">
        <v>1041</v>
      </c>
      <c r="AH37" s="1"/>
      <c r="AI37" s="67"/>
      <c r="AJ37" s="67"/>
      <c r="AK37" s="67"/>
      <c r="AM37" s="67"/>
    </row>
    <row r="38" spans="2:60" s="44" customFormat="1" ht="12" customHeight="1" x14ac:dyDescent="0.15">
      <c r="B38" s="65" t="s">
        <v>197</v>
      </c>
      <c r="C38" s="56" t="s">
        <v>42</v>
      </c>
      <c r="D38" s="56"/>
      <c r="E38" s="69">
        <v>331</v>
      </c>
      <c r="F38" s="71"/>
      <c r="G38" s="69">
        <v>0</v>
      </c>
      <c r="H38" s="69"/>
      <c r="I38" s="69" t="e">
        <v>#VALUE!</v>
      </c>
      <c r="J38" s="69"/>
      <c r="K38" s="69">
        <v>331</v>
      </c>
      <c r="L38" s="69"/>
      <c r="M38" s="69" t="e">
        <v>#VALUE!</v>
      </c>
      <c r="N38" s="69"/>
      <c r="O38" s="69">
        <v>6</v>
      </c>
      <c r="P38" s="69"/>
      <c r="Q38" s="69" t="e">
        <v>#VALUE!</v>
      </c>
      <c r="R38" s="69"/>
      <c r="S38" s="69">
        <v>29</v>
      </c>
      <c r="T38" s="69"/>
      <c r="U38" s="69">
        <v>2</v>
      </c>
      <c r="V38" s="69"/>
      <c r="W38" s="69">
        <v>19</v>
      </c>
      <c r="X38" s="69"/>
      <c r="Y38" s="69">
        <v>8</v>
      </c>
      <c r="Z38" s="69"/>
      <c r="AA38" s="69">
        <v>0</v>
      </c>
      <c r="AB38" s="69"/>
      <c r="AC38" s="69">
        <v>0</v>
      </c>
      <c r="AD38" s="69"/>
      <c r="AE38" s="69" t="e">
        <v>#VALUE!</v>
      </c>
      <c r="AF38" s="69"/>
      <c r="AG38" s="69">
        <v>3</v>
      </c>
      <c r="AH38" s="1"/>
      <c r="AI38" s="72"/>
      <c r="AJ38" s="73"/>
      <c r="AK38" s="74"/>
      <c r="AL38" s="75"/>
      <c r="AM38" s="74"/>
      <c r="AN38" s="75"/>
      <c r="AO38" s="74"/>
      <c r="AP38" s="75"/>
      <c r="AQ38" s="75"/>
      <c r="AR38" s="75"/>
      <c r="AS38" s="74"/>
      <c r="AT38" s="75"/>
      <c r="AU38" s="76"/>
      <c r="AV38" s="75"/>
      <c r="AW38" s="76"/>
      <c r="AX38" s="75"/>
      <c r="AY38" s="74"/>
      <c r="AZ38" s="75"/>
      <c r="BA38" s="45"/>
      <c r="BB38" s="75"/>
      <c r="BC38" s="45"/>
      <c r="BD38" s="45"/>
      <c r="BE38" s="45"/>
      <c r="BF38" s="75"/>
      <c r="BG38" s="45"/>
      <c r="BH38" s="77"/>
    </row>
    <row r="39" spans="2:60" s="44" customFormat="1" ht="12" customHeight="1" x14ac:dyDescent="0.15">
      <c r="B39" s="65" t="s">
        <v>196</v>
      </c>
      <c r="C39" s="56" t="s">
        <v>43</v>
      </c>
      <c r="D39" s="56"/>
      <c r="E39" s="69">
        <v>149</v>
      </c>
      <c r="F39" s="71"/>
      <c r="G39" s="69">
        <v>10</v>
      </c>
      <c r="H39" s="69"/>
      <c r="I39" s="69" t="e">
        <v>#VALUE!</v>
      </c>
      <c r="J39" s="69"/>
      <c r="K39" s="69">
        <v>141</v>
      </c>
      <c r="L39" s="69"/>
      <c r="M39" s="69" t="e">
        <v>#VALUE!</v>
      </c>
      <c r="N39" s="69"/>
      <c r="O39" s="69">
        <v>6</v>
      </c>
      <c r="P39" s="69"/>
      <c r="Q39" s="69" t="e">
        <v>#VALUE!</v>
      </c>
      <c r="R39" s="69"/>
      <c r="S39" s="69">
        <v>102</v>
      </c>
      <c r="T39" s="69"/>
      <c r="U39" s="69">
        <v>44</v>
      </c>
      <c r="V39" s="69"/>
      <c r="W39" s="69">
        <v>53</v>
      </c>
      <c r="X39" s="69"/>
      <c r="Y39" s="69">
        <v>5</v>
      </c>
      <c r="Z39" s="69"/>
      <c r="AA39" s="69">
        <v>0</v>
      </c>
      <c r="AB39" s="69"/>
      <c r="AC39" s="69">
        <v>240</v>
      </c>
      <c r="AD39" s="69"/>
      <c r="AE39" s="69" t="e">
        <v>#VALUE!</v>
      </c>
      <c r="AF39" s="69"/>
      <c r="AG39" s="69">
        <v>34</v>
      </c>
      <c r="AH39" s="1"/>
      <c r="AI39" s="72"/>
      <c r="AJ39" s="73"/>
      <c r="AK39" s="74"/>
      <c r="AL39" s="75"/>
      <c r="AM39" s="74"/>
      <c r="AN39" s="75"/>
      <c r="AO39" s="74"/>
      <c r="AP39" s="75"/>
      <c r="AQ39" s="75"/>
      <c r="AR39" s="75"/>
      <c r="AS39" s="74"/>
      <c r="AT39" s="75"/>
      <c r="AU39" s="76"/>
      <c r="AV39" s="75"/>
      <c r="AW39" s="76"/>
      <c r="AX39" s="75"/>
      <c r="AY39" s="74"/>
      <c r="AZ39" s="75"/>
      <c r="BA39" s="45"/>
      <c r="BB39" s="75"/>
      <c r="BC39" s="45"/>
      <c r="BD39" s="45"/>
      <c r="BE39" s="45"/>
      <c r="BF39" s="75"/>
      <c r="BG39" s="45"/>
      <c r="BH39" s="77"/>
    </row>
    <row r="40" spans="2:60" s="44" customFormat="1" ht="12" customHeight="1" x14ac:dyDescent="0.15">
      <c r="B40" s="65" t="s">
        <v>154</v>
      </c>
      <c r="C40" s="56" t="s">
        <v>248</v>
      </c>
      <c r="D40" s="56"/>
      <c r="E40" s="69">
        <v>56851</v>
      </c>
      <c r="F40" s="71"/>
      <c r="G40" s="69">
        <v>412</v>
      </c>
      <c r="H40" s="69"/>
      <c r="I40" s="69" t="e">
        <v>#VALUE!</v>
      </c>
      <c r="J40" s="69"/>
      <c r="K40" s="69">
        <v>30167</v>
      </c>
      <c r="L40" s="69"/>
      <c r="M40" s="69" t="e">
        <v>#VALUE!</v>
      </c>
      <c r="N40" s="69"/>
      <c r="O40" s="69">
        <v>18034</v>
      </c>
      <c r="P40" s="69"/>
      <c r="Q40" s="69" t="e">
        <v>#VALUE!</v>
      </c>
      <c r="R40" s="69"/>
      <c r="S40" s="69">
        <v>38262</v>
      </c>
      <c r="T40" s="69"/>
      <c r="U40" s="69">
        <v>2343</v>
      </c>
      <c r="V40" s="69"/>
      <c r="W40" s="69">
        <v>15870</v>
      </c>
      <c r="X40" s="69"/>
      <c r="Y40" s="69">
        <v>20049</v>
      </c>
      <c r="Z40" s="69"/>
      <c r="AA40" s="69">
        <v>0</v>
      </c>
      <c r="AB40" s="69"/>
      <c r="AC40" s="69">
        <v>18615</v>
      </c>
      <c r="AD40" s="69"/>
      <c r="AE40" s="69">
        <v>39170</v>
      </c>
      <c r="AF40" s="69"/>
      <c r="AG40" s="69">
        <v>8314</v>
      </c>
      <c r="AH40" s="1"/>
      <c r="AI40" s="67"/>
      <c r="AJ40" s="67"/>
      <c r="AK40" s="67"/>
      <c r="AM40" s="67"/>
    </row>
    <row r="41" spans="2:60" s="44" customFormat="1" ht="12" customHeight="1" x14ac:dyDescent="0.15">
      <c r="B41" s="65" t="s">
        <v>155</v>
      </c>
      <c r="C41" s="56" t="s">
        <v>41</v>
      </c>
      <c r="D41" s="56"/>
      <c r="E41" s="69">
        <v>14542</v>
      </c>
      <c r="F41" s="71"/>
      <c r="G41" s="69">
        <v>-370</v>
      </c>
      <c r="H41" s="69"/>
      <c r="I41" s="69" t="e">
        <v>#VALUE!</v>
      </c>
      <c r="J41" s="69"/>
      <c r="K41" s="69">
        <v>13796</v>
      </c>
      <c r="L41" s="69"/>
      <c r="M41" s="69" t="e">
        <v>#VALUE!</v>
      </c>
      <c r="N41" s="69"/>
      <c r="O41" s="69">
        <v>5353</v>
      </c>
      <c r="P41" s="69"/>
      <c r="Q41" s="69" t="e">
        <v>#VALUE!</v>
      </c>
      <c r="R41" s="69"/>
      <c r="S41" s="69">
        <v>7271</v>
      </c>
      <c r="T41" s="69"/>
      <c r="U41" s="69">
        <v>4711</v>
      </c>
      <c r="V41" s="69"/>
      <c r="W41" s="69">
        <v>2411</v>
      </c>
      <c r="X41" s="69"/>
      <c r="Y41" s="69">
        <v>149</v>
      </c>
      <c r="Z41" s="69"/>
      <c r="AA41" s="69">
        <v>0</v>
      </c>
      <c r="AB41" s="69"/>
      <c r="AC41" s="69">
        <v>11525</v>
      </c>
      <c r="AD41" s="69"/>
      <c r="AE41" s="69" t="e">
        <v>#VALUE!</v>
      </c>
      <c r="AF41" s="69"/>
      <c r="AG41" s="69">
        <v>5968</v>
      </c>
      <c r="AH41" s="1"/>
      <c r="AI41" s="67"/>
      <c r="AJ41" s="67"/>
      <c r="AK41" s="67"/>
      <c r="AM41" s="67"/>
    </row>
    <row r="42" spans="2:60" s="44" customFormat="1" ht="12" customHeight="1" x14ac:dyDescent="0.15">
      <c r="B42" s="65" t="s">
        <v>156</v>
      </c>
      <c r="C42" s="56" t="s">
        <v>215</v>
      </c>
      <c r="D42" s="56"/>
      <c r="E42" s="69">
        <v>66126</v>
      </c>
      <c r="F42" s="71"/>
      <c r="G42" s="69">
        <v>3559</v>
      </c>
      <c r="H42" s="69"/>
      <c r="I42" s="69" t="e">
        <v>#VALUE!</v>
      </c>
      <c r="J42" s="69"/>
      <c r="K42" s="69">
        <v>25480</v>
      </c>
      <c r="L42" s="69"/>
      <c r="M42" s="69" t="e">
        <v>#VALUE!</v>
      </c>
      <c r="N42" s="69"/>
      <c r="O42" s="69">
        <v>9309</v>
      </c>
      <c r="P42" s="69"/>
      <c r="Q42" s="69" t="e">
        <v>#VALUE!</v>
      </c>
      <c r="R42" s="69"/>
      <c r="S42" s="69">
        <v>12587</v>
      </c>
      <c r="T42" s="69"/>
      <c r="U42" s="69">
        <v>2719</v>
      </c>
      <c r="V42" s="69"/>
      <c r="W42" s="69">
        <v>7834</v>
      </c>
      <c r="X42" s="69"/>
      <c r="Y42" s="69">
        <v>2031</v>
      </c>
      <c r="Z42" s="69"/>
      <c r="AA42" s="69">
        <v>3</v>
      </c>
      <c r="AB42" s="69"/>
      <c r="AC42" s="69">
        <v>39220</v>
      </c>
      <c r="AD42" s="69"/>
      <c r="AE42" s="69">
        <v>18483</v>
      </c>
      <c r="AF42" s="69"/>
      <c r="AG42" s="69">
        <v>14067</v>
      </c>
      <c r="AH42" s="1"/>
      <c r="AI42" s="67"/>
      <c r="AJ42" s="67"/>
      <c r="AK42" s="67"/>
      <c r="AM42" s="67"/>
    </row>
    <row r="43" spans="2:60" s="44" customFormat="1" ht="12" customHeight="1" x14ac:dyDescent="0.15">
      <c r="B43" s="65" t="s">
        <v>157</v>
      </c>
      <c r="C43" s="56" t="s">
        <v>66</v>
      </c>
      <c r="D43" s="56"/>
      <c r="E43" s="69">
        <v>0</v>
      </c>
      <c r="F43" s="71"/>
      <c r="G43" s="69">
        <v>0</v>
      </c>
      <c r="H43" s="69"/>
      <c r="I43" s="69" t="e">
        <v>#VALUE!</v>
      </c>
      <c r="J43" s="69"/>
      <c r="K43" s="69">
        <v>0</v>
      </c>
      <c r="L43" s="69"/>
      <c r="M43" s="69" t="e">
        <v>#VALUE!</v>
      </c>
      <c r="N43" s="69"/>
      <c r="O43" s="69">
        <v>0</v>
      </c>
      <c r="P43" s="69"/>
      <c r="Q43" s="69" t="e">
        <v>#VALUE!</v>
      </c>
      <c r="R43" s="69"/>
      <c r="S43" s="69">
        <v>0</v>
      </c>
      <c r="T43" s="69"/>
      <c r="U43" s="69">
        <v>0</v>
      </c>
      <c r="V43" s="69"/>
      <c r="W43" s="69">
        <v>0</v>
      </c>
      <c r="X43" s="69"/>
      <c r="Y43" s="69">
        <v>0</v>
      </c>
      <c r="Z43" s="69"/>
      <c r="AA43" s="69">
        <v>0</v>
      </c>
      <c r="AB43" s="69"/>
      <c r="AC43" s="69">
        <v>0</v>
      </c>
      <c r="AD43" s="69"/>
      <c r="AE43" s="69" t="e">
        <v>#VALUE!</v>
      </c>
      <c r="AF43" s="69"/>
      <c r="AG43" s="69">
        <v>0</v>
      </c>
      <c r="AH43" s="1"/>
      <c r="AI43" s="67"/>
      <c r="AJ43" s="67"/>
    </row>
    <row r="44" spans="2:60" s="44" customFormat="1" ht="12" customHeight="1" x14ac:dyDescent="0.15">
      <c r="B44" s="65" t="s">
        <v>364</v>
      </c>
      <c r="C44" s="56" t="s">
        <v>116</v>
      </c>
      <c r="D44" s="56"/>
      <c r="E44" s="69">
        <v>3</v>
      </c>
      <c r="F44" s="71"/>
      <c r="G44" s="69">
        <v>0</v>
      </c>
      <c r="H44" s="69"/>
      <c r="I44" s="69" t="e">
        <v>#VALUE!</v>
      </c>
      <c r="J44" s="69"/>
      <c r="K44" s="69">
        <v>3</v>
      </c>
      <c r="L44" s="69"/>
      <c r="M44" s="69" t="e">
        <v>#VALUE!</v>
      </c>
      <c r="N44" s="69"/>
      <c r="O44" s="69">
        <v>0</v>
      </c>
      <c r="P44" s="69"/>
      <c r="Q44" s="69" t="e">
        <v>#VALUE!</v>
      </c>
      <c r="R44" s="69"/>
      <c r="S44" s="69">
        <v>3</v>
      </c>
      <c r="T44" s="69"/>
      <c r="U44" s="69">
        <v>0</v>
      </c>
      <c r="V44" s="69"/>
      <c r="W44" s="69">
        <v>0</v>
      </c>
      <c r="X44" s="69"/>
      <c r="Y44" s="69">
        <v>3</v>
      </c>
      <c r="Z44" s="69"/>
      <c r="AA44" s="69">
        <v>0</v>
      </c>
      <c r="AB44" s="69"/>
      <c r="AC44" s="69">
        <v>0</v>
      </c>
      <c r="AD44" s="69"/>
      <c r="AE44" s="69" t="e">
        <v>#VALUE!</v>
      </c>
      <c r="AF44" s="69"/>
      <c r="AG44" s="69">
        <v>0</v>
      </c>
      <c r="AH44" s="1"/>
      <c r="AI44" s="67"/>
      <c r="AJ44" s="67"/>
    </row>
    <row r="45" spans="2:60" s="79" customFormat="1" ht="12" customHeight="1" x14ac:dyDescent="0.15">
      <c r="B45" s="65" t="s">
        <v>158</v>
      </c>
      <c r="C45" s="65" t="s">
        <v>115</v>
      </c>
      <c r="D45" s="65"/>
      <c r="E45" s="69">
        <v>836469</v>
      </c>
      <c r="F45" s="71"/>
      <c r="G45" s="69">
        <v>33950</v>
      </c>
      <c r="H45" s="69"/>
      <c r="I45" s="69" t="e">
        <v>#VALUE!</v>
      </c>
      <c r="J45" s="69"/>
      <c r="K45" s="69">
        <v>578553</v>
      </c>
      <c r="L45" s="69"/>
      <c r="M45" s="69" t="e">
        <v>#VALUE!</v>
      </c>
      <c r="N45" s="69"/>
      <c r="O45" s="69">
        <v>237540</v>
      </c>
      <c r="P45" s="69"/>
      <c r="Q45" s="69" t="e">
        <v>#VALUE!</v>
      </c>
      <c r="R45" s="69"/>
      <c r="S45" s="69">
        <v>446436</v>
      </c>
      <c r="T45" s="69"/>
      <c r="U45" s="69">
        <v>128978</v>
      </c>
      <c r="V45" s="69"/>
      <c r="W45" s="69">
        <v>191138</v>
      </c>
      <c r="X45" s="69"/>
      <c r="Y45" s="69">
        <v>126287</v>
      </c>
      <c r="Z45" s="69"/>
      <c r="AA45" s="69">
        <v>36</v>
      </c>
      <c r="AB45" s="69"/>
      <c r="AC45" s="69">
        <v>382008</v>
      </c>
      <c r="AD45" s="69"/>
      <c r="AE45" s="69" t="e">
        <v>#VALUE!</v>
      </c>
      <c r="AF45" s="69"/>
      <c r="AG45" s="69">
        <v>184708</v>
      </c>
      <c r="AH45" s="1"/>
      <c r="AI45" s="78"/>
      <c r="AJ45" s="78"/>
      <c r="AK45" s="78"/>
      <c r="AM45" s="78"/>
    </row>
    <row r="46" spans="2:60" s="44" customFormat="1" ht="12" customHeight="1" x14ac:dyDescent="0.15">
      <c r="B46" s="55"/>
      <c r="C46" s="56"/>
      <c r="D46" s="56"/>
      <c r="E46" s="69"/>
      <c r="F46" s="71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1"/>
      <c r="AI46" s="67"/>
      <c r="AJ46" s="67"/>
      <c r="AK46" s="67"/>
      <c r="AM46" s="67"/>
    </row>
    <row r="47" spans="2:60" s="44" customFormat="1" ht="12" customHeight="1" x14ac:dyDescent="0.15">
      <c r="B47" s="55"/>
      <c r="C47" s="65" t="s">
        <v>365</v>
      </c>
      <c r="D47" s="56"/>
      <c r="E47" s="69"/>
      <c r="F47" s="80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1"/>
      <c r="AI47" s="67"/>
      <c r="AJ47" s="67"/>
      <c r="AK47" s="67"/>
      <c r="AM47" s="67"/>
    </row>
    <row r="48" spans="2:60" s="44" customFormat="1" ht="12" customHeight="1" x14ac:dyDescent="0.15">
      <c r="B48" s="65" t="s">
        <v>159</v>
      </c>
      <c r="C48" s="56" t="s">
        <v>212</v>
      </c>
      <c r="D48" s="56"/>
      <c r="E48" s="69">
        <v>53419</v>
      </c>
      <c r="F48" s="71"/>
      <c r="G48" s="69">
        <v>584</v>
      </c>
      <c r="H48" s="69"/>
      <c r="I48" s="69" t="e">
        <v>#VALUE!</v>
      </c>
      <c r="J48" s="69"/>
      <c r="K48" s="69">
        <v>21281</v>
      </c>
      <c r="L48" s="69"/>
      <c r="M48" s="69" t="e">
        <v>#VALUE!</v>
      </c>
      <c r="N48" s="69"/>
      <c r="O48" s="69">
        <v>14425</v>
      </c>
      <c r="P48" s="69"/>
      <c r="Q48" s="69" t="e">
        <v>#VALUE!</v>
      </c>
      <c r="R48" s="69"/>
      <c r="S48" s="69">
        <v>34794</v>
      </c>
      <c r="T48" s="69"/>
      <c r="U48" s="69">
        <v>3914</v>
      </c>
      <c r="V48" s="69"/>
      <c r="W48" s="69">
        <v>18769</v>
      </c>
      <c r="X48" s="69"/>
      <c r="Y48" s="69">
        <v>12037</v>
      </c>
      <c r="Z48" s="69"/>
      <c r="AA48" s="69">
        <v>75</v>
      </c>
      <c r="AB48" s="69"/>
      <c r="AC48" s="69">
        <v>14626</v>
      </c>
      <c r="AD48" s="69"/>
      <c r="AE48" s="69">
        <v>19292</v>
      </c>
      <c r="AF48" s="69"/>
      <c r="AG48" s="69">
        <v>10192</v>
      </c>
      <c r="AH48" s="1"/>
      <c r="AI48" s="67"/>
      <c r="AJ48" s="67"/>
      <c r="AK48" s="67"/>
      <c r="AM48" s="67"/>
    </row>
    <row r="49" spans="2:39" s="44" customFormat="1" ht="12" customHeight="1" x14ac:dyDescent="0.15">
      <c r="B49" s="65" t="s">
        <v>160</v>
      </c>
      <c r="C49" s="56" t="s">
        <v>214</v>
      </c>
      <c r="D49" s="56"/>
      <c r="E49" s="69">
        <v>85429</v>
      </c>
      <c r="F49" s="71"/>
      <c r="G49" s="69">
        <v>2743</v>
      </c>
      <c r="H49" s="69"/>
      <c r="I49" s="69" t="e">
        <v>#VALUE!</v>
      </c>
      <c r="J49" s="69"/>
      <c r="K49" s="69">
        <v>22634</v>
      </c>
      <c r="L49" s="69"/>
      <c r="M49" s="69" t="e">
        <v>#VALUE!</v>
      </c>
      <c r="N49" s="69"/>
      <c r="O49" s="69">
        <v>12508</v>
      </c>
      <c r="P49" s="69"/>
      <c r="Q49" s="69" t="e">
        <v>#VALUE!</v>
      </c>
      <c r="R49" s="69"/>
      <c r="S49" s="69">
        <v>56554</v>
      </c>
      <c r="T49" s="69"/>
      <c r="U49" s="69">
        <v>10544</v>
      </c>
      <c r="V49" s="69"/>
      <c r="W49" s="69">
        <v>26215</v>
      </c>
      <c r="X49" s="69"/>
      <c r="Y49" s="69">
        <v>19788</v>
      </c>
      <c r="Z49" s="69"/>
      <c r="AA49" s="69">
        <v>6</v>
      </c>
      <c r="AB49" s="69"/>
      <c r="AC49" s="69">
        <v>14260</v>
      </c>
      <c r="AD49" s="69"/>
      <c r="AE49" s="69">
        <v>13180</v>
      </c>
      <c r="AF49" s="69"/>
      <c r="AG49" s="69">
        <v>15675</v>
      </c>
      <c r="AH49" s="1"/>
      <c r="AI49" s="67"/>
      <c r="AJ49" s="67"/>
      <c r="AK49" s="67"/>
      <c r="AM49" s="67"/>
    </row>
    <row r="50" spans="2:39" s="44" customFormat="1" ht="12" customHeight="1" x14ac:dyDescent="0.15">
      <c r="B50" s="65" t="s">
        <v>161</v>
      </c>
      <c r="C50" s="56" t="s">
        <v>263</v>
      </c>
      <c r="D50" s="56"/>
      <c r="E50" s="69">
        <v>100510</v>
      </c>
      <c r="F50" s="71"/>
      <c r="G50" s="69">
        <v>17068</v>
      </c>
      <c r="H50" s="69"/>
      <c r="I50" s="69" t="e">
        <v>#VALUE!</v>
      </c>
      <c r="J50" s="69"/>
      <c r="K50" s="69">
        <v>51538</v>
      </c>
      <c r="L50" s="69"/>
      <c r="M50" s="69" t="e">
        <v>#VALUE!</v>
      </c>
      <c r="N50" s="69"/>
      <c r="O50" s="69">
        <v>33043</v>
      </c>
      <c r="P50" s="69"/>
      <c r="Q50" s="69" t="e">
        <v>#VALUE!</v>
      </c>
      <c r="R50" s="69"/>
      <c r="S50" s="69">
        <v>47863</v>
      </c>
      <c r="T50" s="69"/>
      <c r="U50" s="69">
        <v>26863</v>
      </c>
      <c r="V50" s="69"/>
      <c r="W50" s="69">
        <v>20129</v>
      </c>
      <c r="X50" s="69"/>
      <c r="Y50" s="69">
        <v>867</v>
      </c>
      <c r="Z50" s="69"/>
      <c r="AA50" s="69">
        <v>3</v>
      </c>
      <c r="AB50" s="69"/>
      <c r="AC50" s="69">
        <v>32949</v>
      </c>
      <c r="AD50" s="69"/>
      <c r="AE50" s="69">
        <v>23456</v>
      </c>
      <c r="AF50" s="69"/>
      <c r="AG50" s="69">
        <v>2759</v>
      </c>
      <c r="AH50" s="1"/>
      <c r="AI50" s="67"/>
      <c r="AJ50" s="67"/>
      <c r="AK50" s="67"/>
      <c r="AM50" s="67"/>
    </row>
    <row r="51" spans="2:39" s="44" customFormat="1" ht="12" customHeight="1" x14ac:dyDescent="0.15">
      <c r="B51" s="65" t="s">
        <v>162</v>
      </c>
      <c r="C51" s="56" t="s">
        <v>26</v>
      </c>
      <c r="D51" s="56"/>
      <c r="E51" s="69">
        <v>4721</v>
      </c>
      <c r="F51" s="71"/>
      <c r="G51" s="69">
        <v>-208</v>
      </c>
      <c r="H51" s="69"/>
      <c r="I51" s="69" t="e">
        <v>#VALUE!</v>
      </c>
      <c r="J51" s="69"/>
      <c r="K51" s="69">
        <v>1492</v>
      </c>
      <c r="L51" s="69"/>
      <c r="M51" s="69" t="e">
        <v>#VALUE!</v>
      </c>
      <c r="N51" s="69"/>
      <c r="O51" s="69">
        <v>473</v>
      </c>
      <c r="P51" s="69"/>
      <c r="Q51" s="69" t="e">
        <v>#VALUE!</v>
      </c>
      <c r="R51" s="69"/>
      <c r="S51" s="69">
        <v>3124</v>
      </c>
      <c r="T51" s="69"/>
      <c r="U51" s="69">
        <v>517</v>
      </c>
      <c r="V51" s="69"/>
      <c r="W51" s="69">
        <v>1772</v>
      </c>
      <c r="X51" s="69"/>
      <c r="Y51" s="69">
        <v>833</v>
      </c>
      <c r="Z51" s="69"/>
      <c r="AA51" s="69">
        <v>2</v>
      </c>
      <c r="AB51" s="69"/>
      <c r="AC51" s="69">
        <v>665</v>
      </c>
      <c r="AD51" s="69"/>
      <c r="AE51" s="69">
        <v>647</v>
      </c>
      <c r="AF51" s="69"/>
      <c r="AG51" s="69">
        <v>1015</v>
      </c>
      <c r="AH51" s="1"/>
      <c r="AI51" s="67"/>
      <c r="AJ51" s="67"/>
      <c r="AK51" s="67"/>
      <c r="AM51" s="67"/>
    </row>
    <row r="52" spans="2:39" s="44" customFormat="1" ht="12" customHeight="1" x14ac:dyDescent="0.15">
      <c r="B52" s="65" t="s">
        <v>163</v>
      </c>
      <c r="C52" s="56" t="s">
        <v>63</v>
      </c>
      <c r="D52" s="56"/>
      <c r="E52" s="69">
        <v>977799</v>
      </c>
      <c r="F52" s="71"/>
      <c r="G52" s="69">
        <v>-19151</v>
      </c>
      <c r="H52" s="69"/>
      <c r="I52" s="69" t="e">
        <v>#VALUE!</v>
      </c>
      <c r="J52" s="69"/>
      <c r="K52" s="69">
        <v>277937</v>
      </c>
      <c r="L52" s="69"/>
      <c r="M52" s="69" t="e">
        <v>#VALUE!</v>
      </c>
      <c r="N52" s="69"/>
      <c r="O52" s="69">
        <v>115955</v>
      </c>
      <c r="P52" s="69"/>
      <c r="Q52" s="69" t="e">
        <v>#VALUE!</v>
      </c>
      <c r="R52" s="69"/>
      <c r="S52" s="69">
        <v>577562</v>
      </c>
      <c r="T52" s="69"/>
      <c r="U52" s="69">
        <v>290175</v>
      </c>
      <c r="V52" s="69"/>
      <c r="W52" s="69">
        <v>171163</v>
      </c>
      <c r="X52" s="69"/>
      <c r="Y52" s="69">
        <v>116216</v>
      </c>
      <c r="Z52" s="69"/>
      <c r="AA52" s="69">
        <v>8</v>
      </c>
      <c r="AB52" s="69"/>
      <c r="AC52" s="69">
        <v>218371</v>
      </c>
      <c r="AD52" s="69"/>
      <c r="AE52" s="69" t="e">
        <v>#VALUE!</v>
      </c>
      <c r="AF52" s="69"/>
      <c r="AG52" s="69">
        <v>176113</v>
      </c>
      <c r="AH52" s="1"/>
      <c r="AI52" s="67"/>
      <c r="AJ52" s="67"/>
      <c r="AK52" s="67"/>
      <c r="AM52" s="67"/>
    </row>
    <row r="53" spans="2:39" s="44" customFormat="1" ht="12" customHeight="1" x14ac:dyDescent="0.15">
      <c r="B53" s="65"/>
      <c r="C53" s="56"/>
      <c r="D53" s="56"/>
      <c r="E53" s="69"/>
      <c r="F53" s="71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1"/>
      <c r="AI53" s="67"/>
      <c r="AJ53" s="67"/>
      <c r="AK53" s="67"/>
      <c r="AM53" s="67"/>
    </row>
    <row r="54" spans="2:39" s="79" customFormat="1" ht="12" customHeight="1" x14ac:dyDescent="0.15">
      <c r="B54" s="65" t="s">
        <v>164</v>
      </c>
      <c r="C54" s="65" t="s">
        <v>366</v>
      </c>
      <c r="D54" s="65"/>
      <c r="E54" s="69">
        <v>2058347</v>
      </c>
      <c r="F54" s="71"/>
      <c r="G54" s="69">
        <v>34985</v>
      </c>
      <c r="H54" s="69"/>
      <c r="I54" s="69" t="e">
        <v>#VALUE!</v>
      </c>
      <c r="J54" s="69"/>
      <c r="K54" s="69">
        <v>953434</v>
      </c>
      <c r="L54" s="69"/>
      <c r="M54" s="69" t="e">
        <v>#VALUE!</v>
      </c>
      <c r="N54" s="69"/>
      <c r="O54" s="69">
        <v>413944</v>
      </c>
      <c r="P54" s="69"/>
      <c r="Q54" s="69" t="e">
        <v>#VALUE!</v>
      </c>
      <c r="R54" s="69"/>
      <c r="S54" s="69">
        <v>1166333</v>
      </c>
      <c r="T54" s="69"/>
      <c r="U54" s="69">
        <v>460991</v>
      </c>
      <c r="V54" s="69"/>
      <c r="W54" s="69">
        <v>429185</v>
      </c>
      <c r="X54" s="69"/>
      <c r="Y54" s="69">
        <v>276029</v>
      </c>
      <c r="Z54" s="69"/>
      <c r="AA54" s="69">
        <v>130</v>
      </c>
      <c r="AB54" s="69"/>
      <c r="AC54" s="69">
        <v>662879</v>
      </c>
      <c r="AD54" s="69"/>
      <c r="AE54" s="69" t="e">
        <v>#VALUE!</v>
      </c>
      <c r="AF54" s="69"/>
      <c r="AG54" s="69">
        <v>390463</v>
      </c>
      <c r="AH54" s="1"/>
      <c r="AI54" s="78"/>
      <c r="AJ54" s="78"/>
      <c r="AK54" s="78"/>
      <c r="AM54" s="78"/>
    </row>
    <row r="55" spans="2:39" s="44" customFormat="1" ht="12" customHeight="1" x14ac:dyDescent="0.15">
      <c r="B55" s="65"/>
      <c r="C55" s="56"/>
      <c r="D55" s="56"/>
      <c r="E55" s="69"/>
      <c r="F55" s="68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1"/>
      <c r="AI55" s="67"/>
      <c r="AJ55" s="67"/>
      <c r="AK55" s="67"/>
      <c r="AM55" s="67"/>
    </row>
    <row r="56" spans="2:39" s="44" customFormat="1" ht="12" customHeight="1" x14ac:dyDescent="0.15">
      <c r="B56" s="65"/>
      <c r="C56" s="65" t="s">
        <v>328</v>
      </c>
      <c r="D56" s="65"/>
      <c r="E56" s="69"/>
      <c r="F56" s="68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1"/>
      <c r="AI56" s="67"/>
      <c r="AJ56" s="67"/>
      <c r="AK56" s="67"/>
      <c r="AM56" s="67"/>
    </row>
    <row r="57" spans="2:39" s="44" customFormat="1" ht="12" customHeight="1" x14ac:dyDescent="0.15">
      <c r="B57" s="65" t="s">
        <v>165</v>
      </c>
      <c r="C57" s="56" t="s">
        <v>255</v>
      </c>
      <c r="D57" s="56"/>
      <c r="E57" s="69">
        <v>2228</v>
      </c>
      <c r="F57" s="71"/>
      <c r="G57" s="69">
        <v>-721</v>
      </c>
      <c r="H57" s="69"/>
      <c r="I57" s="69" t="e">
        <v>#VALUE!</v>
      </c>
      <c r="J57" s="69"/>
      <c r="K57" s="69">
        <v>1375</v>
      </c>
      <c r="L57" s="69"/>
      <c r="M57" s="69" t="e">
        <v>#VALUE!</v>
      </c>
      <c r="N57" s="69"/>
      <c r="O57" s="69">
        <v>32</v>
      </c>
      <c r="P57" s="69"/>
      <c r="Q57" s="69" t="e">
        <v>#VALUE!</v>
      </c>
      <c r="R57" s="69"/>
      <c r="S57" s="69">
        <v>1474</v>
      </c>
      <c r="T57" s="69"/>
      <c r="U57" s="69">
        <v>57</v>
      </c>
      <c r="V57" s="69"/>
      <c r="W57" s="69">
        <v>655</v>
      </c>
      <c r="X57" s="69"/>
      <c r="Y57" s="69">
        <v>762</v>
      </c>
      <c r="Z57" s="69"/>
      <c r="AA57" s="69">
        <v>0</v>
      </c>
      <c r="AB57" s="69"/>
      <c r="AC57" s="69">
        <v>70</v>
      </c>
      <c r="AD57" s="69"/>
      <c r="AE57" s="69">
        <v>264</v>
      </c>
      <c r="AF57" s="69"/>
      <c r="AG57" s="69">
        <v>28</v>
      </c>
      <c r="AH57" s="1"/>
      <c r="AI57" s="67"/>
      <c r="AJ57" s="67"/>
      <c r="AK57" s="67"/>
      <c r="AM57" s="67"/>
    </row>
    <row r="58" spans="2:39" s="44" customFormat="1" ht="12" customHeight="1" x14ac:dyDescent="0.15">
      <c r="B58" s="65" t="s">
        <v>166</v>
      </c>
      <c r="C58" s="56" t="s">
        <v>6</v>
      </c>
      <c r="D58" s="56"/>
      <c r="E58" s="69">
        <v>8273</v>
      </c>
      <c r="F58" s="71"/>
      <c r="G58" s="69">
        <v>-1611</v>
      </c>
      <c r="H58" s="69"/>
      <c r="I58" s="69" t="e">
        <v>#VALUE!</v>
      </c>
      <c r="J58" s="69"/>
      <c r="K58" s="69">
        <v>1817</v>
      </c>
      <c r="L58" s="69"/>
      <c r="M58" s="69" t="e">
        <v>#VALUE!</v>
      </c>
      <c r="N58" s="69"/>
      <c r="O58" s="69">
        <v>1278</v>
      </c>
      <c r="P58" s="69"/>
      <c r="Q58" s="69" t="e">
        <v>#VALUE!</v>
      </c>
      <c r="R58" s="69"/>
      <c r="S58" s="69">
        <v>4393</v>
      </c>
      <c r="T58" s="69"/>
      <c r="U58" s="69">
        <v>692</v>
      </c>
      <c r="V58" s="69"/>
      <c r="W58" s="69">
        <v>2545</v>
      </c>
      <c r="X58" s="69"/>
      <c r="Y58" s="69">
        <v>1158</v>
      </c>
      <c r="Z58" s="69"/>
      <c r="AA58" s="69">
        <v>-2</v>
      </c>
      <c r="AB58" s="69"/>
      <c r="AC58" s="69">
        <v>336</v>
      </c>
      <c r="AD58" s="69"/>
      <c r="AE58" s="69">
        <v>634</v>
      </c>
      <c r="AF58" s="69"/>
      <c r="AG58" s="69">
        <v>250</v>
      </c>
      <c r="AH58" s="1"/>
      <c r="AI58" s="67"/>
      <c r="AJ58" s="67"/>
      <c r="AK58" s="67"/>
      <c r="AM58" s="67"/>
    </row>
    <row r="59" spans="2:39" s="44" customFormat="1" ht="12" customHeight="1" x14ac:dyDescent="0.15">
      <c r="B59" s="65" t="s">
        <v>167</v>
      </c>
      <c r="C59" s="56" t="s">
        <v>2</v>
      </c>
      <c r="D59" s="56"/>
      <c r="E59" s="69">
        <v>374</v>
      </c>
      <c r="F59" s="71"/>
      <c r="G59" s="69">
        <v>36</v>
      </c>
      <c r="H59" s="69"/>
      <c r="I59" s="69" t="e">
        <v>#VALUE!</v>
      </c>
      <c r="J59" s="69"/>
      <c r="K59" s="69">
        <v>402</v>
      </c>
      <c r="L59" s="69"/>
      <c r="M59" s="69" t="e">
        <v>#VALUE!</v>
      </c>
      <c r="N59" s="69"/>
      <c r="O59" s="69">
        <v>248</v>
      </c>
      <c r="P59" s="69"/>
      <c r="Q59" s="69" t="e">
        <v>#VALUE!</v>
      </c>
      <c r="R59" s="69"/>
      <c r="S59" s="69">
        <v>162</v>
      </c>
      <c r="T59" s="69"/>
      <c r="U59" s="69">
        <v>34</v>
      </c>
      <c r="V59" s="69"/>
      <c r="W59" s="69">
        <v>105</v>
      </c>
      <c r="X59" s="69"/>
      <c r="Y59" s="69">
        <v>23</v>
      </c>
      <c r="Z59" s="69"/>
      <c r="AA59" s="69">
        <v>0</v>
      </c>
      <c r="AB59" s="69"/>
      <c r="AC59" s="69">
        <v>18</v>
      </c>
      <c r="AD59" s="69"/>
      <c r="AE59" s="69">
        <v>44</v>
      </c>
      <c r="AF59" s="69"/>
      <c r="AG59" s="69">
        <v>55</v>
      </c>
      <c r="AH59" s="1"/>
      <c r="AI59" s="67"/>
      <c r="AJ59" s="67"/>
    </row>
    <row r="60" spans="2:39" s="44" customFormat="1" ht="12" customHeight="1" x14ac:dyDescent="0.15">
      <c r="B60" s="65" t="s">
        <v>168</v>
      </c>
      <c r="C60" s="56" t="s">
        <v>252</v>
      </c>
      <c r="D60" s="56"/>
      <c r="E60" s="69">
        <v>8241</v>
      </c>
      <c r="F60" s="71"/>
      <c r="G60" s="69">
        <v>2484</v>
      </c>
      <c r="H60" s="69"/>
      <c r="I60" s="69" t="e">
        <v>#VALUE!</v>
      </c>
      <c r="J60" s="69"/>
      <c r="K60" s="69">
        <v>7399</v>
      </c>
      <c r="L60" s="69"/>
      <c r="M60" s="69" t="e">
        <v>#VALUE!</v>
      </c>
      <c r="N60" s="69"/>
      <c r="O60" s="69">
        <v>287</v>
      </c>
      <c r="P60" s="69"/>
      <c r="Q60" s="69" t="e">
        <v>#VALUE!</v>
      </c>
      <c r="R60" s="69"/>
      <c r="S60" s="69">
        <v>10410</v>
      </c>
      <c r="T60" s="69"/>
      <c r="U60" s="69">
        <v>3327</v>
      </c>
      <c r="V60" s="69"/>
      <c r="W60" s="69">
        <v>5176</v>
      </c>
      <c r="X60" s="69"/>
      <c r="Y60" s="69">
        <v>1907</v>
      </c>
      <c r="Z60" s="69"/>
      <c r="AA60" s="69">
        <v>0</v>
      </c>
      <c r="AB60" s="69"/>
      <c r="AC60" s="69">
        <v>472</v>
      </c>
      <c r="AD60" s="69"/>
      <c r="AE60" s="69">
        <v>2977</v>
      </c>
      <c r="AF60" s="69"/>
      <c r="AG60" s="69">
        <v>3860</v>
      </c>
      <c r="AH60" s="1"/>
      <c r="AI60" s="67"/>
      <c r="AJ60" s="67"/>
    </row>
    <row r="61" spans="2:39" s="44" customFormat="1" ht="12" customHeight="1" x14ac:dyDescent="0.15">
      <c r="B61" s="65" t="s">
        <v>169</v>
      </c>
      <c r="C61" s="56" t="s">
        <v>245</v>
      </c>
      <c r="D61" s="56"/>
      <c r="E61" s="69">
        <v>47928</v>
      </c>
      <c r="F61" s="71"/>
      <c r="G61" s="69">
        <v>2599</v>
      </c>
      <c r="H61" s="69"/>
      <c r="I61" s="69" t="e">
        <v>#VALUE!</v>
      </c>
      <c r="J61" s="69"/>
      <c r="K61" s="69">
        <v>48790</v>
      </c>
      <c r="L61" s="69"/>
      <c r="M61" s="69" t="e">
        <v>#VALUE!</v>
      </c>
      <c r="N61" s="69"/>
      <c r="O61" s="69">
        <v>366</v>
      </c>
      <c r="P61" s="69"/>
      <c r="Q61" s="69" t="e">
        <v>#VALUE!</v>
      </c>
      <c r="R61" s="69"/>
      <c r="S61" s="69">
        <v>50134</v>
      </c>
      <c r="T61" s="69"/>
      <c r="U61" s="69">
        <v>42278</v>
      </c>
      <c r="V61" s="69"/>
      <c r="W61" s="69">
        <v>7273</v>
      </c>
      <c r="X61" s="69"/>
      <c r="Y61" s="69">
        <v>585</v>
      </c>
      <c r="Z61" s="69"/>
      <c r="AA61" s="69">
        <v>-2</v>
      </c>
      <c r="AB61" s="69"/>
      <c r="AC61" s="69">
        <v>4541</v>
      </c>
      <c r="AD61" s="69"/>
      <c r="AE61" s="69">
        <v>3041</v>
      </c>
      <c r="AF61" s="69"/>
      <c r="AG61" s="69">
        <v>9570</v>
      </c>
      <c r="AH61" s="1"/>
      <c r="AI61" s="67"/>
      <c r="AJ61" s="67"/>
      <c r="AK61" s="67"/>
      <c r="AM61" s="67"/>
    </row>
    <row r="62" spans="2:39" s="44" customFormat="1" ht="12" customHeight="1" x14ac:dyDescent="0.15">
      <c r="B62" s="65" t="s">
        <v>383</v>
      </c>
      <c r="C62" s="56" t="s">
        <v>384</v>
      </c>
      <c r="D62" s="56"/>
      <c r="E62" s="69">
        <v>340</v>
      </c>
      <c r="F62" s="71"/>
      <c r="G62" s="69">
        <v>-118</v>
      </c>
      <c r="H62" s="69"/>
      <c r="I62" s="69" t="e">
        <v>#VALUE!</v>
      </c>
      <c r="J62" s="69"/>
      <c r="K62" s="69">
        <v>222</v>
      </c>
      <c r="L62" s="69"/>
      <c r="M62" s="69" t="e">
        <v>#VALUE!</v>
      </c>
      <c r="N62" s="69"/>
      <c r="O62" s="69">
        <v>0</v>
      </c>
      <c r="P62" s="69"/>
      <c r="Q62" s="69" t="e">
        <v>#VALUE!</v>
      </c>
      <c r="R62" s="69"/>
      <c r="S62" s="69">
        <v>222</v>
      </c>
      <c r="T62" s="69"/>
      <c r="U62" s="69">
        <v>57</v>
      </c>
      <c r="V62" s="69"/>
      <c r="W62" s="69">
        <v>162</v>
      </c>
      <c r="X62" s="69"/>
      <c r="Y62" s="69">
        <v>3</v>
      </c>
      <c r="Z62" s="69"/>
      <c r="AA62" s="69">
        <v>0</v>
      </c>
      <c r="AB62" s="69"/>
      <c r="AC62" s="69">
        <v>76</v>
      </c>
      <c r="AD62" s="69"/>
      <c r="AE62" s="69">
        <v>76</v>
      </c>
      <c r="AF62" s="69"/>
      <c r="AG62" s="69">
        <v>1816</v>
      </c>
      <c r="AH62" s="1"/>
      <c r="AI62" s="67"/>
      <c r="AJ62" s="67"/>
      <c r="AK62" s="67"/>
      <c r="AM62" s="67"/>
    </row>
    <row r="63" spans="2:39" s="44" customFormat="1" ht="12" customHeight="1" x14ac:dyDescent="0.15">
      <c r="B63" s="65" t="s">
        <v>170</v>
      </c>
      <c r="C63" s="56" t="s">
        <v>267</v>
      </c>
      <c r="D63" s="56"/>
      <c r="E63" s="69">
        <v>1819</v>
      </c>
      <c r="F63" s="71"/>
      <c r="G63" s="69">
        <v>-195</v>
      </c>
      <c r="H63" s="69"/>
      <c r="I63" s="69" t="e">
        <v>#VALUE!</v>
      </c>
      <c r="J63" s="69"/>
      <c r="K63" s="69">
        <v>730</v>
      </c>
      <c r="L63" s="69"/>
      <c r="M63" s="69" t="e">
        <v>#VALUE!</v>
      </c>
      <c r="N63" s="69"/>
      <c r="O63" s="69">
        <v>75</v>
      </c>
      <c r="P63" s="69"/>
      <c r="Q63" s="69" t="e">
        <v>#VALUE!</v>
      </c>
      <c r="R63" s="69"/>
      <c r="S63" s="69">
        <v>1222</v>
      </c>
      <c r="T63" s="69"/>
      <c r="U63" s="69">
        <v>151</v>
      </c>
      <c r="V63" s="69"/>
      <c r="W63" s="69">
        <v>694</v>
      </c>
      <c r="X63" s="69"/>
      <c r="Y63" s="69">
        <v>378</v>
      </c>
      <c r="Z63" s="69"/>
      <c r="AA63" s="69">
        <v>0</v>
      </c>
      <c r="AB63" s="69"/>
      <c r="AC63" s="69">
        <v>71</v>
      </c>
      <c r="AD63" s="69"/>
      <c r="AE63" s="69">
        <v>52</v>
      </c>
      <c r="AF63" s="69"/>
      <c r="AG63" s="69">
        <v>52</v>
      </c>
      <c r="AH63" s="1"/>
    </row>
    <row r="64" spans="2:39" s="44" customFormat="1" ht="12" customHeight="1" x14ac:dyDescent="0.15">
      <c r="B64" s="65" t="s">
        <v>171</v>
      </c>
      <c r="C64" s="56" t="s">
        <v>261</v>
      </c>
      <c r="D64" s="56"/>
      <c r="E64" s="69">
        <v>10971</v>
      </c>
      <c r="F64" s="71"/>
      <c r="G64" s="69">
        <v>-603</v>
      </c>
      <c r="H64" s="69"/>
      <c r="I64" s="69" t="e">
        <v>#VALUE!</v>
      </c>
      <c r="J64" s="69"/>
      <c r="K64" s="69">
        <v>6632</v>
      </c>
      <c r="L64" s="69"/>
      <c r="M64" s="69" t="e">
        <v>#VALUE!</v>
      </c>
      <c r="N64" s="69"/>
      <c r="O64" s="69">
        <v>126</v>
      </c>
      <c r="P64" s="69"/>
      <c r="Q64" s="69" t="e">
        <v>#VALUE!</v>
      </c>
      <c r="R64" s="69"/>
      <c r="S64" s="69">
        <v>9881</v>
      </c>
      <c r="T64" s="69"/>
      <c r="U64" s="69">
        <v>2926</v>
      </c>
      <c r="V64" s="69"/>
      <c r="W64" s="69">
        <v>4142</v>
      </c>
      <c r="X64" s="69"/>
      <c r="Y64" s="69">
        <v>2821</v>
      </c>
      <c r="Z64" s="69"/>
      <c r="AA64" s="69">
        <v>-8</v>
      </c>
      <c r="AB64" s="69"/>
      <c r="AC64" s="69">
        <v>832</v>
      </c>
      <c r="AD64" s="69"/>
      <c r="AE64" s="69">
        <v>326</v>
      </c>
      <c r="AF64" s="69"/>
      <c r="AG64" s="69">
        <v>2636</v>
      </c>
      <c r="AH64" s="1"/>
      <c r="AI64" s="67"/>
      <c r="AJ64" s="67"/>
      <c r="AK64" s="67"/>
      <c r="AM64" s="67"/>
    </row>
    <row r="65" spans="2:68" s="44" customFormat="1" ht="12" customHeight="1" x14ac:dyDescent="0.15">
      <c r="B65" s="65" t="s">
        <v>172</v>
      </c>
      <c r="C65" s="56" t="s">
        <v>249</v>
      </c>
      <c r="D65" s="56"/>
      <c r="E65" s="69">
        <v>372690</v>
      </c>
      <c r="F65" s="71"/>
      <c r="G65" s="69">
        <v>-22865</v>
      </c>
      <c r="H65" s="69"/>
      <c r="I65" s="69" t="e">
        <v>#VALUE!</v>
      </c>
      <c r="J65" s="69"/>
      <c r="K65" s="69">
        <v>18401</v>
      </c>
      <c r="L65" s="69"/>
      <c r="M65" s="69" t="e">
        <v>#VALUE!</v>
      </c>
      <c r="N65" s="69"/>
      <c r="O65" s="69">
        <v>16217</v>
      </c>
      <c r="P65" s="69"/>
      <c r="Q65" s="69" t="e">
        <v>#VALUE!</v>
      </c>
      <c r="R65" s="69"/>
      <c r="S65" s="69">
        <v>225760</v>
      </c>
      <c r="T65" s="69"/>
      <c r="U65" s="69">
        <v>9695</v>
      </c>
      <c r="V65" s="69"/>
      <c r="W65" s="69">
        <v>123540</v>
      </c>
      <c r="X65" s="69"/>
      <c r="Y65" s="69">
        <v>92408</v>
      </c>
      <c r="Z65" s="69"/>
      <c r="AA65" s="69">
        <v>117</v>
      </c>
      <c r="AB65" s="69"/>
      <c r="AC65" s="69">
        <v>4424</v>
      </c>
      <c r="AD65" s="69"/>
      <c r="AE65" s="69">
        <v>9505</v>
      </c>
      <c r="AF65" s="69"/>
      <c r="AG65" s="69">
        <v>17877</v>
      </c>
      <c r="AH65" s="1"/>
      <c r="AI65" s="67"/>
      <c r="AJ65" s="67"/>
      <c r="AK65" s="67"/>
      <c r="AM65" s="67"/>
    </row>
    <row r="66" spans="2:68" s="44" customFormat="1" ht="12" customHeight="1" x14ac:dyDescent="0.15">
      <c r="B66" s="65" t="s">
        <v>173</v>
      </c>
      <c r="C66" s="56" t="s">
        <v>319</v>
      </c>
      <c r="D66" s="56"/>
      <c r="E66" s="69">
        <v>8106</v>
      </c>
      <c r="F66" s="71"/>
      <c r="G66" s="69">
        <v>909</v>
      </c>
      <c r="H66" s="69"/>
      <c r="I66" s="69" t="e">
        <v>#VALUE!</v>
      </c>
      <c r="J66" s="69"/>
      <c r="K66" s="69">
        <v>4397</v>
      </c>
      <c r="L66" s="69"/>
      <c r="M66" s="69" t="e">
        <v>#VALUE!</v>
      </c>
      <c r="N66" s="69"/>
      <c r="O66" s="69">
        <v>8</v>
      </c>
      <c r="P66" s="69"/>
      <c r="Q66" s="69" t="e">
        <v>#VALUE!</v>
      </c>
      <c r="R66" s="69"/>
      <c r="S66" s="69">
        <v>8239</v>
      </c>
      <c r="T66" s="69"/>
      <c r="U66" s="69">
        <v>947</v>
      </c>
      <c r="V66" s="69"/>
      <c r="W66" s="69">
        <v>3542</v>
      </c>
      <c r="X66" s="69"/>
      <c r="Y66" s="69">
        <v>3751</v>
      </c>
      <c r="Z66" s="69"/>
      <c r="AA66" s="69">
        <v>-2</v>
      </c>
      <c r="AB66" s="69"/>
      <c r="AC66" s="69">
        <v>728</v>
      </c>
      <c r="AD66" s="69"/>
      <c r="AE66" s="69">
        <v>1885</v>
      </c>
      <c r="AF66" s="69"/>
      <c r="AG66" s="69">
        <v>4410</v>
      </c>
      <c r="AH66" s="1"/>
      <c r="AI66" s="67"/>
      <c r="AJ66" s="67"/>
      <c r="AK66" s="67"/>
      <c r="AM66" s="67"/>
    </row>
    <row r="67" spans="2:68" s="44" customFormat="1" ht="12" customHeight="1" x14ac:dyDescent="0.15">
      <c r="B67" s="65" t="s">
        <v>174</v>
      </c>
      <c r="C67" s="56" t="s">
        <v>264</v>
      </c>
      <c r="D67" s="56"/>
      <c r="E67" s="69">
        <v>25226</v>
      </c>
      <c r="F67" s="71"/>
      <c r="G67" s="69">
        <v>-3803</v>
      </c>
      <c r="H67" s="69"/>
      <c r="I67" s="69" t="e">
        <v>#VALUE!</v>
      </c>
      <c r="J67" s="69"/>
      <c r="K67" s="69">
        <v>16278</v>
      </c>
      <c r="L67" s="69"/>
      <c r="M67" s="69" t="e">
        <v>#VALUE!</v>
      </c>
      <c r="N67" s="69"/>
      <c r="O67" s="69">
        <v>165</v>
      </c>
      <c r="P67" s="69"/>
      <c r="Q67" s="69" t="e">
        <v>#VALUE!</v>
      </c>
      <c r="R67" s="69"/>
      <c r="S67" s="69">
        <v>20811</v>
      </c>
      <c r="T67" s="69"/>
      <c r="U67" s="69">
        <v>5723</v>
      </c>
      <c r="V67" s="69"/>
      <c r="W67" s="69">
        <v>10813</v>
      </c>
      <c r="X67" s="69"/>
      <c r="Y67" s="69">
        <v>4319</v>
      </c>
      <c r="Z67" s="69"/>
      <c r="AA67" s="69">
        <v>-44</v>
      </c>
      <c r="AB67" s="69"/>
      <c r="AC67" s="69">
        <v>3252</v>
      </c>
      <c r="AD67" s="69"/>
      <c r="AE67" s="69">
        <v>1457</v>
      </c>
      <c r="AF67" s="69"/>
      <c r="AG67" s="69">
        <v>8085</v>
      </c>
      <c r="AH67" s="1"/>
      <c r="AI67" s="67"/>
      <c r="AJ67" s="67"/>
      <c r="AK67" s="67"/>
      <c r="AM67" s="67"/>
    </row>
    <row r="68" spans="2:68" s="44" customFormat="1" ht="12" customHeight="1" x14ac:dyDescent="0.15">
      <c r="B68" s="65" t="s">
        <v>175</v>
      </c>
      <c r="C68" s="56" t="s">
        <v>232</v>
      </c>
      <c r="D68" s="56"/>
      <c r="E68" s="69">
        <v>1876</v>
      </c>
      <c r="F68" s="71"/>
      <c r="G68" s="69">
        <v>-42</v>
      </c>
      <c r="H68" s="69"/>
      <c r="I68" s="69" t="e">
        <v>#VALUE!</v>
      </c>
      <c r="J68" s="69"/>
      <c r="K68" s="69">
        <v>850</v>
      </c>
      <c r="L68" s="69"/>
      <c r="M68" s="69" t="e">
        <v>#VALUE!</v>
      </c>
      <c r="N68" s="69"/>
      <c r="O68" s="69">
        <v>298</v>
      </c>
      <c r="P68" s="69"/>
      <c r="Q68" s="69" t="e">
        <v>#VALUE!</v>
      </c>
      <c r="R68" s="69"/>
      <c r="S68" s="69">
        <v>1026</v>
      </c>
      <c r="T68" s="69"/>
      <c r="U68" s="69">
        <v>58</v>
      </c>
      <c r="V68" s="69"/>
      <c r="W68" s="69">
        <v>441</v>
      </c>
      <c r="X68" s="69"/>
      <c r="Y68" s="69">
        <v>520</v>
      </c>
      <c r="Z68" s="69"/>
      <c r="AA68" s="69">
        <v>6</v>
      </c>
      <c r="AB68" s="69"/>
      <c r="AC68" s="69">
        <v>36</v>
      </c>
      <c r="AD68" s="69"/>
      <c r="AE68" s="69">
        <v>757</v>
      </c>
      <c r="AF68" s="69"/>
      <c r="AG68" s="69">
        <v>79</v>
      </c>
      <c r="AH68" s="1"/>
      <c r="AI68" s="67"/>
      <c r="AJ68" s="67"/>
      <c r="AK68" s="67"/>
      <c r="AM68" s="67"/>
    </row>
    <row r="69" spans="2:68" s="44" customFormat="1" ht="12" customHeight="1" x14ac:dyDescent="0.15">
      <c r="B69" s="65" t="s">
        <v>176</v>
      </c>
      <c r="C69" s="56" t="s">
        <v>241</v>
      </c>
      <c r="D69" s="56"/>
      <c r="E69" s="69">
        <v>4019</v>
      </c>
      <c r="F69" s="71"/>
      <c r="G69" s="69">
        <v>-1242</v>
      </c>
      <c r="H69" s="69"/>
      <c r="I69" s="69" t="e">
        <v>#VALUE!</v>
      </c>
      <c r="J69" s="69"/>
      <c r="K69" s="69">
        <v>631</v>
      </c>
      <c r="L69" s="69"/>
      <c r="M69" s="69" t="e">
        <v>#VALUE!</v>
      </c>
      <c r="N69" s="69"/>
      <c r="O69" s="69">
        <v>224</v>
      </c>
      <c r="P69" s="69"/>
      <c r="Q69" s="69" t="e">
        <v>#VALUE!</v>
      </c>
      <c r="R69" s="69"/>
      <c r="S69" s="69">
        <v>2184</v>
      </c>
      <c r="T69" s="69"/>
      <c r="U69" s="69">
        <v>13</v>
      </c>
      <c r="V69" s="69"/>
      <c r="W69" s="69">
        <v>1177</v>
      </c>
      <c r="X69" s="69"/>
      <c r="Y69" s="69">
        <v>992</v>
      </c>
      <c r="Z69" s="69"/>
      <c r="AA69" s="69">
        <v>2</v>
      </c>
      <c r="AB69" s="69"/>
      <c r="AC69" s="69">
        <v>21</v>
      </c>
      <c r="AD69" s="69"/>
      <c r="AE69" s="69">
        <v>167</v>
      </c>
      <c r="AF69" s="69"/>
      <c r="AG69" s="69">
        <v>302</v>
      </c>
      <c r="AH69" s="1"/>
    </row>
    <row r="70" spans="2:68" s="44" customFormat="1" ht="12" customHeight="1" x14ac:dyDescent="0.15">
      <c r="B70" s="65" t="s">
        <v>177</v>
      </c>
      <c r="C70" s="56" t="s">
        <v>243</v>
      </c>
      <c r="D70" s="56"/>
      <c r="E70" s="69">
        <v>4833</v>
      </c>
      <c r="F70" s="71"/>
      <c r="G70" s="69">
        <v>-1504</v>
      </c>
      <c r="H70" s="69"/>
      <c r="I70" s="69" t="e">
        <v>#VALUE!</v>
      </c>
      <c r="J70" s="69"/>
      <c r="K70" s="69">
        <v>1399</v>
      </c>
      <c r="L70" s="69"/>
      <c r="M70" s="69" t="e">
        <v>#VALUE!</v>
      </c>
      <c r="N70" s="69"/>
      <c r="O70" s="69">
        <v>133</v>
      </c>
      <c r="P70" s="69"/>
      <c r="Q70" s="69" t="e">
        <v>#VALUE!</v>
      </c>
      <c r="R70" s="69"/>
      <c r="S70" s="69">
        <v>2628</v>
      </c>
      <c r="T70" s="69"/>
      <c r="U70" s="69">
        <v>204</v>
      </c>
      <c r="V70" s="69"/>
      <c r="W70" s="69">
        <v>1620</v>
      </c>
      <c r="X70" s="69"/>
      <c r="Y70" s="69">
        <v>806</v>
      </c>
      <c r="Z70" s="69"/>
      <c r="AA70" s="69">
        <v>-2</v>
      </c>
      <c r="AB70" s="69"/>
      <c r="AC70" s="69">
        <v>18</v>
      </c>
      <c r="AD70" s="69"/>
      <c r="AE70" s="69">
        <v>136</v>
      </c>
      <c r="AF70" s="69"/>
      <c r="AG70" s="69">
        <v>250</v>
      </c>
      <c r="AH70" s="1"/>
    </row>
    <row r="71" spans="2:68" s="44" customFormat="1" ht="12" customHeight="1" x14ac:dyDescent="0.15">
      <c r="B71" s="65" t="s">
        <v>178</v>
      </c>
      <c r="C71" s="56" t="s">
        <v>28</v>
      </c>
      <c r="D71" s="56"/>
      <c r="E71" s="69">
        <v>2716</v>
      </c>
      <c r="F71" s="71"/>
      <c r="G71" s="69">
        <v>45</v>
      </c>
      <c r="H71" s="69"/>
      <c r="I71" s="69" t="e">
        <v>#VALUE!</v>
      </c>
      <c r="J71" s="69"/>
      <c r="K71" s="69">
        <v>2728</v>
      </c>
      <c r="L71" s="69"/>
      <c r="M71" s="69" t="e">
        <v>#VALUE!</v>
      </c>
      <c r="N71" s="69"/>
      <c r="O71" s="69">
        <v>464</v>
      </c>
      <c r="P71" s="69"/>
      <c r="Q71" s="69" t="e">
        <v>#VALUE!</v>
      </c>
      <c r="R71" s="69"/>
      <c r="S71" s="69">
        <v>2189</v>
      </c>
      <c r="T71" s="69"/>
      <c r="U71" s="69">
        <v>692</v>
      </c>
      <c r="V71" s="69"/>
      <c r="W71" s="69">
        <v>950</v>
      </c>
      <c r="X71" s="69"/>
      <c r="Y71" s="69">
        <v>546</v>
      </c>
      <c r="Z71" s="69"/>
      <c r="AA71" s="69">
        <v>0</v>
      </c>
      <c r="AB71" s="69"/>
      <c r="AC71" s="69">
        <v>107</v>
      </c>
      <c r="AD71" s="69"/>
      <c r="AE71" s="69">
        <v>1373</v>
      </c>
      <c r="AF71" s="69"/>
      <c r="AG71" s="69">
        <v>245</v>
      </c>
      <c r="AH71" s="1"/>
      <c r="AI71" s="67"/>
      <c r="AJ71" s="67"/>
      <c r="AK71" s="67"/>
      <c r="AM71" s="67"/>
    </row>
    <row r="72" spans="2:68" s="44" customFormat="1" ht="12" customHeight="1" x14ac:dyDescent="0.15">
      <c r="B72" s="65" t="s">
        <v>179</v>
      </c>
      <c r="C72" s="56" t="s">
        <v>247</v>
      </c>
      <c r="D72" s="56"/>
      <c r="E72" s="69">
        <v>124023</v>
      </c>
      <c r="F72" s="71"/>
      <c r="G72" s="69">
        <v>-12877</v>
      </c>
      <c r="H72" s="69"/>
      <c r="I72" s="69" t="e">
        <v>#VALUE!</v>
      </c>
      <c r="J72" s="69"/>
      <c r="K72" s="69">
        <v>23927</v>
      </c>
      <c r="L72" s="69"/>
      <c r="M72" s="69" t="e">
        <v>#VALUE!</v>
      </c>
      <c r="N72" s="69"/>
      <c r="O72" s="69">
        <v>9727</v>
      </c>
      <c r="P72" s="69"/>
      <c r="Q72" s="69" t="e">
        <v>#VALUE!</v>
      </c>
      <c r="R72" s="69"/>
      <c r="S72" s="69">
        <v>78850</v>
      </c>
      <c r="T72" s="69"/>
      <c r="U72" s="69">
        <v>34681</v>
      </c>
      <c r="V72" s="69"/>
      <c r="W72" s="69">
        <v>34314</v>
      </c>
      <c r="X72" s="69"/>
      <c r="Y72" s="69">
        <v>9850</v>
      </c>
      <c r="Z72" s="69"/>
      <c r="AA72" s="69">
        <v>5</v>
      </c>
      <c r="AB72" s="69"/>
      <c r="AC72" s="69">
        <v>3147</v>
      </c>
      <c r="AD72" s="69"/>
      <c r="AE72" s="69" t="e">
        <v>#VALUE!</v>
      </c>
      <c r="AF72" s="69"/>
      <c r="AG72" s="69">
        <v>5639</v>
      </c>
      <c r="AH72" s="1"/>
      <c r="AI72" s="67"/>
      <c r="AJ72" s="67"/>
      <c r="AK72" s="67"/>
      <c r="AM72" s="67"/>
    </row>
    <row r="73" spans="2:68" s="44" customFormat="1" ht="12" customHeight="1" x14ac:dyDescent="0.15">
      <c r="B73" s="65" t="s">
        <v>180</v>
      </c>
      <c r="C73" s="56" t="s">
        <v>318</v>
      </c>
      <c r="D73" s="56"/>
      <c r="E73" s="69">
        <v>22246</v>
      </c>
      <c r="F73" s="71"/>
      <c r="G73" s="69">
        <v>-3251</v>
      </c>
      <c r="H73" s="69"/>
      <c r="I73" s="69" t="e">
        <v>#VALUE!</v>
      </c>
      <c r="J73" s="69"/>
      <c r="K73" s="69">
        <v>16332</v>
      </c>
      <c r="L73" s="69"/>
      <c r="M73" s="69" t="e">
        <v>#VALUE!</v>
      </c>
      <c r="N73" s="69"/>
      <c r="O73" s="69">
        <v>97</v>
      </c>
      <c r="P73" s="69"/>
      <c r="Q73" s="69" t="e">
        <v>#VALUE!</v>
      </c>
      <c r="R73" s="69"/>
      <c r="S73" s="69">
        <v>18897</v>
      </c>
      <c r="T73" s="69"/>
      <c r="U73" s="69">
        <v>2949</v>
      </c>
      <c r="V73" s="69"/>
      <c r="W73" s="69">
        <v>12965</v>
      </c>
      <c r="X73" s="69"/>
      <c r="Y73" s="69">
        <v>3074</v>
      </c>
      <c r="Z73" s="69"/>
      <c r="AA73" s="69">
        <v>-91</v>
      </c>
      <c r="AB73" s="69"/>
      <c r="AC73" s="69">
        <v>992</v>
      </c>
      <c r="AD73" s="69"/>
      <c r="AE73" s="69" t="e">
        <v>#VALUE!</v>
      </c>
      <c r="AF73" s="69"/>
      <c r="AG73" s="69">
        <v>1073</v>
      </c>
      <c r="AH73" s="1"/>
      <c r="AI73" s="67"/>
      <c r="AJ73" s="67"/>
      <c r="AK73" s="67"/>
      <c r="AM73" s="67"/>
    </row>
    <row r="74" spans="2:68" s="44" customFormat="1" ht="12" customHeight="1" x14ac:dyDescent="0.15">
      <c r="B74" s="65" t="s">
        <v>367</v>
      </c>
      <c r="C74" s="56" t="s">
        <v>116</v>
      </c>
      <c r="D74" s="56"/>
      <c r="E74" s="69">
        <v>310</v>
      </c>
      <c r="F74" s="69"/>
      <c r="G74" s="69">
        <v>42</v>
      </c>
      <c r="H74" s="69"/>
      <c r="I74" s="69">
        <v>352</v>
      </c>
      <c r="J74" s="69"/>
      <c r="K74" s="69">
        <v>308</v>
      </c>
      <c r="L74" s="69"/>
      <c r="M74" s="69">
        <v>44</v>
      </c>
      <c r="N74" s="69"/>
      <c r="O74" s="69">
        <v>0</v>
      </c>
      <c r="P74" s="69"/>
      <c r="Q74" s="69">
        <v>0</v>
      </c>
      <c r="R74" s="69"/>
      <c r="S74" s="69">
        <v>352</v>
      </c>
      <c r="T74" s="69"/>
      <c r="U74" s="69">
        <v>36</v>
      </c>
      <c r="V74" s="69"/>
      <c r="W74" s="69">
        <v>274</v>
      </c>
      <c r="X74" s="69"/>
      <c r="Y74" s="69">
        <v>42</v>
      </c>
      <c r="Z74" s="69"/>
      <c r="AA74" s="69">
        <v>0</v>
      </c>
      <c r="AB74" s="69"/>
      <c r="AC74" s="69">
        <v>21</v>
      </c>
      <c r="AD74" s="69"/>
      <c r="AE74" s="69" t="e">
        <v>#VALUE!</v>
      </c>
      <c r="AF74" s="69"/>
      <c r="AG74" s="69">
        <v>18</v>
      </c>
      <c r="AH74" s="1"/>
      <c r="AI74" s="67"/>
      <c r="AJ74" s="67"/>
      <c r="AK74" s="67"/>
      <c r="AM74" s="67"/>
    </row>
    <row r="75" spans="2:68" s="79" customFormat="1" ht="12" customHeight="1" x14ac:dyDescent="0.15">
      <c r="B75" s="65" t="s">
        <v>181</v>
      </c>
      <c r="C75" s="65" t="s">
        <v>115</v>
      </c>
      <c r="D75" s="65"/>
      <c r="E75" s="69">
        <v>646217</v>
      </c>
      <c r="F75" s="71"/>
      <c r="G75" s="69">
        <v>-42719</v>
      </c>
      <c r="H75" s="69"/>
      <c r="I75" s="69" t="e">
        <v>#VALUE!</v>
      </c>
      <c r="J75" s="69"/>
      <c r="K75" s="69">
        <v>152618</v>
      </c>
      <c r="L75" s="69"/>
      <c r="M75" s="69" t="e">
        <v>#VALUE!</v>
      </c>
      <c r="N75" s="69"/>
      <c r="O75" s="69">
        <v>29746</v>
      </c>
      <c r="P75" s="69"/>
      <c r="Q75" s="69" t="e">
        <v>#VALUE!</v>
      </c>
      <c r="R75" s="69"/>
      <c r="S75" s="69">
        <v>438835</v>
      </c>
      <c r="T75" s="69"/>
      <c r="U75" s="69">
        <v>104519</v>
      </c>
      <c r="V75" s="69"/>
      <c r="W75" s="69">
        <v>210390</v>
      </c>
      <c r="X75" s="69"/>
      <c r="Y75" s="69">
        <v>123946</v>
      </c>
      <c r="Z75" s="69"/>
      <c r="AA75" s="69">
        <v>-19</v>
      </c>
      <c r="AB75" s="69"/>
      <c r="AC75" s="69">
        <v>19161</v>
      </c>
      <c r="AD75" s="69"/>
      <c r="AE75" s="69" t="e">
        <v>#VALUE!</v>
      </c>
      <c r="AF75" s="69"/>
      <c r="AG75" s="69">
        <v>56243</v>
      </c>
      <c r="AH75" s="1"/>
      <c r="AI75" s="78"/>
      <c r="AJ75" s="78"/>
      <c r="AK75" s="78"/>
      <c r="AM75" s="78"/>
    </row>
    <row r="76" spans="2:68" s="44" customFormat="1" ht="12" customHeight="1" x14ac:dyDescent="0.15">
      <c r="B76" s="65"/>
      <c r="C76" s="56"/>
      <c r="D76" s="56"/>
      <c r="E76" s="69"/>
      <c r="F76" s="68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1"/>
      <c r="AI76" s="67"/>
      <c r="AJ76" s="67"/>
      <c r="AK76" s="67"/>
      <c r="AM76" s="67"/>
    </row>
    <row r="77" spans="2:68" s="44" customFormat="1" ht="12" customHeight="1" x14ac:dyDescent="0.15">
      <c r="B77" s="65"/>
      <c r="C77" s="65" t="s">
        <v>499</v>
      </c>
      <c r="D77" s="65"/>
      <c r="E77" s="69"/>
      <c r="F77" s="68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1"/>
      <c r="AI77" s="81"/>
      <c r="AJ77" s="69"/>
      <c r="AK77" s="81"/>
      <c r="AL77" s="69"/>
      <c r="AM77" s="46"/>
      <c r="AN77" s="72"/>
      <c r="AO77" s="73"/>
      <c r="AP77" s="74"/>
      <c r="AQ77" s="75"/>
      <c r="AR77" s="74"/>
      <c r="AS77" s="75"/>
      <c r="AT77" s="74"/>
      <c r="AU77" s="75"/>
      <c r="AV77" s="75"/>
      <c r="AW77" s="75"/>
      <c r="AX77" s="74"/>
      <c r="AY77" s="75"/>
      <c r="AZ77" s="76"/>
      <c r="BA77" s="75"/>
      <c r="BB77" s="76"/>
      <c r="BC77" s="75"/>
      <c r="BD77" s="74"/>
      <c r="BE77" s="75"/>
      <c r="BF77" s="45"/>
      <c r="BG77" s="75"/>
      <c r="BH77" s="45"/>
      <c r="BI77" s="45"/>
      <c r="BJ77" s="45"/>
      <c r="BK77" s="75"/>
      <c r="BL77" s="45"/>
      <c r="BM77" s="77"/>
    </row>
    <row r="78" spans="2:68" s="44" customFormat="1" ht="12" customHeight="1" x14ac:dyDescent="0.15">
      <c r="B78" s="65"/>
      <c r="C78" s="65" t="s">
        <v>121</v>
      </c>
      <c r="D78" s="56"/>
      <c r="E78" s="69"/>
      <c r="F78" s="68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1"/>
      <c r="AI78" s="46"/>
      <c r="AJ78" s="82"/>
      <c r="AK78" s="73"/>
      <c r="AL78" s="74"/>
      <c r="AM78" s="75"/>
      <c r="AN78" s="74"/>
      <c r="AO78" s="75"/>
      <c r="AP78" s="74"/>
      <c r="AQ78" s="75"/>
      <c r="AR78" s="75"/>
      <c r="AS78" s="75"/>
      <c r="AT78" s="74"/>
      <c r="AU78" s="75"/>
      <c r="AV78" s="76"/>
      <c r="AW78" s="75"/>
      <c r="AX78" s="76"/>
      <c r="AY78" s="75"/>
      <c r="AZ78" s="74"/>
      <c r="BA78" s="75"/>
      <c r="BB78" s="76"/>
      <c r="BC78" s="75"/>
      <c r="BD78" s="76"/>
      <c r="BE78" s="75"/>
      <c r="BF78" s="76"/>
      <c r="BG78" s="75"/>
      <c r="BH78" s="76"/>
      <c r="BI78" s="77"/>
      <c r="BJ78" s="76"/>
      <c r="BK78" s="67"/>
      <c r="BL78" s="67"/>
      <c r="BM78" s="67"/>
      <c r="BN78" s="67"/>
      <c r="BP78" s="67"/>
    </row>
    <row r="79" spans="2:68" s="44" customFormat="1" ht="12" customHeight="1" x14ac:dyDescent="0.15">
      <c r="B79" s="65" t="s">
        <v>182</v>
      </c>
      <c r="C79" s="56" t="s">
        <v>207</v>
      </c>
      <c r="D79" s="56"/>
      <c r="E79" s="69">
        <v>5</v>
      </c>
      <c r="F79" s="71"/>
      <c r="G79" s="69">
        <v>0</v>
      </c>
      <c r="H79" s="69"/>
      <c r="I79" s="69" t="e">
        <v>#VALUE!</v>
      </c>
      <c r="J79" s="69"/>
      <c r="K79" s="69">
        <v>5</v>
      </c>
      <c r="L79" s="69"/>
      <c r="M79" s="69" t="e">
        <v>#VALUE!</v>
      </c>
      <c r="N79" s="69"/>
      <c r="O79" s="69">
        <v>0</v>
      </c>
      <c r="P79" s="69"/>
      <c r="Q79" s="69" t="e">
        <v>#VALUE!</v>
      </c>
      <c r="R79" s="69"/>
      <c r="S79" s="69">
        <v>2</v>
      </c>
      <c r="T79" s="69"/>
      <c r="U79" s="69">
        <v>0</v>
      </c>
      <c r="V79" s="69"/>
      <c r="W79" s="69">
        <v>2</v>
      </c>
      <c r="X79" s="69"/>
      <c r="Y79" s="69">
        <v>0</v>
      </c>
      <c r="Z79" s="69"/>
      <c r="AA79" s="69">
        <v>0</v>
      </c>
      <c r="AB79" s="69"/>
      <c r="AC79" s="69">
        <v>0</v>
      </c>
      <c r="AD79" s="69"/>
      <c r="AE79" s="69">
        <v>0</v>
      </c>
      <c r="AF79" s="69"/>
      <c r="AG79" s="69">
        <v>3</v>
      </c>
      <c r="AH79" s="1"/>
      <c r="AI79" s="72"/>
      <c r="AJ79" s="73"/>
      <c r="AK79" s="74"/>
      <c r="AL79" s="75"/>
      <c r="AM79" s="74"/>
      <c r="AN79" s="75"/>
      <c r="AO79" s="74"/>
      <c r="AP79" s="75"/>
      <c r="AQ79" s="75"/>
      <c r="AR79" s="75"/>
      <c r="AS79" s="74"/>
      <c r="AT79" s="75"/>
      <c r="AU79" s="76"/>
      <c r="AV79" s="75"/>
      <c r="AW79" s="76"/>
      <c r="AX79" s="75"/>
      <c r="AY79" s="74"/>
      <c r="AZ79" s="75"/>
      <c r="BA79" s="45"/>
      <c r="BB79" s="75"/>
      <c r="BC79" s="45"/>
      <c r="BD79" s="45"/>
      <c r="BE79" s="45"/>
      <c r="BF79" s="75"/>
      <c r="BG79" s="45"/>
      <c r="BH79" s="77"/>
    </row>
    <row r="80" spans="2:68" s="44" customFormat="1" ht="12" customHeight="1" x14ac:dyDescent="0.15">
      <c r="B80" s="65" t="s">
        <v>183</v>
      </c>
      <c r="C80" s="56" t="s">
        <v>341</v>
      </c>
      <c r="D80" s="56"/>
      <c r="E80" s="69">
        <v>10</v>
      </c>
      <c r="F80" s="71"/>
      <c r="G80" s="69">
        <v>-8</v>
      </c>
      <c r="H80" s="69"/>
      <c r="I80" s="69" t="e">
        <v>#VALUE!</v>
      </c>
      <c r="J80" s="69"/>
      <c r="K80" s="69">
        <v>2</v>
      </c>
      <c r="L80" s="69"/>
      <c r="M80" s="69" t="e">
        <v>#VALUE!</v>
      </c>
      <c r="N80" s="69"/>
      <c r="O80" s="69">
        <v>0</v>
      </c>
      <c r="P80" s="69"/>
      <c r="Q80" s="69" t="e">
        <v>#VALUE!</v>
      </c>
      <c r="R80" s="69"/>
      <c r="S80" s="69">
        <v>2</v>
      </c>
      <c r="T80" s="69"/>
      <c r="U80" s="69">
        <v>0</v>
      </c>
      <c r="V80" s="69"/>
      <c r="W80" s="69">
        <v>0</v>
      </c>
      <c r="X80" s="69"/>
      <c r="Y80" s="69">
        <v>2</v>
      </c>
      <c r="Z80" s="69"/>
      <c r="AA80" s="69">
        <v>0</v>
      </c>
      <c r="AB80" s="69"/>
      <c r="AC80" s="69">
        <v>0</v>
      </c>
      <c r="AD80" s="69"/>
      <c r="AE80" s="69">
        <v>0</v>
      </c>
      <c r="AF80" s="69"/>
      <c r="AG80" s="69">
        <v>0</v>
      </c>
      <c r="AH80" s="1"/>
      <c r="AI80" s="72"/>
      <c r="AJ80" s="73"/>
      <c r="AK80" s="74"/>
      <c r="AL80" s="75"/>
      <c r="AM80" s="74"/>
      <c r="AN80" s="75"/>
      <c r="AO80" s="74"/>
      <c r="AP80" s="75"/>
      <c r="AQ80" s="75"/>
      <c r="AR80" s="75"/>
      <c r="AS80" s="74"/>
      <c r="AT80" s="75"/>
      <c r="AU80" s="76"/>
      <c r="AV80" s="75"/>
      <c r="AW80" s="76"/>
      <c r="AX80" s="75"/>
      <c r="AY80" s="74"/>
      <c r="AZ80" s="75"/>
      <c r="BA80" s="45"/>
      <c r="BB80" s="75"/>
      <c r="BC80" s="45"/>
      <c r="BD80" s="45"/>
      <c r="BE80" s="45"/>
      <c r="BF80" s="75"/>
      <c r="BG80" s="45"/>
      <c r="BH80" s="77"/>
    </row>
    <row r="81" spans="2:62" s="44" customFormat="1" ht="12" customHeight="1" x14ac:dyDescent="0.15">
      <c r="B81" s="65" t="s">
        <v>184</v>
      </c>
      <c r="C81" s="56" t="s">
        <v>5</v>
      </c>
      <c r="D81" s="56"/>
      <c r="E81" s="69">
        <v>71</v>
      </c>
      <c r="F81" s="71"/>
      <c r="G81" s="69">
        <v>0</v>
      </c>
      <c r="H81" s="69"/>
      <c r="I81" s="69" t="e">
        <v>#VALUE!</v>
      </c>
      <c r="J81" s="69"/>
      <c r="K81" s="69">
        <v>71</v>
      </c>
      <c r="L81" s="69"/>
      <c r="M81" s="69" t="e">
        <v>#VALUE!</v>
      </c>
      <c r="N81" s="69"/>
      <c r="O81" s="69">
        <v>16</v>
      </c>
      <c r="P81" s="69"/>
      <c r="Q81" s="69" t="e">
        <v>#VALUE!</v>
      </c>
      <c r="R81" s="69"/>
      <c r="S81" s="69">
        <v>34</v>
      </c>
      <c r="T81" s="69"/>
      <c r="U81" s="69">
        <v>3</v>
      </c>
      <c r="V81" s="69"/>
      <c r="W81" s="69">
        <v>23</v>
      </c>
      <c r="X81" s="69"/>
      <c r="Y81" s="69">
        <v>8</v>
      </c>
      <c r="Z81" s="69"/>
      <c r="AA81" s="69">
        <v>0</v>
      </c>
      <c r="AB81" s="69"/>
      <c r="AC81" s="69">
        <v>0</v>
      </c>
      <c r="AD81" s="69"/>
      <c r="AE81" s="69">
        <v>1673</v>
      </c>
      <c r="AF81" s="69"/>
      <c r="AG81" s="69">
        <v>6</v>
      </c>
      <c r="AH81" s="1"/>
      <c r="AI81" s="72"/>
      <c r="AJ81" s="73"/>
      <c r="AK81" s="74"/>
      <c r="AL81" s="75"/>
      <c r="AM81" s="74"/>
      <c r="AN81" s="75"/>
      <c r="AO81" s="74"/>
      <c r="AP81" s="75"/>
      <c r="AQ81" s="75"/>
      <c r="AR81" s="75"/>
      <c r="AS81" s="74"/>
      <c r="AT81" s="75"/>
      <c r="AU81" s="76"/>
      <c r="AV81" s="75"/>
      <c r="AW81" s="76"/>
      <c r="AX81" s="75"/>
      <c r="AY81" s="74"/>
      <c r="AZ81" s="75"/>
      <c r="BA81" s="45"/>
      <c r="BB81" s="75"/>
      <c r="BC81" s="45"/>
      <c r="BD81" s="45"/>
      <c r="BE81" s="45"/>
      <c r="BF81" s="75"/>
      <c r="BG81" s="45"/>
      <c r="BH81" s="77"/>
    </row>
    <row r="82" spans="2:62" s="44" customFormat="1" ht="12" customHeight="1" x14ac:dyDescent="0.15">
      <c r="B82" s="65" t="s">
        <v>185</v>
      </c>
      <c r="C82" s="56" t="s">
        <v>14</v>
      </c>
      <c r="D82" s="56"/>
      <c r="E82" s="69">
        <v>146</v>
      </c>
      <c r="F82" s="71"/>
      <c r="G82" s="69">
        <v>-3</v>
      </c>
      <c r="H82" s="69"/>
      <c r="I82" s="69" t="e">
        <v>#VALUE!</v>
      </c>
      <c r="J82" s="69"/>
      <c r="K82" s="69">
        <v>143</v>
      </c>
      <c r="L82" s="69"/>
      <c r="M82" s="69" t="e">
        <v>#VALUE!</v>
      </c>
      <c r="N82" s="69"/>
      <c r="O82" s="69">
        <v>18</v>
      </c>
      <c r="P82" s="69"/>
      <c r="Q82" s="69" t="e">
        <v>#VALUE!</v>
      </c>
      <c r="R82" s="69"/>
      <c r="S82" s="69">
        <v>75</v>
      </c>
      <c r="T82" s="69"/>
      <c r="U82" s="69">
        <v>0</v>
      </c>
      <c r="V82" s="69"/>
      <c r="W82" s="69">
        <v>71</v>
      </c>
      <c r="X82" s="69"/>
      <c r="Y82" s="69">
        <v>3</v>
      </c>
      <c r="Z82" s="69"/>
      <c r="AA82" s="69">
        <v>0</v>
      </c>
      <c r="AB82" s="69"/>
      <c r="AC82" s="69">
        <v>21</v>
      </c>
      <c r="AD82" s="69"/>
      <c r="AE82" s="69">
        <v>1579</v>
      </c>
      <c r="AF82" s="69"/>
      <c r="AG82" s="69">
        <v>6</v>
      </c>
      <c r="AH82" s="1"/>
      <c r="AI82" s="72"/>
      <c r="AJ82" s="73"/>
      <c r="AK82" s="74"/>
      <c r="AL82" s="75"/>
      <c r="AM82" s="74"/>
      <c r="AN82" s="75"/>
      <c r="AO82" s="74"/>
      <c r="AP82" s="75"/>
      <c r="AQ82" s="75"/>
      <c r="AR82" s="75"/>
      <c r="AS82" s="74"/>
      <c r="AT82" s="75"/>
      <c r="AU82" s="76"/>
      <c r="AV82" s="75"/>
      <c r="AW82" s="76"/>
      <c r="AX82" s="75"/>
      <c r="AY82" s="74"/>
      <c r="AZ82" s="75"/>
      <c r="BA82" s="45"/>
      <c r="BB82" s="75"/>
      <c r="BC82" s="45"/>
      <c r="BD82" s="45"/>
      <c r="BE82" s="45"/>
      <c r="BF82" s="75"/>
      <c r="BG82" s="45"/>
      <c r="BH82" s="77"/>
    </row>
    <row r="83" spans="2:62" s="44" customFormat="1" ht="12" customHeight="1" x14ac:dyDescent="0.15">
      <c r="B83" s="65" t="s">
        <v>187</v>
      </c>
      <c r="C83" s="56" t="s">
        <v>223</v>
      </c>
      <c r="D83" s="56"/>
      <c r="E83" s="69">
        <v>4543</v>
      </c>
      <c r="F83" s="71"/>
      <c r="G83" s="69">
        <v>26</v>
      </c>
      <c r="H83" s="69"/>
      <c r="I83" s="69" t="e">
        <v>#VALUE!</v>
      </c>
      <c r="J83" s="69"/>
      <c r="K83" s="69">
        <v>812</v>
      </c>
      <c r="L83" s="69"/>
      <c r="M83" s="69" t="e">
        <v>#VALUE!</v>
      </c>
      <c r="N83" s="69"/>
      <c r="O83" s="69">
        <v>191</v>
      </c>
      <c r="P83" s="69"/>
      <c r="Q83" s="69" t="e">
        <v>#VALUE!</v>
      </c>
      <c r="R83" s="69"/>
      <c r="S83" s="69">
        <v>1360</v>
      </c>
      <c r="T83" s="69"/>
      <c r="U83" s="69">
        <v>305</v>
      </c>
      <c r="V83" s="69"/>
      <c r="W83" s="69">
        <v>1033</v>
      </c>
      <c r="X83" s="69"/>
      <c r="Y83" s="69">
        <v>23</v>
      </c>
      <c r="Z83" s="69"/>
      <c r="AA83" s="69">
        <v>0</v>
      </c>
      <c r="AB83" s="69"/>
      <c r="AC83" s="69">
        <v>305</v>
      </c>
      <c r="AD83" s="69"/>
      <c r="AE83" s="69">
        <v>1848</v>
      </c>
      <c r="AF83" s="69"/>
      <c r="AG83" s="69">
        <v>190</v>
      </c>
      <c r="AH83" s="1"/>
      <c r="AI83" s="72"/>
      <c r="AJ83" s="73"/>
      <c r="AK83" s="74"/>
      <c r="AL83" s="75"/>
      <c r="AM83" s="75"/>
      <c r="AN83" s="75"/>
      <c r="AO83" s="75"/>
      <c r="AP83" s="75"/>
      <c r="AQ83" s="75"/>
      <c r="AR83" s="75"/>
      <c r="AS83" s="75"/>
      <c r="AT83" s="75"/>
      <c r="AU83" s="76"/>
      <c r="AV83" s="75"/>
      <c r="AW83" s="76"/>
      <c r="AX83" s="75"/>
      <c r="AY83" s="75"/>
      <c r="AZ83" s="75"/>
      <c r="BA83" s="45"/>
      <c r="BB83" s="75"/>
      <c r="BC83" s="45"/>
      <c r="BD83" s="75"/>
      <c r="BE83" s="45"/>
      <c r="BF83" s="75"/>
      <c r="BG83" s="45"/>
      <c r="BH83" s="77"/>
    </row>
    <row r="84" spans="2:62" s="44" customFormat="1" ht="12" customHeight="1" x14ac:dyDescent="0.15">
      <c r="B84" s="65" t="s">
        <v>189</v>
      </c>
      <c r="C84" s="56" t="s">
        <v>15</v>
      </c>
      <c r="D84" s="56"/>
      <c r="E84" s="69">
        <v>1576</v>
      </c>
      <c r="F84" s="71"/>
      <c r="G84" s="69">
        <v>52</v>
      </c>
      <c r="H84" s="69"/>
      <c r="I84" s="69" t="e">
        <v>#VALUE!</v>
      </c>
      <c r="J84" s="69"/>
      <c r="K84" s="69">
        <v>1603</v>
      </c>
      <c r="L84" s="69"/>
      <c r="M84" s="69" t="e">
        <v>#VALUE!</v>
      </c>
      <c r="N84" s="69"/>
      <c r="O84" s="69">
        <v>297</v>
      </c>
      <c r="P84" s="69"/>
      <c r="Q84" s="69" t="e">
        <v>#VALUE!</v>
      </c>
      <c r="R84" s="69"/>
      <c r="S84" s="69">
        <v>619</v>
      </c>
      <c r="T84" s="69"/>
      <c r="U84" s="69">
        <v>18</v>
      </c>
      <c r="V84" s="69"/>
      <c r="W84" s="69">
        <v>545</v>
      </c>
      <c r="X84" s="69"/>
      <c r="Y84" s="69">
        <v>57</v>
      </c>
      <c r="Z84" s="69"/>
      <c r="AA84" s="69">
        <v>0</v>
      </c>
      <c r="AB84" s="69"/>
      <c r="AC84" s="69">
        <v>525</v>
      </c>
      <c r="AD84" s="69"/>
      <c r="AE84" s="69">
        <v>6355</v>
      </c>
      <c r="AF84" s="69"/>
      <c r="AG84" s="69">
        <v>224</v>
      </c>
      <c r="AH84" s="1"/>
      <c r="AI84" s="72"/>
      <c r="AJ84" s="7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76"/>
      <c r="AV84" s="83"/>
      <c r="AW84" s="76"/>
      <c r="AX84" s="83"/>
      <c r="AY84" s="83"/>
      <c r="AZ84" s="83"/>
      <c r="BA84" s="45"/>
      <c r="BB84" s="45"/>
      <c r="BC84" s="45"/>
      <c r="BD84" s="45"/>
      <c r="BE84" s="45"/>
      <c r="BF84" s="45"/>
      <c r="BG84" s="45"/>
      <c r="BH84" s="77"/>
    </row>
    <row r="85" spans="2:62" s="44" customFormat="1" ht="12" customHeight="1" x14ac:dyDescent="0.15">
      <c r="B85" s="65" t="s">
        <v>193</v>
      </c>
      <c r="C85" s="56" t="s">
        <v>268</v>
      </c>
      <c r="D85" s="56"/>
      <c r="E85" s="69">
        <v>7913</v>
      </c>
      <c r="F85" s="71"/>
      <c r="G85" s="69">
        <v>-86</v>
      </c>
      <c r="H85" s="69"/>
      <c r="I85" s="69" t="e">
        <v>#VALUE!</v>
      </c>
      <c r="J85" s="69"/>
      <c r="K85" s="69">
        <v>5810</v>
      </c>
      <c r="L85" s="69"/>
      <c r="M85" s="69" t="e">
        <v>#VALUE!</v>
      </c>
      <c r="N85" s="69"/>
      <c r="O85" s="69">
        <v>3241</v>
      </c>
      <c r="P85" s="69"/>
      <c r="Q85" s="69" t="e">
        <v>#VALUE!</v>
      </c>
      <c r="R85" s="69"/>
      <c r="S85" s="69">
        <v>3096</v>
      </c>
      <c r="T85" s="69"/>
      <c r="U85" s="69">
        <v>569</v>
      </c>
      <c r="V85" s="69"/>
      <c r="W85" s="69">
        <v>2489</v>
      </c>
      <c r="X85" s="69"/>
      <c r="Y85" s="69">
        <v>37</v>
      </c>
      <c r="Z85" s="69"/>
      <c r="AA85" s="69">
        <v>2</v>
      </c>
      <c r="AB85" s="69"/>
      <c r="AC85" s="69">
        <v>237</v>
      </c>
      <c r="AD85" s="69"/>
      <c r="AE85" s="69" t="e">
        <v>#VALUE!</v>
      </c>
      <c r="AF85" s="69"/>
      <c r="AG85" s="69">
        <v>503</v>
      </c>
      <c r="AH85" s="1"/>
      <c r="AI85" s="72"/>
      <c r="AJ85" s="73"/>
      <c r="AK85" s="74"/>
      <c r="AL85" s="75"/>
      <c r="AM85" s="74"/>
      <c r="AN85" s="75"/>
      <c r="AO85" s="74"/>
      <c r="AP85" s="75"/>
      <c r="AQ85" s="75"/>
      <c r="AR85" s="75"/>
      <c r="AS85" s="74"/>
      <c r="AT85" s="75"/>
      <c r="AU85" s="76"/>
      <c r="AV85" s="75"/>
      <c r="AW85" s="76"/>
      <c r="AX85" s="75"/>
      <c r="AY85" s="74"/>
      <c r="AZ85" s="75"/>
      <c r="BA85" s="45"/>
      <c r="BB85" s="75"/>
      <c r="BC85" s="45"/>
      <c r="BD85" s="45"/>
      <c r="BE85" s="45"/>
      <c r="BF85" s="75"/>
      <c r="BG85" s="45"/>
      <c r="BH85" s="77"/>
    </row>
    <row r="86" spans="2:62" s="44" customFormat="1" ht="12" customHeight="1" x14ac:dyDescent="0.15">
      <c r="B86" s="65" t="s">
        <v>194</v>
      </c>
      <c r="C86" s="56" t="s">
        <v>36</v>
      </c>
      <c r="D86" s="56"/>
      <c r="E86" s="69">
        <v>324</v>
      </c>
      <c r="F86" s="71"/>
      <c r="G86" s="69">
        <v>6</v>
      </c>
      <c r="H86" s="69"/>
      <c r="I86" s="69" t="e">
        <v>#VALUE!</v>
      </c>
      <c r="J86" s="69"/>
      <c r="K86" s="69">
        <v>138</v>
      </c>
      <c r="L86" s="69"/>
      <c r="M86" s="69" t="e">
        <v>#VALUE!</v>
      </c>
      <c r="N86" s="69"/>
      <c r="O86" s="69">
        <v>97</v>
      </c>
      <c r="P86" s="69"/>
      <c r="Q86" s="69" t="e">
        <v>#VALUE!</v>
      </c>
      <c r="R86" s="69"/>
      <c r="S86" s="69">
        <v>60</v>
      </c>
      <c r="T86" s="69"/>
      <c r="U86" s="69">
        <v>16</v>
      </c>
      <c r="V86" s="69"/>
      <c r="W86" s="69">
        <v>36</v>
      </c>
      <c r="X86" s="69"/>
      <c r="Y86" s="69">
        <v>8</v>
      </c>
      <c r="Z86" s="69"/>
      <c r="AA86" s="69">
        <v>0</v>
      </c>
      <c r="AB86" s="69"/>
      <c r="AC86" s="69">
        <v>0</v>
      </c>
      <c r="AD86" s="69"/>
      <c r="AE86" s="69" t="e">
        <v>#VALUE!</v>
      </c>
      <c r="AF86" s="69"/>
      <c r="AG86" s="69">
        <v>97</v>
      </c>
      <c r="AH86" s="1"/>
      <c r="AI86" s="72"/>
      <c r="AJ86" s="73"/>
      <c r="AK86" s="74"/>
      <c r="AL86" s="75"/>
      <c r="AM86" s="74"/>
      <c r="AN86" s="75"/>
      <c r="AO86" s="74"/>
      <c r="AP86" s="75"/>
      <c r="AQ86" s="75"/>
      <c r="AR86" s="75"/>
      <c r="AS86" s="74"/>
      <c r="AT86" s="75"/>
      <c r="AU86" s="76"/>
      <c r="AV86" s="75"/>
      <c r="AW86" s="76"/>
      <c r="AX86" s="75"/>
      <c r="AY86" s="74"/>
      <c r="AZ86" s="75"/>
      <c r="BA86" s="45"/>
      <c r="BB86" s="75"/>
      <c r="BC86" s="45"/>
      <c r="BD86" s="45"/>
      <c r="BE86" s="45"/>
      <c r="BF86" s="75"/>
      <c r="BG86" s="45"/>
      <c r="BH86" s="77"/>
    </row>
    <row r="87" spans="2:62" s="44" customFormat="1" ht="12" customHeight="1" x14ac:dyDescent="0.15">
      <c r="B87" s="65" t="s">
        <v>195</v>
      </c>
      <c r="C87" s="56" t="s">
        <v>37</v>
      </c>
      <c r="D87" s="56"/>
      <c r="E87" s="69">
        <v>15419</v>
      </c>
      <c r="F87" s="71"/>
      <c r="G87" s="69">
        <v>-423</v>
      </c>
      <c r="H87" s="69"/>
      <c r="I87" s="69" t="e">
        <v>#VALUE!</v>
      </c>
      <c r="J87" s="69"/>
      <c r="K87" s="69">
        <v>13586</v>
      </c>
      <c r="L87" s="69"/>
      <c r="M87" s="69" t="e">
        <v>#VALUE!</v>
      </c>
      <c r="N87" s="69"/>
      <c r="O87" s="69">
        <v>3891</v>
      </c>
      <c r="P87" s="69"/>
      <c r="Q87" s="69" t="e">
        <v>#VALUE!</v>
      </c>
      <c r="R87" s="69"/>
      <c r="S87" s="69">
        <v>7033</v>
      </c>
      <c r="T87" s="69"/>
      <c r="U87" s="69">
        <v>694</v>
      </c>
      <c r="V87" s="69"/>
      <c r="W87" s="69">
        <v>5836</v>
      </c>
      <c r="X87" s="69"/>
      <c r="Y87" s="69">
        <v>503</v>
      </c>
      <c r="Z87" s="69"/>
      <c r="AA87" s="69">
        <v>0</v>
      </c>
      <c r="AB87" s="69"/>
      <c r="AC87" s="69">
        <v>1814</v>
      </c>
      <c r="AD87" s="69"/>
      <c r="AE87" s="69" t="e">
        <v>#VALUE!</v>
      </c>
      <c r="AF87" s="69"/>
      <c r="AG87" s="69">
        <v>1448</v>
      </c>
      <c r="AH87" s="1"/>
      <c r="AI87" s="72"/>
      <c r="AJ87" s="73"/>
      <c r="AK87" s="74"/>
      <c r="AL87" s="75"/>
      <c r="AM87" s="74"/>
      <c r="AN87" s="75"/>
      <c r="AO87" s="74"/>
      <c r="AP87" s="75"/>
      <c r="AQ87" s="75"/>
      <c r="AR87" s="75"/>
      <c r="AS87" s="74"/>
      <c r="AT87" s="75"/>
      <c r="AU87" s="76"/>
      <c r="AV87" s="75"/>
      <c r="AW87" s="76"/>
      <c r="AX87" s="75"/>
      <c r="AY87" s="74"/>
      <c r="AZ87" s="75"/>
      <c r="BA87" s="45"/>
      <c r="BB87" s="75"/>
      <c r="BC87" s="45"/>
      <c r="BD87" s="45"/>
      <c r="BE87" s="45"/>
      <c r="BF87" s="75"/>
      <c r="BG87" s="45"/>
      <c r="BH87" s="77"/>
    </row>
    <row r="88" spans="2:62" s="44" customFormat="1" ht="12" customHeight="1" x14ac:dyDescent="0.15">
      <c r="B88" s="65" t="s">
        <v>336</v>
      </c>
      <c r="C88" s="56" t="s">
        <v>498</v>
      </c>
      <c r="D88" s="56"/>
      <c r="E88" s="69">
        <v>19</v>
      </c>
      <c r="F88" s="71"/>
      <c r="G88" s="69">
        <v>0</v>
      </c>
      <c r="H88" s="69"/>
      <c r="I88" s="69" t="e">
        <v>#VALUE!</v>
      </c>
      <c r="J88" s="69"/>
      <c r="K88" s="69">
        <v>19</v>
      </c>
      <c r="L88" s="69"/>
      <c r="M88" s="69" t="e">
        <v>#VALUE!</v>
      </c>
      <c r="N88" s="69"/>
      <c r="O88" s="69">
        <v>3</v>
      </c>
      <c r="P88" s="69"/>
      <c r="Q88" s="69" t="e">
        <v>#VALUE!</v>
      </c>
      <c r="R88" s="69"/>
      <c r="S88" s="69">
        <v>18</v>
      </c>
      <c r="T88" s="69"/>
      <c r="U88" s="69">
        <v>0</v>
      </c>
      <c r="V88" s="69"/>
      <c r="W88" s="69">
        <v>2</v>
      </c>
      <c r="X88" s="69"/>
      <c r="Y88" s="69">
        <v>16</v>
      </c>
      <c r="Z88" s="69"/>
      <c r="AA88" s="69">
        <v>0</v>
      </c>
      <c r="AB88" s="69"/>
      <c r="AC88" s="69">
        <v>0</v>
      </c>
      <c r="AD88" s="69"/>
      <c r="AE88" s="69" t="e">
        <v>#VALUE!</v>
      </c>
      <c r="AF88" s="69"/>
      <c r="AG88" s="69">
        <v>3</v>
      </c>
      <c r="AH88" s="1"/>
      <c r="AI88" s="72"/>
      <c r="AJ88" s="73"/>
      <c r="AK88" s="74"/>
      <c r="AL88" s="75"/>
      <c r="AM88" s="74"/>
      <c r="AN88" s="75"/>
      <c r="AO88" s="74"/>
      <c r="AP88" s="75"/>
      <c r="AQ88" s="75"/>
      <c r="AR88" s="75"/>
      <c r="AS88" s="74"/>
      <c r="AT88" s="75"/>
      <c r="AU88" s="76"/>
      <c r="AV88" s="75"/>
      <c r="AW88" s="76"/>
      <c r="AX88" s="75"/>
      <c r="AY88" s="74"/>
      <c r="AZ88" s="75"/>
      <c r="BA88" s="45"/>
      <c r="BB88" s="75"/>
      <c r="BC88" s="45"/>
      <c r="BD88" s="45"/>
      <c r="BE88" s="45"/>
      <c r="BF88" s="75"/>
      <c r="BG88" s="45"/>
      <c r="BH88" s="77"/>
    </row>
    <row r="89" spans="2:62" s="44" customFormat="1" ht="12" customHeight="1" x14ac:dyDescent="0.15">
      <c r="B89" s="65" t="s">
        <v>198</v>
      </c>
      <c r="C89" s="56" t="s">
        <v>58</v>
      </c>
      <c r="D89" s="56"/>
      <c r="E89" s="69">
        <v>31252</v>
      </c>
      <c r="F89" s="71"/>
      <c r="G89" s="69">
        <v>1761</v>
      </c>
      <c r="H89" s="69"/>
      <c r="I89" s="69" t="e">
        <v>#VALUE!</v>
      </c>
      <c r="J89" s="69"/>
      <c r="K89" s="69">
        <v>17037</v>
      </c>
      <c r="L89" s="69"/>
      <c r="M89" s="69" t="e">
        <v>#VALUE!</v>
      </c>
      <c r="N89" s="69"/>
      <c r="O89" s="69">
        <v>15123</v>
      </c>
      <c r="P89" s="69"/>
      <c r="Q89" s="69" t="e">
        <v>#VALUE!</v>
      </c>
      <c r="R89" s="69"/>
      <c r="S89" s="69">
        <v>15114</v>
      </c>
      <c r="T89" s="69"/>
      <c r="U89" s="69">
        <v>9408</v>
      </c>
      <c r="V89" s="69"/>
      <c r="W89" s="69">
        <v>5472</v>
      </c>
      <c r="X89" s="69"/>
      <c r="Y89" s="69">
        <v>235</v>
      </c>
      <c r="Z89" s="69"/>
      <c r="AA89" s="69">
        <v>0</v>
      </c>
      <c r="AB89" s="69"/>
      <c r="AC89" s="69">
        <v>743</v>
      </c>
      <c r="AD89" s="69"/>
      <c r="AE89" s="69" t="e">
        <v>#VALUE!</v>
      </c>
      <c r="AF89" s="69"/>
      <c r="AG89" s="69">
        <v>1363</v>
      </c>
      <c r="AH89" s="1"/>
      <c r="AI89" s="72"/>
      <c r="AJ89" s="73"/>
      <c r="AK89" s="74"/>
      <c r="AL89" s="75"/>
      <c r="AM89" s="74"/>
      <c r="AN89" s="75"/>
      <c r="AO89" s="74"/>
      <c r="AP89" s="75"/>
      <c r="AQ89" s="75"/>
      <c r="AR89" s="75"/>
      <c r="AS89" s="74"/>
      <c r="AT89" s="75"/>
      <c r="AU89" s="76"/>
      <c r="AV89" s="75"/>
      <c r="AW89" s="76"/>
      <c r="AX89" s="75"/>
      <c r="AY89" s="74"/>
      <c r="AZ89" s="75"/>
      <c r="BA89" s="45"/>
      <c r="BB89" s="75"/>
      <c r="BC89" s="45"/>
      <c r="BD89" s="45"/>
      <c r="BE89" s="45"/>
      <c r="BF89" s="75"/>
      <c r="BG89" s="45"/>
      <c r="BH89" s="77"/>
    </row>
    <row r="90" spans="2:62" s="44" customFormat="1" ht="12" customHeight="1" x14ac:dyDescent="0.15">
      <c r="B90" s="65" t="s">
        <v>199</v>
      </c>
      <c r="C90" s="56" t="s">
        <v>61</v>
      </c>
      <c r="D90" s="56"/>
      <c r="E90" s="69">
        <v>546</v>
      </c>
      <c r="F90" s="71"/>
      <c r="G90" s="69">
        <v>6</v>
      </c>
      <c r="H90" s="69"/>
      <c r="I90" s="69" t="e">
        <v>#VALUE!</v>
      </c>
      <c r="J90" s="69"/>
      <c r="K90" s="69">
        <v>553</v>
      </c>
      <c r="L90" s="69"/>
      <c r="M90" s="69" t="e">
        <v>#VALUE!</v>
      </c>
      <c r="N90" s="69"/>
      <c r="O90" s="69">
        <v>94</v>
      </c>
      <c r="P90" s="69"/>
      <c r="Q90" s="69" t="e">
        <v>#VALUE!</v>
      </c>
      <c r="R90" s="69"/>
      <c r="S90" s="69">
        <v>76</v>
      </c>
      <c r="T90" s="69"/>
      <c r="U90" s="69">
        <v>2</v>
      </c>
      <c r="V90" s="69"/>
      <c r="W90" s="69">
        <v>55</v>
      </c>
      <c r="X90" s="69"/>
      <c r="Y90" s="69">
        <v>19</v>
      </c>
      <c r="Z90" s="69"/>
      <c r="AA90" s="69">
        <v>0</v>
      </c>
      <c r="AB90" s="69"/>
      <c r="AC90" s="69">
        <v>0</v>
      </c>
      <c r="AD90" s="69"/>
      <c r="AE90" s="69" t="e">
        <v>#VALUE!</v>
      </c>
      <c r="AF90" s="69"/>
      <c r="AG90" s="69">
        <v>0</v>
      </c>
      <c r="AH90" s="1"/>
      <c r="AI90" s="72"/>
      <c r="AJ90" s="73"/>
      <c r="AK90" s="74"/>
      <c r="AL90" s="75"/>
      <c r="AM90" s="74"/>
      <c r="AN90" s="75"/>
      <c r="AO90" s="74"/>
      <c r="AP90" s="75"/>
      <c r="AQ90" s="75"/>
      <c r="AR90" s="75"/>
      <c r="AS90" s="74"/>
      <c r="AT90" s="75"/>
      <c r="AU90" s="76"/>
      <c r="AV90" s="75"/>
      <c r="AW90" s="76"/>
      <c r="AX90" s="75"/>
      <c r="AY90" s="74"/>
      <c r="AZ90" s="75"/>
      <c r="BA90" s="45"/>
      <c r="BB90" s="75"/>
      <c r="BC90" s="45"/>
      <c r="BD90" s="45"/>
      <c r="BE90" s="45"/>
      <c r="BF90" s="75"/>
      <c r="BG90" s="45"/>
      <c r="BH90" s="77"/>
    </row>
    <row r="91" spans="2:62" s="44" customFormat="1" ht="12" customHeight="1" x14ac:dyDescent="0.15">
      <c r="B91" s="65" t="s">
        <v>368</v>
      </c>
      <c r="C91" s="56" t="s">
        <v>116</v>
      </c>
      <c r="D91" s="56"/>
      <c r="E91" s="69">
        <v>11</v>
      </c>
      <c r="F91" s="71"/>
      <c r="G91" s="69">
        <v>6</v>
      </c>
      <c r="H91" s="69"/>
      <c r="I91" s="69" t="e">
        <v>#VALUE!</v>
      </c>
      <c r="J91" s="69"/>
      <c r="K91" s="69">
        <v>16</v>
      </c>
      <c r="L91" s="69"/>
      <c r="M91" s="69" t="e">
        <v>#VALUE!</v>
      </c>
      <c r="N91" s="69"/>
      <c r="O91" s="69">
        <v>0</v>
      </c>
      <c r="P91" s="69"/>
      <c r="Q91" s="69" t="e">
        <v>#VALUE!</v>
      </c>
      <c r="R91" s="69"/>
      <c r="S91" s="69">
        <v>16</v>
      </c>
      <c r="T91" s="69"/>
      <c r="U91" s="69">
        <v>0</v>
      </c>
      <c r="V91" s="69"/>
      <c r="W91" s="69">
        <v>3</v>
      </c>
      <c r="X91" s="69"/>
      <c r="Y91" s="69">
        <v>13</v>
      </c>
      <c r="Z91" s="69"/>
      <c r="AA91" s="69">
        <v>0</v>
      </c>
      <c r="AB91" s="69"/>
      <c r="AC91" s="69">
        <v>0</v>
      </c>
      <c r="AD91" s="69"/>
      <c r="AE91" s="69" t="e">
        <v>#VALUE!</v>
      </c>
      <c r="AF91" s="69"/>
      <c r="AG91" s="69">
        <v>195</v>
      </c>
      <c r="AH91" s="1"/>
      <c r="AI91" s="72"/>
      <c r="AJ91" s="73"/>
      <c r="AK91" s="74"/>
      <c r="AL91" s="75"/>
      <c r="AM91" s="74"/>
      <c r="AN91" s="75"/>
      <c r="AO91" s="74"/>
      <c r="AP91" s="75"/>
      <c r="AQ91" s="75"/>
      <c r="AR91" s="75"/>
      <c r="AS91" s="74"/>
      <c r="AT91" s="75"/>
      <c r="AU91" s="76"/>
      <c r="AV91" s="75"/>
      <c r="AW91" s="76"/>
      <c r="AX91" s="75"/>
      <c r="AY91" s="74"/>
      <c r="AZ91" s="75"/>
      <c r="BA91" s="45"/>
      <c r="BB91" s="75"/>
      <c r="BC91" s="45"/>
      <c r="BD91" s="45"/>
      <c r="BE91" s="45"/>
      <c r="BF91" s="75"/>
      <c r="BG91" s="45"/>
      <c r="BH91" s="77"/>
    </row>
    <row r="92" spans="2:62" s="79" customFormat="1" ht="12" customHeight="1" x14ac:dyDescent="0.15">
      <c r="B92" s="84" t="s">
        <v>200</v>
      </c>
      <c r="C92" s="65" t="s">
        <v>115</v>
      </c>
      <c r="D92" s="65"/>
      <c r="E92" s="69">
        <v>61836</v>
      </c>
      <c r="F92" s="71"/>
      <c r="G92" s="69">
        <v>1337</v>
      </c>
      <c r="H92" s="69"/>
      <c r="I92" s="69" t="e">
        <v>#VALUE!</v>
      </c>
      <c r="J92" s="69"/>
      <c r="K92" s="69">
        <v>39796</v>
      </c>
      <c r="L92" s="69"/>
      <c r="M92" s="69" t="e">
        <v>#VALUE!</v>
      </c>
      <c r="N92" s="69"/>
      <c r="O92" s="69">
        <v>22971</v>
      </c>
      <c r="P92" s="69"/>
      <c r="Q92" s="69" t="e">
        <v>#VALUE!</v>
      </c>
      <c r="R92" s="69"/>
      <c r="S92" s="69">
        <v>27505</v>
      </c>
      <c r="T92" s="69"/>
      <c r="U92" s="69">
        <v>11014</v>
      </c>
      <c r="V92" s="69"/>
      <c r="W92" s="69">
        <v>15565</v>
      </c>
      <c r="X92" s="69"/>
      <c r="Y92" s="69">
        <v>924</v>
      </c>
      <c r="Z92" s="69"/>
      <c r="AA92" s="69">
        <v>2</v>
      </c>
      <c r="AB92" s="69"/>
      <c r="AC92" s="69">
        <v>3644</v>
      </c>
      <c r="AD92" s="69"/>
      <c r="AE92" s="69" t="e">
        <v>#VALUE!</v>
      </c>
      <c r="AF92" s="69"/>
      <c r="AG92" s="69">
        <v>4038</v>
      </c>
      <c r="AH92" s="1"/>
      <c r="AI92" s="85"/>
      <c r="AJ92" s="86"/>
      <c r="AK92" s="87"/>
      <c r="AL92" s="88"/>
      <c r="AM92" s="87"/>
      <c r="AN92" s="88"/>
      <c r="AO92" s="87"/>
      <c r="AP92" s="88"/>
      <c r="AQ92" s="88"/>
      <c r="AR92" s="88"/>
      <c r="AS92" s="87"/>
      <c r="AT92" s="88"/>
      <c r="AU92" s="89"/>
      <c r="AV92" s="88"/>
      <c r="AW92" s="89"/>
      <c r="AX92" s="88"/>
      <c r="AY92" s="87"/>
      <c r="AZ92" s="88"/>
      <c r="BA92" s="90"/>
      <c r="BB92" s="88"/>
      <c r="BC92" s="90"/>
      <c r="BD92" s="90"/>
      <c r="BE92" s="90"/>
      <c r="BF92" s="88"/>
      <c r="BG92" s="90"/>
      <c r="BH92" s="91"/>
    </row>
    <row r="93" spans="2:62" s="44" customFormat="1" ht="12" customHeight="1" x14ac:dyDescent="0.15">
      <c r="B93" s="65"/>
      <c r="C93" s="65"/>
      <c r="D93" s="65"/>
      <c r="E93" s="69"/>
      <c r="F93" s="80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1"/>
      <c r="AI93" s="72"/>
      <c r="AJ93" s="73"/>
      <c r="AK93" s="74"/>
      <c r="AL93" s="75"/>
      <c r="AM93" s="74"/>
      <c r="AN93" s="75"/>
      <c r="AO93" s="74"/>
      <c r="AP93" s="75"/>
      <c r="AQ93" s="75"/>
      <c r="AR93" s="75"/>
      <c r="AS93" s="74"/>
      <c r="AT93" s="75"/>
      <c r="AU93" s="76"/>
      <c r="AV93" s="75"/>
      <c r="AW93" s="76"/>
      <c r="AX93" s="75"/>
      <c r="AY93" s="74"/>
      <c r="AZ93" s="75"/>
      <c r="BA93" s="45"/>
      <c r="BB93" s="75"/>
      <c r="BC93" s="45"/>
      <c r="BD93" s="45"/>
      <c r="BE93" s="45"/>
      <c r="BF93" s="75"/>
      <c r="BG93" s="45"/>
      <c r="BH93" s="77"/>
    </row>
    <row r="94" spans="2:62" s="44" customFormat="1" ht="12" customHeight="1" x14ac:dyDescent="0.15">
      <c r="B94" s="65"/>
      <c r="C94" s="65" t="s">
        <v>369</v>
      </c>
      <c r="D94" s="56"/>
      <c r="E94" s="69"/>
      <c r="F94" s="68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1"/>
      <c r="AI94" s="53"/>
      <c r="AJ94" s="73"/>
      <c r="AK94" s="72"/>
      <c r="AL94" s="73"/>
      <c r="AM94" s="74"/>
      <c r="AN94" s="75"/>
      <c r="AO94" s="74"/>
      <c r="AP94" s="75"/>
      <c r="AQ94" s="74"/>
      <c r="AR94" s="75"/>
      <c r="AS94" s="75"/>
      <c r="AT94" s="75"/>
      <c r="AU94" s="74"/>
      <c r="AV94" s="75"/>
      <c r="AW94" s="76"/>
      <c r="AX94" s="75"/>
      <c r="AY94" s="76"/>
      <c r="AZ94" s="75"/>
      <c r="BA94" s="74"/>
      <c r="BB94" s="75"/>
      <c r="BC94" s="45"/>
      <c r="BD94" s="75"/>
      <c r="BE94" s="45"/>
      <c r="BF94" s="45"/>
      <c r="BG94" s="45"/>
      <c r="BH94" s="75"/>
      <c r="BI94" s="45"/>
      <c r="BJ94" s="77"/>
    </row>
    <row r="95" spans="2:62" s="44" customFormat="1" ht="12" customHeight="1" x14ac:dyDescent="0.15">
      <c r="B95" s="65" t="s">
        <v>329</v>
      </c>
      <c r="C95" s="56" t="s">
        <v>226</v>
      </c>
      <c r="D95" s="56"/>
      <c r="E95" s="69">
        <v>1500</v>
      </c>
      <c r="F95" s="71"/>
      <c r="G95" s="69">
        <v>-34</v>
      </c>
      <c r="H95" s="69"/>
      <c r="I95" s="69" t="e">
        <v>#VALUE!</v>
      </c>
      <c r="J95" s="69"/>
      <c r="K95" s="69">
        <v>15</v>
      </c>
      <c r="L95" s="69"/>
      <c r="M95" s="69" t="e">
        <v>#VALUE!</v>
      </c>
      <c r="N95" s="69"/>
      <c r="O95" s="69">
        <v>6</v>
      </c>
      <c r="P95" s="69"/>
      <c r="Q95" s="69" t="e">
        <v>#VALUE!</v>
      </c>
      <c r="R95" s="69"/>
      <c r="S95" s="69">
        <v>712</v>
      </c>
      <c r="T95" s="69"/>
      <c r="U95" s="69">
        <v>2</v>
      </c>
      <c r="V95" s="69"/>
      <c r="W95" s="69">
        <v>702</v>
      </c>
      <c r="X95" s="69"/>
      <c r="Y95" s="69">
        <v>8</v>
      </c>
      <c r="Z95" s="69"/>
      <c r="AA95" s="69">
        <v>0</v>
      </c>
      <c r="AB95" s="69"/>
      <c r="AC95" s="69">
        <v>0</v>
      </c>
      <c r="AD95" s="69"/>
      <c r="AE95" s="69">
        <v>196</v>
      </c>
      <c r="AF95" s="69"/>
      <c r="AG95" s="69">
        <v>209</v>
      </c>
      <c r="AH95" s="1"/>
      <c r="AI95" s="92"/>
      <c r="AJ95" s="73"/>
      <c r="AK95" s="45"/>
      <c r="AL95" s="75"/>
      <c r="AM95" s="74"/>
      <c r="AN95" s="75"/>
      <c r="AO95" s="74"/>
      <c r="AP95" s="75"/>
      <c r="AQ95" s="74"/>
      <c r="AR95" s="75"/>
      <c r="AS95" s="75"/>
      <c r="AT95" s="75"/>
      <c r="AU95" s="74"/>
      <c r="AV95" s="75"/>
      <c r="AW95" s="76"/>
      <c r="AX95" s="75"/>
      <c r="AY95" s="76"/>
      <c r="AZ95" s="75"/>
      <c r="BA95" s="74"/>
      <c r="BB95" s="75"/>
      <c r="BC95" s="45"/>
      <c r="BD95" s="75"/>
      <c r="BE95" s="45"/>
      <c r="BF95" s="75"/>
      <c r="BG95" s="45"/>
      <c r="BH95" s="75"/>
      <c r="BI95" s="45"/>
      <c r="BJ95" s="77"/>
    </row>
    <row r="96" spans="2:62" s="44" customFormat="1" ht="12" customHeight="1" x14ac:dyDescent="0.15">
      <c r="B96" s="65" t="s">
        <v>330</v>
      </c>
      <c r="C96" s="56" t="s">
        <v>209</v>
      </c>
      <c r="D96" s="56"/>
      <c r="E96" s="69">
        <v>1248</v>
      </c>
      <c r="F96" s="71"/>
      <c r="G96" s="69">
        <v>-525</v>
      </c>
      <c r="H96" s="69"/>
      <c r="I96" s="69" t="e">
        <v>#VALUE!</v>
      </c>
      <c r="J96" s="69"/>
      <c r="K96" s="69">
        <v>723</v>
      </c>
      <c r="L96" s="69"/>
      <c r="M96" s="69" t="e">
        <v>#VALUE!</v>
      </c>
      <c r="N96" s="69"/>
      <c r="O96" s="69">
        <v>42</v>
      </c>
      <c r="P96" s="69"/>
      <c r="Q96" s="69" t="e">
        <v>#VALUE!</v>
      </c>
      <c r="R96" s="69"/>
      <c r="S96" s="69">
        <v>498</v>
      </c>
      <c r="T96" s="69"/>
      <c r="U96" s="69">
        <v>23</v>
      </c>
      <c r="V96" s="69"/>
      <c r="W96" s="69">
        <v>459</v>
      </c>
      <c r="X96" s="69"/>
      <c r="Y96" s="69">
        <v>16</v>
      </c>
      <c r="Z96" s="69"/>
      <c r="AA96" s="69">
        <v>0</v>
      </c>
      <c r="AB96" s="69"/>
      <c r="AC96" s="69">
        <v>0</v>
      </c>
      <c r="AD96" s="69"/>
      <c r="AE96" s="69">
        <v>29</v>
      </c>
      <c r="AF96" s="69"/>
      <c r="AG96" s="69">
        <v>203</v>
      </c>
      <c r="AH96" s="1"/>
      <c r="AI96" s="92"/>
      <c r="AJ96" s="73"/>
      <c r="AK96" s="45"/>
      <c r="AL96" s="75"/>
      <c r="AM96" s="74"/>
      <c r="AN96" s="75"/>
      <c r="AO96" s="74"/>
      <c r="AP96" s="75"/>
      <c r="AQ96" s="74"/>
      <c r="AR96" s="75"/>
      <c r="AS96" s="75"/>
      <c r="AT96" s="75"/>
      <c r="AU96" s="74"/>
      <c r="AV96" s="75"/>
      <c r="AW96" s="76"/>
      <c r="AX96" s="74"/>
      <c r="AY96" s="76"/>
      <c r="AZ96" s="74"/>
      <c r="BA96" s="74"/>
      <c r="BB96" s="74"/>
      <c r="BC96" s="45"/>
      <c r="BD96" s="45"/>
      <c r="BE96" s="45"/>
      <c r="BF96" s="45"/>
      <c r="BG96" s="45"/>
      <c r="BH96" s="45"/>
      <c r="BI96" s="45"/>
      <c r="BJ96" s="45"/>
    </row>
    <row r="97" spans="2:62" s="44" customFormat="1" ht="12" customHeight="1" x14ac:dyDescent="0.15">
      <c r="B97" s="65" t="s">
        <v>331</v>
      </c>
      <c r="C97" s="56" t="s">
        <v>9</v>
      </c>
      <c r="D97" s="56"/>
      <c r="E97" s="69">
        <v>1902</v>
      </c>
      <c r="F97" s="71"/>
      <c r="G97" s="69">
        <v>37</v>
      </c>
      <c r="H97" s="69"/>
      <c r="I97" s="69" t="e">
        <v>#VALUE!</v>
      </c>
      <c r="J97" s="69"/>
      <c r="K97" s="69">
        <v>216</v>
      </c>
      <c r="L97" s="69"/>
      <c r="M97" s="69" t="e">
        <v>#VALUE!</v>
      </c>
      <c r="N97" s="69"/>
      <c r="O97" s="69">
        <v>0</v>
      </c>
      <c r="P97" s="69"/>
      <c r="Q97" s="69" t="e">
        <v>#VALUE!</v>
      </c>
      <c r="R97" s="69"/>
      <c r="S97" s="69">
        <v>1902</v>
      </c>
      <c r="T97" s="69"/>
      <c r="U97" s="69">
        <v>154</v>
      </c>
      <c r="V97" s="69"/>
      <c r="W97" s="69">
        <v>522</v>
      </c>
      <c r="X97" s="69"/>
      <c r="Y97" s="69">
        <v>1226</v>
      </c>
      <c r="Z97" s="69"/>
      <c r="AA97" s="69">
        <v>0</v>
      </c>
      <c r="AB97" s="69"/>
      <c r="AC97" s="69">
        <v>0</v>
      </c>
      <c r="AD97" s="69"/>
      <c r="AE97" s="69">
        <v>0</v>
      </c>
      <c r="AF97" s="69"/>
      <c r="AG97" s="69">
        <v>2</v>
      </c>
      <c r="AH97" s="1"/>
      <c r="AI97" s="92"/>
      <c r="AJ97" s="73"/>
      <c r="AK97" s="72"/>
      <c r="AL97" s="73"/>
      <c r="AM97" s="77"/>
      <c r="AN97" s="75"/>
      <c r="AO97" s="74"/>
      <c r="AP97" s="75"/>
      <c r="AQ97" s="74"/>
      <c r="AR97" s="75"/>
      <c r="AS97" s="75"/>
      <c r="AT97" s="75"/>
      <c r="AU97" s="74"/>
      <c r="AV97" s="75"/>
      <c r="AW97" s="76"/>
      <c r="AX97" s="74"/>
      <c r="AY97" s="76"/>
      <c r="AZ97" s="74"/>
      <c r="BA97" s="74"/>
      <c r="BB97" s="74"/>
      <c r="BC97" s="45"/>
      <c r="BD97" s="45"/>
      <c r="BE97" s="45"/>
      <c r="BF97" s="45"/>
      <c r="BG97" s="45"/>
      <c r="BH97" s="45"/>
      <c r="BI97" s="45"/>
      <c r="BJ97" s="77"/>
    </row>
    <row r="98" spans="2:62" s="44" customFormat="1" ht="12" customHeight="1" x14ac:dyDescent="0.15">
      <c r="B98" s="65" t="s">
        <v>312</v>
      </c>
      <c r="C98" s="56" t="s">
        <v>218</v>
      </c>
      <c r="D98" s="56"/>
      <c r="E98" s="69">
        <v>125</v>
      </c>
      <c r="F98" s="71"/>
      <c r="G98" s="69">
        <v>0</v>
      </c>
      <c r="H98" s="69"/>
      <c r="I98" s="69" t="e">
        <v>#VALUE!</v>
      </c>
      <c r="J98" s="69"/>
      <c r="K98" s="69">
        <v>32</v>
      </c>
      <c r="L98" s="69"/>
      <c r="M98" s="69" t="e">
        <v>#VALUE!</v>
      </c>
      <c r="N98" s="69"/>
      <c r="O98" s="69">
        <v>79</v>
      </c>
      <c r="P98" s="69"/>
      <c r="Q98" s="69" t="e">
        <v>#VALUE!</v>
      </c>
      <c r="R98" s="69"/>
      <c r="S98" s="69">
        <v>45</v>
      </c>
      <c r="T98" s="69"/>
      <c r="U98" s="69">
        <v>15</v>
      </c>
      <c r="V98" s="69"/>
      <c r="W98" s="69">
        <v>28</v>
      </c>
      <c r="X98" s="69"/>
      <c r="Y98" s="69">
        <v>3</v>
      </c>
      <c r="Z98" s="69"/>
      <c r="AA98" s="69">
        <v>0</v>
      </c>
      <c r="AB98" s="69"/>
      <c r="AC98" s="69">
        <v>0</v>
      </c>
      <c r="AD98" s="69"/>
      <c r="AE98" s="69">
        <v>11</v>
      </c>
      <c r="AF98" s="69"/>
      <c r="AG98" s="69">
        <v>2</v>
      </c>
      <c r="AH98" s="1"/>
      <c r="AI98" s="92"/>
      <c r="AJ98" s="73"/>
      <c r="AK98" s="72"/>
      <c r="AL98" s="73"/>
      <c r="AM98" s="74"/>
      <c r="AN98" s="75"/>
      <c r="AO98" s="74"/>
      <c r="AP98" s="75"/>
      <c r="AQ98" s="74"/>
      <c r="AR98" s="75"/>
      <c r="AS98" s="75"/>
      <c r="AT98" s="75"/>
      <c r="AU98" s="74"/>
      <c r="AV98" s="75"/>
      <c r="AW98" s="76"/>
      <c r="AX98" s="75"/>
      <c r="AY98" s="76"/>
      <c r="AZ98" s="75"/>
      <c r="BA98" s="74"/>
      <c r="BB98" s="75"/>
      <c r="BC98" s="45"/>
      <c r="BD98" s="75"/>
      <c r="BE98" s="45"/>
      <c r="BF98" s="45"/>
      <c r="BG98" s="45"/>
      <c r="BH98" s="75"/>
      <c r="BI98" s="45"/>
      <c r="BJ98" s="77"/>
    </row>
    <row r="99" spans="2:62" s="44" customFormat="1" ht="12" customHeight="1" x14ac:dyDescent="0.15">
      <c r="B99" s="65" t="s">
        <v>313</v>
      </c>
      <c r="C99" s="56" t="s">
        <v>229</v>
      </c>
      <c r="D99" s="56"/>
      <c r="E99" s="69">
        <v>9479</v>
      </c>
      <c r="F99" s="71"/>
      <c r="G99" s="69">
        <v>-306</v>
      </c>
      <c r="H99" s="69"/>
      <c r="I99" s="69" t="e">
        <v>#VALUE!</v>
      </c>
      <c r="J99" s="69"/>
      <c r="K99" s="69">
        <v>762</v>
      </c>
      <c r="L99" s="69"/>
      <c r="M99" s="69" t="e">
        <v>#VALUE!</v>
      </c>
      <c r="N99" s="69"/>
      <c r="O99" s="69">
        <v>436</v>
      </c>
      <c r="P99" s="69"/>
      <c r="Q99" s="69" t="e">
        <v>#VALUE!</v>
      </c>
      <c r="R99" s="69"/>
      <c r="S99" s="69">
        <v>3940</v>
      </c>
      <c r="T99" s="69"/>
      <c r="U99" s="69">
        <v>2683</v>
      </c>
      <c r="V99" s="69"/>
      <c r="W99" s="69">
        <v>1094</v>
      </c>
      <c r="X99" s="69"/>
      <c r="Y99" s="69">
        <v>162</v>
      </c>
      <c r="Z99" s="69"/>
      <c r="AA99" s="69">
        <v>0</v>
      </c>
      <c r="AB99" s="69"/>
      <c r="AC99" s="69">
        <v>79</v>
      </c>
      <c r="AD99" s="69"/>
      <c r="AE99" s="69">
        <v>1633</v>
      </c>
      <c r="AF99" s="69"/>
      <c r="AG99" s="69">
        <v>997</v>
      </c>
      <c r="AH99" s="1"/>
      <c r="AI99" s="92"/>
      <c r="AJ99" s="73"/>
      <c r="AK99" s="72"/>
      <c r="AL99" s="73"/>
      <c r="AM99" s="74"/>
      <c r="AN99" s="75"/>
      <c r="AO99" s="74"/>
      <c r="AP99" s="75"/>
      <c r="AQ99" s="74"/>
      <c r="AR99" s="75"/>
      <c r="AS99" s="75"/>
      <c r="AT99" s="75"/>
      <c r="AU99" s="74"/>
      <c r="AV99" s="75"/>
      <c r="AW99" s="76"/>
      <c r="AX99" s="75"/>
      <c r="AY99" s="76"/>
      <c r="AZ99" s="75"/>
      <c r="BA99" s="74"/>
      <c r="BB99" s="75"/>
      <c r="BC99" s="45"/>
      <c r="BD99" s="75"/>
      <c r="BE99" s="45"/>
      <c r="BF99" s="45"/>
      <c r="BG99" s="45"/>
      <c r="BH99" s="75"/>
      <c r="BI99" s="45"/>
      <c r="BJ99" s="77"/>
    </row>
    <row r="100" spans="2:62" s="44" customFormat="1" ht="12" customHeight="1" x14ac:dyDescent="0.15">
      <c r="B100" s="65" t="s">
        <v>280</v>
      </c>
      <c r="C100" s="56" t="s">
        <v>230</v>
      </c>
      <c r="D100" s="56"/>
      <c r="E100" s="69">
        <v>24</v>
      </c>
      <c r="F100" s="71"/>
      <c r="G100" s="69">
        <v>0</v>
      </c>
      <c r="H100" s="69"/>
      <c r="I100" s="69" t="e">
        <v>#VALUE!</v>
      </c>
      <c r="J100" s="69"/>
      <c r="K100" s="69">
        <v>24</v>
      </c>
      <c r="L100" s="69"/>
      <c r="M100" s="69" t="e">
        <v>#VALUE!</v>
      </c>
      <c r="N100" s="69"/>
      <c r="O100" s="69">
        <v>10</v>
      </c>
      <c r="P100" s="69"/>
      <c r="Q100" s="69" t="e">
        <v>#VALUE!</v>
      </c>
      <c r="R100" s="69"/>
      <c r="S100" s="69">
        <v>15</v>
      </c>
      <c r="T100" s="69"/>
      <c r="U100" s="69">
        <v>13</v>
      </c>
      <c r="V100" s="69"/>
      <c r="W100" s="69">
        <v>0</v>
      </c>
      <c r="X100" s="69"/>
      <c r="Y100" s="69">
        <v>2</v>
      </c>
      <c r="Z100" s="69"/>
      <c r="AA100" s="69">
        <v>0</v>
      </c>
      <c r="AB100" s="69"/>
      <c r="AC100" s="69">
        <v>0</v>
      </c>
      <c r="AD100" s="69"/>
      <c r="AE100" s="69">
        <v>10</v>
      </c>
      <c r="AF100" s="69"/>
      <c r="AG100" s="69">
        <v>2</v>
      </c>
      <c r="AH100" s="1"/>
      <c r="AI100" s="92"/>
      <c r="AJ100" s="73"/>
      <c r="AK100" s="72"/>
      <c r="AL100" s="73"/>
      <c r="AM100" s="74"/>
      <c r="AN100" s="75"/>
      <c r="AO100" s="74"/>
      <c r="AP100" s="75"/>
      <c r="AQ100" s="74"/>
      <c r="AR100" s="75"/>
      <c r="AS100" s="75"/>
      <c r="AT100" s="75"/>
      <c r="AU100" s="74"/>
      <c r="AV100" s="75"/>
      <c r="AW100" s="76"/>
      <c r="AX100" s="75"/>
      <c r="AY100" s="76"/>
      <c r="AZ100" s="75"/>
      <c r="BA100" s="74"/>
      <c r="BB100" s="75"/>
      <c r="BC100" s="45"/>
      <c r="BD100" s="75"/>
      <c r="BE100" s="45"/>
      <c r="BF100" s="45"/>
      <c r="BG100" s="45"/>
      <c r="BH100" s="75"/>
      <c r="BI100" s="45"/>
      <c r="BJ100" s="77"/>
    </row>
    <row r="101" spans="2:62" s="44" customFormat="1" ht="12" customHeight="1" x14ac:dyDescent="0.15">
      <c r="B101" s="65" t="s">
        <v>281</v>
      </c>
      <c r="C101" s="56" t="s">
        <v>10</v>
      </c>
      <c r="D101" s="56"/>
      <c r="E101" s="69">
        <v>3011</v>
      </c>
      <c r="F101" s="71"/>
      <c r="G101" s="69">
        <v>167</v>
      </c>
      <c r="H101" s="69"/>
      <c r="I101" s="69" t="e">
        <v>#VALUE!</v>
      </c>
      <c r="J101" s="69"/>
      <c r="K101" s="69">
        <v>1641</v>
      </c>
      <c r="L101" s="69"/>
      <c r="M101" s="69" t="e">
        <v>#VALUE!</v>
      </c>
      <c r="N101" s="69"/>
      <c r="O101" s="69">
        <v>376</v>
      </c>
      <c r="P101" s="69"/>
      <c r="Q101" s="69" t="e">
        <v>#VALUE!</v>
      </c>
      <c r="R101" s="69"/>
      <c r="S101" s="69">
        <v>1923</v>
      </c>
      <c r="T101" s="69"/>
      <c r="U101" s="69">
        <v>11</v>
      </c>
      <c r="V101" s="69"/>
      <c r="W101" s="69">
        <v>1715</v>
      </c>
      <c r="X101" s="69"/>
      <c r="Y101" s="69">
        <v>52</v>
      </c>
      <c r="Z101" s="69"/>
      <c r="AA101" s="69">
        <v>144</v>
      </c>
      <c r="AB101" s="69"/>
      <c r="AC101" s="69">
        <v>68</v>
      </c>
      <c r="AD101" s="69"/>
      <c r="AE101" s="69">
        <v>70</v>
      </c>
      <c r="AF101" s="69"/>
      <c r="AG101" s="69">
        <v>332</v>
      </c>
      <c r="AH101" s="1"/>
      <c r="AI101" s="92"/>
      <c r="AJ101" s="73"/>
      <c r="AK101" s="72"/>
      <c r="AL101" s="73"/>
      <c r="AM101" s="74"/>
      <c r="AN101" s="75"/>
      <c r="AO101" s="74"/>
      <c r="AP101" s="75"/>
      <c r="AQ101" s="74"/>
      <c r="AR101" s="75"/>
      <c r="AS101" s="75"/>
      <c r="AT101" s="75"/>
      <c r="AU101" s="74"/>
      <c r="AV101" s="75"/>
      <c r="AW101" s="76"/>
      <c r="AX101" s="75"/>
      <c r="AY101" s="76"/>
      <c r="AZ101" s="75"/>
      <c r="BA101" s="74"/>
      <c r="BB101" s="75"/>
      <c r="BC101" s="45"/>
      <c r="BD101" s="75"/>
      <c r="BE101" s="45"/>
      <c r="BF101" s="45"/>
      <c r="BG101" s="45"/>
      <c r="BH101" s="75"/>
      <c r="BI101" s="45"/>
      <c r="BJ101" s="77"/>
    </row>
    <row r="102" spans="2:62" s="44" customFormat="1" ht="12" customHeight="1" x14ac:dyDescent="0.15">
      <c r="B102" s="65" t="s">
        <v>282</v>
      </c>
      <c r="C102" s="56" t="s">
        <v>19</v>
      </c>
      <c r="D102" s="56"/>
      <c r="E102" s="69">
        <v>81</v>
      </c>
      <c r="F102" s="71"/>
      <c r="G102" s="69">
        <v>-19</v>
      </c>
      <c r="H102" s="69"/>
      <c r="I102" s="69" t="e">
        <v>#VALUE!</v>
      </c>
      <c r="J102" s="69"/>
      <c r="K102" s="69">
        <v>62</v>
      </c>
      <c r="L102" s="69"/>
      <c r="M102" s="69" t="e">
        <v>#VALUE!</v>
      </c>
      <c r="N102" s="69"/>
      <c r="O102" s="69">
        <v>2</v>
      </c>
      <c r="P102" s="69"/>
      <c r="Q102" s="69" t="e">
        <v>#VALUE!</v>
      </c>
      <c r="R102" s="69"/>
      <c r="S102" s="69">
        <v>60</v>
      </c>
      <c r="T102" s="69"/>
      <c r="U102" s="69">
        <v>0</v>
      </c>
      <c r="V102" s="69"/>
      <c r="W102" s="69">
        <v>55</v>
      </c>
      <c r="X102" s="69"/>
      <c r="Y102" s="69">
        <v>5</v>
      </c>
      <c r="Z102" s="69"/>
      <c r="AA102" s="69">
        <v>0</v>
      </c>
      <c r="AB102" s="69"/>
      <c r="AC102" s="69">
        <v>0</v>
      </c>
      <c r="AD102" s="69"/>
      <c r="AE102" s="69">
        <v>2</v>
      </c>
      <c r="AF102" s="69"/>
      <c r="AG102" s="69">
        <v>19</v>
      </c>
      <c r="AH102" s="1"/>
      <c r="AI102" s="92"/>
      <c r="AJ102" s="73"/>
      <c r="AK102" s="72"/>
      <c r="AL102" s="73"/>
      <c r="AM102" s="74"/>
      <c r="AN102" s="75"/>
      <c r="AO102" s="74"/>
      <c r="AP102" s="75"/>
      <c r="AQ102" s="74"/>
      <c r="AR102" s="75"/>
      <c r="AS102" s="75"/>
      <c r="AT102" s="75"/>
      <c r="AU102" s="74"/>
      <c r="AV102" s="75"/>
      <c r="AW102" s="76"/>
      <c r="AX102" s="75"/>
      <c r="AY102" s="76"/>
      <c r="AZ102" s="75"/>
      <c r="BA102" s="74"/>
      <c r="BB102" s="75"/>
      <c r="BC102" s="45"/>
      <c r="BD102" s="75"/>
      <c r="BE102" s="45"/>
      <c r="BF102" s="45"/>
      <c r="BG102" s="45"/>
      <c r="BH102" s="75"/>
      <c r="BI102" s="45"/>
      <c r="BJ102" s="77"/>
    </row>
    <row r="103" spans="2:62" s="44" customFormat="1" ht="12" customHeight="1" x14ac:dyDescent="0.15">
      <c r="B103" s="65" t="s">
        <v>283</v>
      </c>
      <c r="C103" s="56" t="s">
        <v>18</v>
      </c>
      <c r="D103" s="56"/>
      <c r="E103" s="69">
        <v>75</v>
      </c>
      <c r="F103" s="71"/>
      <c r="G103" s="69">
        <v>0</v>
      </c>
      <c r="H103" s="69"/>
      <c r="I103" s="69" t="e">
        <v>#VALUE!</v>
      </c>
      <c r="J103" s="69"/>
      <c r="K103" s="69">
        <v>75</v>
      </c>
      <c r="L103" s="69"/>
      <c r="M103" s="69" t="e">
        <v>#VALUE!</v>
      </c>
      <c r="N103" s="69"/>
      <c r="O103" s="69">
        <v>0</v>
      </c>
      <c r="P103" s="69"/>
      <c r="Q103" s="69" t="e">
        <v>#VALUE!</v>
      </c>
      <c r="R103" s="69"/>
      <c r="S103" s="69">
        <v>73</v>
      </c>
      <c r="T103" s="69"/>
      <c r="U103" s="69">
        <v>0</v>
      </c>
      <c r="V103" s="69"/>
      <c r="W103" s="69">
        <v>70</v>
      </c>
      <c r="X103" s="69"/>
      <c r="Y103" s="69">
        <v>3</v>
      </c>
      <c r="Z103" s="69"/>
      <c r="AA103" s="69">
        <v>0</v>
      </c>
      <c r="AB103" s="69"/>
      <c r="AC103" s="69">
        <v>0</v>
      </c>
      <c r="AD103" s="69"/>
      <c r="AE103" s="69">
        <v>6</v>
      </c>
      <c r="AF103" s="69"/>
      <c r="AG103" s="69">
        <v>2</v>
      </c>
      <c r="AH103" s="1"/>
      <c r="AI103" s="92"/>
      <c r="AJ103" s="73"/>
      <c r="AK103" s="72"/>
      <c r="AL103" s="73"/>
      <c r="AM103" s="74"/>
      <c r="AN103" s="75"/>
      <c r="AO103" s="74"/>
      <c r="AP103" s="75"/>
      <c r="AQ103" s="74"/>
      <c r="AR103" s="75"/>
      <c r="AS103" s="75"/>
      <c r="AT103" s="75"/>
      <c r="AU103" s="74"/>
      <c r="AV103" s="75"/>
      <c r="AW103" s="76"/>
      <c r="AX103" s="75"/>
      <c r="AY103" s="76"/>
      <c r="AZ103" s="75"/>
      <c r="BA103" s="74"/>
      <c r="BB103" s="75"/>
      <c r="BC103" s="45"/>
      <c r="BD103" s="75"/>
      <c r="BE103" s="45"/>
      <c r="BF103" s="45"/>
      <c r="BG103" s="45"/>
      <c r="BH103" s="75"/>
      <c r="BI103" s="45"/>
      <c r="BJ103" s="77"/>
    </row>
    <row r="104" spans="2:62" s="44" customFormat="1" ht="12" customHeight="1" x14ac:dyDescent="0.15">
      <c r="B104" s="65" t="s">
        <v>284</v>
      </c>
      <c r="C104" s="56" t="s">
        <v>17</v>
      </c>
      <c r="D104" s="56"/>
      <c r="E104" s="69">
        <v>3593</v>
      </c>
      <c r="F104" s="71"/>
      <c r="G104" s="69">
        <v>397</v>
      </c>
      <c r="H104" s="69"/>
      <c r="I104" s="69" t="e">
        <v>#VALUE!</v>
      </c>
      <c r="J104" s="69"/>
      <c r="K104" s="69">
        <v>1884</v>
      </c>
      <c r="L104" s="69"/>
      <c r="M104" s="69" t="e">
        <v>#VALUE!</v>
      </c>
      <c r="N104" s="69"/>
      <c r="O104" s="69">
        <v>721</v>
      </c>
      <c r="P104" s="69"/>
      <c r="Q104" s="69" t="e">
        <v>#VALUE!</v>
      </c>
      <c r="R104" s="69"/>
      <c r="S104" s="69">
        <v>1281</v>
      </c>
      <c r="T104" s="69"/>
      <c r="U104" s="69">
        <v>436</v>
      </c>
      <c r="V104" s="69"/>
      <c r="W104" s="69">
        <v>692</v>
      </c>
      <c r="X104" s="69"/>
      <c r="Y104" s="69">
        <v>152</v>
      </c>
      <c r="Z104" s="69"/>
      <c r="AA104" s="69">
        <v>0</v>
      </c>
      <c r="AB104" s="69"/>
      <c r="AC104" s="69">
        <v>1273</v>
      </c>
      <c r="AD104" s="69"/>
      <c r="AE104" s="69">
        <v>3515</v>
      </c>
      <c r="AF104" s="69"/>
      <c r="AG104" s="69">
        <v>532</v>
      </c>
      <c r="AH104" s="1"/>
      <c r="AI104" s="92"/>
      <c r="AJ104" s="73"/>
      <c r="AK104" s="72"/>
      <c r="AL104" s="73"/>
      <c r="AM104" s="74"/>
      <c r="AN104" s="75"/>
      <c r="AO104" s="74"/>
      <c r="AP104" s="75"/>
      <c r="AQ104" s="74"/>
      <c r="AR104" s="75"/>
      <c r="AS104" s="75"/>
      <c r="AT104" s="75"/>
      <c r="AU104" s="74"/>
      <c r="AV104" s="75"/>
      <c r="AW104" s="76"/>
      <c r="AX104" s="75"/>
      <c r="AY104" s="76"/>
      <c r="AZ104" s="75"/>
      <c r="BA104" s="74"/>
      <c r="BB104" s="75"/>
      <c r="BC104" s="45"/>
      <c r="BD104" s="75"/>
      <c r="BE104" s="45"/>
      <c r="BF104" s="45"/>
      <c r="BG104" s="45"/>
      <c r="BH104" s="75"/>
      <c r="BI104" s="45"/>
      <c r="BJ104" s="77"/>
    </row>
    <row r="105" spans="2:62" s="44" customFormat="1" ht="12" customHeight="1" x14ac:dyDescent="0.15">
      <c r="B105" s="65" t="s">
        <v>285</v>
      </c>
      <c r="C105" s="56" t="s">
        <v>216</v>
      </c>
      <c r="D105" s="56"/>
      <c r="E105" s="69">
        <v>374</v>
      </c>
      <c r="F105" s="71"/>
      <c r="G105" s="69">
        <v>-131</v>
      </c>
      <c r="H105" s="69"/>
      <c r="I105" s="69" t="e">
        <v>#VALUE!</v>
      </c>
      <c r="J105" s="69"/>
      <c r="K105" s="69">
        <v>104</v>
      </c>
      <c r="L105" s="69"/>
      <c r="M105" s="69" t="e">
        <v>#VALUE!</v>
      </c>
      <c r="N105" s="69"/>
      <c r="O105" s="69">
        <v>13</v>
      </c>
      <c r="P105" s="69"/>
      <c r="Q105" s="69" t="e">
        <v>#VALUE!</v>
      </c>
      <c r="R105" s="69"/>
      <c r="S105" s="69">
        <v>211</v>
      </c>
      <c r="T105" s="69"/>
      <c r="U105" s="69">
        <v>0</v>
      </c>
      <c r="V105" s="69"/>
      <c r="W105" s="69">
        <v>199</v>
      </c>
      <c r="X105" s="69"/>
      <c r="Y105" s="69">
        <v>11</v>
      </c>
      <c r="Z105" s="69"/>
      <c r="AA105" s="69">
        <v>0</v>
      </c>
      <c r="AB105" s="69"/>
      <c r="AC105" s="69">
        <v>0</v>
      </c>
      <c r="AD105" s="69"/>
      <c r="AE105" s="69">
        <v>2</v>
      </c>
      <c r="AF105" s="69"/>
      <c r="AG105" s="69">
        <v>165</v>
      </c>
      <c r="AH105" s="1"/>
      <c r="AI105" s="92"/>
      <c r="AJ105" s="73"/>
      <c r="AK105" s="72"/>
      <c r="AL105" s="73"/>
      <c r="AM105" s="74"/>
      <c r="AN105" s="75"/>
      <c r="AO105" s="74"/>
      <c r="AP105" s="75"/>
      <c r="AQ105" s="74"/>
      <c r="AR105" s="75"/>
      <c r="AS105" s="75"/>
      <c r="AT105" s="75"/>
      <c r="AU105" s="74"/>
      <c r="AV105" s="75"/>
      <c r="AW105" s="76"/>
      <c r="AX105" s="75"/>
      <c r="AY105" s="76"/>
      <c r="AZ105" s="75"/>
      <c r="BA105" s="74"/>
      <c r="BB105" s="75"/>
      <c r="BC105" s="45"/>
      <c r="BD105" s="75"/>
      <c r="BE105" s="45"/>
      <c r="BF105" s="45"/>
      <c r="BG105" s="45"/>
      <c r="BH105" s="75"/>
      <c r="BI105" s="45"/>
      <c r="BJ105" s="77"/>
    </row>
    <row r="106" spans="2:62" s="44" customFormat="1" ht="12" customHeight="1" x14ac:dyDescent="0.15">
      <c r="B106" s="65" t="s">
        <v>286</v>
      </c>
      <c r="C106" s="56" t="s">
        <v>21</v>
      </c>
      <c r="D106" s="56"/>
      <c r="E106" s="69">
        <v>862</v>
      </c>
      <c r="F106" s="71"/>
      <c r="G106" s="69">
        <v>188</v>
      </c>
      <c r="H106" s="69"/>
      <c r="I106" s="69" t="e">
        <v>#VALUE!</v>
      </c>
      <c r="J106" s="69"/>
      <c r="K106" s="69">
        <v>817</v>
      </c>
      <c r="L106" s="69"/>
      <c r="M106" s="69" t="e">
        <v>#VALUE!</v>
      </c>
      <c r="N106" s="69"/>
      <c r="O106" s="69">
        <v>65</v>
      </c>
      <c r="P106" s="69"/>
      <c r="Q106" s="69" t="e">
        <v>#VALUE!</v>
      </c>
      <c r="R106" s="69"/>
      <c r="S106" s="69">
        <v>913</v>
      </c>
      <c r="T106" s="69"/>
      <c r="U106" s="69">
        <v>292</v>
      </c>
      <c r="V106" s="69"/>
      <c r="W106" s="69">
        <v>532</v>
      </c>
      <c r="X106" s="69"/>
      <c r="Y106" s="69">
        <v>78</v>
      </c>
      <c r="Z106" s="69"/>
      <c r="AA106" s="69">
        <v>11</v>
      </c>
      <c r="AB106" s="69"/>
      <c r="AC106" s="69">
        <v>49</v>
      </c>
      <c r="AD106" s="69"/>
      <c r="AE106" s="69">
        <v>24</v>
      </c>
      <c r="AF106" s="69"/>
      <c r="AG106" s="69">
        <v>70</v>
      </c>
      <c r="AH106" s="1"/>
      <c r="AI106" s="92"/>
      <c r="AJ106" s="73"/>
      <c r="AK106" s="72"/>
      <c r="AL106" s="73"/>
      <c r="AM106" s="74"/>
      <c r="AN106" s="75"/>
      <c r="AO106" s="74"/>
      <c r="AP106" s="75"/>
      <c r="AQ106" s="74"/>
      <c r="AR106" s="75"/>
      <c r="AS106" s="74"/>
      <c r="AT106" s="75"/>
      <c r="AU106" s="74"/>
      <c r="AV106" s="75"/>
      <c r="AW106" s="76"/>
      <c r="AX106" s="75"/>
      <c r="AY106" s="76"/>
      <c r="AZ106" s="75"/>
      <c r="BA106" s="74"/>
      <c r="BB106" s="75"/>
      <c r="BC106" s="45"/>
      <c r="BD106" s="75"/>
      <c r="BE106" s="45"/>
      <c r="BF106" s="45"/>
      <c r="BG106" s="45"/>
      <c r="BH106" s="75"/>
      <c r="BI106" s="45"/>
      <c r="BJ106" s="77"/>
    </row>
    <row r="107" spans="2:62" s="44" customFormat="1" ht="12" customHeight="1" x14ac:dyDescent="0.15">
      <c r="B107" s="65" t="s">
        <v>287</v>
      </c>
      <c r="C107" s="56" t="s">
        <v>22</v>
      </c>
      <c r="D107" s="56"/>
      <c r="E107" s="69">
        <v>2941</v>
      </c>
      <c r="F107" s="71"/>
      <c r="G107" s="69">
        <v>-32</v>
      </c>
      <c r="H107" s="69"/>
      <c r="I107" s="69" t="e">
        <v>#VALUE!</v>
      </c>
      <c r="J107" s="69"/>
      <c r="K107" s="69">
        <v>982</v>
      </c>
      <c r="L107" s="69"/>
      <c r="M107" s="69" t="e">
        <v>#VALUE!</v>
      </c>
      <c r="N107" s="69"/>
      <c r="O107" s="69">
        <v>370</v>
      </c>
      <c r="P107" s="69"/>
      <c r="Q107" s="69" t="e">
        <v>#VALUE!</v>
      </c>
      <c r="R107" s="69"/>
      <c r="S107" s="69">
        <v>2292</v>
      </c>
      <c r="T107" s="69"/>
      <c r="U107" s="69">
        <v>465</v>
      </c>
      <c r="V107" s="69"/>
      <c r="W107" s="69">
        <v>856</v>
      </c>
      <c r="X107" s="69"/>
      <c r="Y107" s="69">
        <v>971</v>
      </c>
      <c r="Z107" s="69"/>
      <c r="AA107" s="69">
        <v>0</v>
      </c>
      <c r="AB107" s="69"/>
      <c r="AC107" s="69">
        <v>36</v>
      </c>
      <c r="AD107" s="69"/>
      <c r="AE107" s="69">
        <v>52</v>
      </c>
      <c r="AF107" s="69"/>
      <c r="AG107" s="69">
        <v>45</v>
      </c>
      <c r="AH107" s="1"/>
      <c r="AI107" s="92"/>
      <c r="AJ107" s="73"/>
      <c r="AK107" s="72"/>
      <c r="AL107" s="73"/>
      <c r="AM107" s="74"/>
      <c r="AN107" s="75"/>
      <c r="AO107" s="74"/>
      <c r="AP107" s="75"/>
      <c r="AQ107" s="74"/>
      <c r="AR107" s="75"/>
      <c r="AS107" s="75"/>
      <c r="AT107" s="75"/>
      <c r="AU107" s="74"/>
      <c r="AV107" s="75"/>
      <c r="AW107" s="76"/>
      <c r="AX107" s="75"/>
      <c r="AY107" s="76"/>
      <c r="AZ107" s="75"/>
      <c r="BA107" s="74"/>
      <c r="BB107" s="75"/>
      <c r="BC107" s="45"/>
      <c r="BD107" s="75"/>
      <c r="BE107" s="45"/>
      <c r="BF107" s="45"/>
      <c r="BG107" s="45"/>
      <c r="BH107" s="75"/>
      <c r="BI107" s="45"/>
      <c r="BJ107" s="77"/>
    </row>
    <row r="108" spans="2:62" s="44" customFormat="1" ht="12" customHeight="1" x14ac:dyDescent="0.15">
      <c r="B108" s="65" t="s">
        <v>288</v>
      </c>
      <c r="C108" s="56" t="s">
        <v>24</v>
      </c>
      <c r="D108" s="56"/>
      <c r="E108" s="69">
        <v>2553</v>
      </c>
      <c r="F108" s="71"/>
      <c r="G108" s="69">
        <v>397</v>
      </c>
      <c r="H108" s="69"/>
      <c r="I108" s="69" t="e">
        <v>#VALUE!</v>
      </c>
      <c r="J108" s="69"/>
      <c r="K108" s="69">
        <v>2138</v>
      </c>
      <c r="L108" s="69"/>
      <c r="M108" s="69" t="e">
        <v>#VALUE!</v>
      </c>
      <c r="N108" s="69"/>
      <c r="O108" s="69">
        <v>725</v>
      </c>
      <c r="P108" s="69"/>
      <c r="Q108" s="69" t="e">
        <v>#VALUE!</v>
      </c>
      <c r="R108" s="69"/>
      <c r="S108" s="69">
        <v>1910</v>
      </c>
      <c r="T108" s="69"/>
      <c r="U108" s="69">
        <v>237</v>
      </c>
      <c r="V108" s="69"/>
      <c r="W108" s="69">
        <v>1167</v>
      </c>
      <c r="X108" s="69"/>
      <c r="Y108" s="69">
        <v>506</v>
      </c>
      <c r="Z108" s="69"/>
      <c r="AA108" s="69">
        <v>0</v>
      </c>
      <c r="AB108" s="69"/>
      <c r="AC108" s="69">
        <v>151</v>
      </c>
      <c r="AD108" s="69"/>
      <c r="AE108" s="69">
        <v>653</v>
      </c>
      <c r="AF108" s="69"/>
      <c r="AG108" s="69">
        <v>415</v>
      </c>
      <c r="AH108" s="1"/>
      <c r="AI108" s="92"/>
      <c r="AJ108" s="73"/>
      <c r="AK108" s="72"/>
      <c r="AL108" s="73"/>
      <c r="AM108" s="74"/>
      <c r="AN108" s="75"/>
      <c r="AO108" s="74"/>
      <c r="AP108" s="75"/>
      <c r="AQ108" s="74"/>
      <c r="AR108" s="75"/>
      <c r="AS108" s="75"/>
      <c r="AT108" s="75"/>
      <c r="AU108" s="74"/>
      <c r="AV108" s="75"/>
      <c r="AW108" s="76"/>
      <c r="AX108" s="75"/>
      <c r="AY108" s="76"/>
      <c r="AZ108" s="75"/>
      <c r="BA108" s="74"/>
      <c r="BB108" s="75"/>
      <c r="BC108" s="45"/>
      <c r="BD108" s="75"/>
      <c r="BE108" s="45"/>
      <c r="BF108" s="45"/>
      <c r="BG108" s="45"/>
      <c r="BH108" s="75"/>
      <c r="BI108" s="45"/>
      <c r="BJ108" s="77"/>
    </row>
    <row r="109" spans="2:62" s="44" customFormat="1" ht="12" customHeight="1" x14ac:dyDescent="0.15">
      <c r="B109" s="65" t="s">
        <v>289</v>
      </c>
      <c r="C109" s="56" t="s">
        <v>234</v>
      </c>
      <c r="D109" s="56"/>
      <c r="E109" s="69">
        <v>3542</v>
      </c>
      <c r="F109" s="71"/>
      <c r="G109" s="69">
        <v>1838</v>
      </c>
      <c r="H109" s="69"/>
      <c r="I109" s="69" t="e">
        <v>#VALUE!</v>
      </c>
      <c r="J109" s="69"/>
      <c r="K109" s="69">
        <v>5342</v>
      </c>
      <c r="L109" s="69"/>
      <c r="M109" s="69" t="e">
        <v>#VALUE!</v>
      </c>
      <c r="N109" s="69"/>
      <c r="O109" s="69">
        <v>0</v>
      </c>
      <c r="P109" s="69"/>
      <c r="Q109" s="69" t="e">
        <v>#VALUE!</v>
      </c>
      <c r="R109" s="69"/>
      <c r="S109" s="69">
        <v>5381</v>
      </c>
      <c r="T109" s="69"/>
      <c r="U109" s="69">
        <v>2951</v>
      </c>
      <c r="V109" s="69"/>
      <c r="W109" s="69">
        <v>2305</v>
      </c>
      <c r="X109" s="69"/>
      <c r="Y109" s="69">
        <v>125</v>
      </c>
      <c r="Z109" s="69"/>
      <c r="AA109" s="69">
        <v>0</v>
      </c>
      <c r="AB109" s="69"/>
      <c r="AC109" s="69">
        <v>28</v>
      </c>
      <c r="AD109" s="69"/>
      <c r="AE109" s="69">
        <v>837</v>
      </c>
      <c r="AF109" s="69"/>
      <c r="AG109" s="69">
        <v>426</v>
      </c>
      <c r="AH109" s="1"/>
      <c r="AI109" s="92"/>
      <c r="AJ109" s="73"/>
      <c r="AK109" s="72"/>
      <c r="AL109" s="73"/>
      <c r="AM109" s="74"/>
      <c r="AN109" s="75"/>
      <c r="AO109" s="74"/>
      <c r="AP109" s="75"/>
      <c r="AQ109" s="74"/>
      <c r="AR109" s="75"/>
      <c r="AS109" s="75"/>
      <c r="AT109" s="75"/>
      <c r="AU109" s="74"/>
      <c r="AV109" s="75"/>
      <c r="AW109" s="76"/>
      <c r="AX109" s="75"/>
      <c r="AY109" s="76"/>
      <c r="AZ109" s="75"/>
      <c r="BA109" s="74"/>
      <c r="BB109" s="75"/>
      <c r="BC109" s="45"/>
      <c r="BD109" s="75"/>
      <c r="BE109" s="45"/>
      <c r="BF109" s="45"/>
      <c r="BG109" s="45"/>
      <c r="BH109" s="75"/>
      <c r="BI109" s="45"/>
      <c r="BJ109" s="77"/>
    </row>
    <row r="110" spans="2:62" s="44" customFormat="1" ht="12" customHeight="1" x14ac:dyDescent="0.15">
      <c r="B110" s="65" t="s">
        <v>290</v>
      </c>
      <c r="C110" s="56" t="s">
        <v>238</v>
      </c>
      <c r="D110" s="56"/>
      <c r="E110" s="69">
        <v>55</v>
      </c>
      <c r="F110" s="71"/>
      <c r="G110" s="69">
        <v>0</v>
      </c>
      <c r="H110" s="69"/>
      <c r="I110" s="69" t="e">
        <v>#VALUE!</v>
      </c>
      <c r="J110" s="69"/>
      <c r="K110" s="69">
        <v>53</v>
      </c>
      <c r="L110" s="69"/>
      <c r="M110" s="69" t="e">
        <v>#VALUE!</v>
      </c>
      <c r="N110" s="69"/>
      <c r="O110" s="69">
        <v>0</v>
      </c>
      <c r="P110" s="69"/>
      <c r="Q110" s="69" t="e">
        <v>#VALUE!</v>
      </c>
      <c r="R110" s="69"/>
      <c r="S110" s="69">
        <v>55</v>
      </c>
      <c r="T110" s="69"/>
      <c r="U110" s="69">
        <v>52</v>
      </c>
      <c r="V110" s="69"/>
      <c r="W110" s="69">
        <v>0</v>
      </c>
      <c r="X110" s="69"/>
      <c r="Y110" s="69">
        <v>3</v>
      </c>
      <c r="Z110" s="69"/>
      <c r="AA110" s="69">
        <v>0</v>
      </c>
      <c r="AB110" s="69"/>
      <c r="AC110" s="69">
        <v>0</v>
      </c>
      <c r="AD110" s="69"/>
      <c r="AE110" s="69">
        <v>0</v>
      </c>
      <c r="AF110" s="69"/>
      <c r="AG110" s="69">
        <v>0</v>
      </c>
      <c r="AH110" s="1"/>
      <c r="AI110" s="92"/>
      <c r="AJ110" s="75"/>
      <c r="AK110" s="72"/>
      <c r="AL110" s="73"/>
      <c r="AM110" s="74"/>
      <c r="AN110" s="75"/>
      <c r="AO110" s="74"/>
      <c r="AP110" s="75"/>
      <c r="AQ110" s="74"/>
      <c r="AR110" s="75"/>
      <c r="AS110" s="75"/>
      <c r="AT110" s="75"/>
      <c r="AU110" s="74"/>
      <c r="AV110" s="75"/>
      <c r="AW110" s="76"/>
      <c r="AX110" s="75"/>
      <c r="AY110" s="76"/>
      <c r="AZ110" s="75"/>
      <c r="BA110" s="74"/>
      <c r="BB110" s="75"/>
      <c r="BC110" s="45"/>
      <c r="BD110" s="75"/>
      <c r="BE110" s="45"/>
      <c r="BF110" s="45"/>
      <c r="BG110" s="45"/>
      <c r="BH110" s="75"/>
      <c r="BI110" s="45"/>
      <c r="BJ110" s="77"/>
    </row>
    <row r="111" spans="2:62" s="44" customFormat="1" ht="12" customHeight="1" x14ac:dyDescent="0.15">
      <c r="B111" s="65" t="s">
        <v>291</v>
      </c>
      <c r="C111" s="56" t="s">
        <v>45</v>
      </c>
      <c r="D111" s="56"/>
      <c r="E111" s="69">
        <v>13</v>
      </c>
      <c r="F111" s="71"/>
      <c r="G111" s="69">
        <v>-2</v>
      </c>
      <c r="H111" s="69"/>
      <c r="I111" s="69" t="e">
        <v>#VALUE!</v>
      </c>
      <c r="J111" s="69"/>
      <c r="K111" s="69">
        <v>11</v>
      </c>
      <c r="L111" s="69"/>
      <c r="M111" s="69" t="e">
        <v>#VALUE!</v>
      </c>
      <c r="N111" s="69"/>
      <c r="O111" s="69">
        <v>8</v>
      </c>
      <c r="P111" s="69"/>
      <c r="Q111" s="69" t="e">
        <v>#VALUE!</v>
      </c>
      <c r="R111" s="69"/>
      <c r="S111" s="69">
        <v>3</v>
      </c>
      <c r="T111" s="69"/>
      <c r="U111" s="69">
        <v>0</v>
      </c>
      <c r="V111" s="69"/>
      <c r="W111" s="69">
        <v>2</v>
      </c>
      <c r="X111" s="69"/>
      <c r="Y111" s="69">
        <v>2</v>
      </c>
      <c r="Z111" s="69"/>
      <c r="AA111" s="69">
        <v>0</v>
      </c>
      <c r="AB111" s="69"/>
      <c r="AC111" s="69">
        <v>0</v>
      </c>
      <c r="AD111" s="69"/>
      <c r="AE111" s="69">
        <v>18</v>
      </c>
      <c r="AF111" s="69"/>
      <c r="AG111" s="69">
        <v>0</v>
      </c>
      <c r="AH111" s="1"/>
      <c r="AI111" s="92"/>
      <c r="AJ111" s="45"/>
      <c r="AK111" s="72"/>
      <c r="AL111" s="73"/>
      <c r="AM111" s="74"/>
      <c r="AN111" s="75"/>
      <c r="AO111" s="74"/>
      <c r="AP111" s="75"/>
      <c r="AQ111" s="74"/>
      <c r="AR111" s="75"/>
      <c r="AS111" s="75"/>
      <c r="AT111" s="75"/>
      <c r="AU111" s="74"/>
      <c r="AV111" s="75"/>
      <c r="AW111" s="76"/>
      <c r="AX111" s="75"/>
      <c r="AY111" s="76"/>
      <c r="AZ111" s="75"/>
      <c r="BA111" s="74"/>
      <c r="BB111" s="75"/>
      <c r="BC111" s="45"/>
      <c r="BD111" s="75"/>
      <c r="BE111" s="45"/>
      <c r="BF111" s="45"/>
      <c r="BG111" s="45"/>
      <c r="BH111" s="75"/>
      <c r="BI111" s="45"/>
      <c r="BJ111" s="77"/>
    </row>
    <row r="112" spans="2:62" s="44" customFormat="1" ht="12" customHeight="1" x14ac:dyDescent="0.15">
      <c r="B112" s="65" t="s">
        <v>292</v>
      </c>
      <c r="C112" s="56" t="s">
        <v>240</v>
      </c>
      <c r="D112" s="56"/>
      <c r="E112" s="69">
        <v>31</v>
      </c>
      <c r="F112" s="71"/>
      <c r="G112" s="69">
        <v>-26</v>
      </c>
      <c r="H112" s="69"/>
      <c r="I112" s="69" t="e">
        <v>#VALUE!</v>
      </c>
      <c r="J112" s="69"/>
      <c r="K112" s="69">
        <v>5</v>
      </c>
      <c r="L112" s="69"/>
      <c r="M112" s="69" t="e">
        <v>#VALUE!</v>
      </c>
      <c r="N112" s="69"/>
      <c r="O112" s="69">
        <v>5</v>
      </c>
      <c r="P112" s="69"/>
      <c r="Q112" s="69" t="e">
        <v>#VALUE!</v>
      </c>
      <c r="R112" s="69"/>
      <c r="S112" s="69">
        <v>0</v>
      </c>
      <c r="T112" s="69"/>
      <c r="U112" s="69">
        <v>0</v>
      </c>
      <c r="V112" s="69"/>
      <c r="W112" s="69">
        <v>0</v>
      </c>
      <c r="X112" s="69"/>
      <c r="Y112" s="69">
        <v>0</v>
      </c>
      <c r="Z112" s="69"/>
      <c r="AA112" s="69">
        <v>0</v>
      </c>
      <c r="AB112" s="69"/>
      <c r="AC112" s="69">
        <v>0</v>
      </c>
      <c r="AD112" s="69"/>
      <c r="AE112" s="69">
        <v>6</v>
      </c>
      <c r="AF112" s="69"/>
      <c r="AG112" s="69">
        <v>0</v>
      </c>
      <c r="AH112" s="1"/>
      <c r="AI112" s="92"/>
      <c r="AJ112" s="73"/>
      <c r="AK112" s="72"/>
      <c r="AL112" s="73"/>
      <c r="AM112" s="74"/>
      <c r="AN112" s="75"/>
      <c r="AO112" s="74"/>
      <c r="AP112" s="75"/>
      <c r="AQ112" s="74"/>
      <c r="AR112" s="75"/>
      <c r="AS112" s="75"/>
      <c r="AT112" s="75"/>
      <c r="AU112" s="74"/>
      <c r="AV112" s="75"/>
      <c r="AW112" s="76"/>
      <c r="AX112" s="75"/>
      <c r="AY112" s="76"/>
      <c r="AZ112" s="75"/>
      <c r="BA112" s="74"/>
      <c r="BB112" s="75"/>
      <c r="BC112" s="45"/>
      <c r="BD112" s="75"/>
      <c r="BE112" s="45"/>
      <c r="BF112" s="45"/>
      <c r="BG112" s="45"/>
      <c r="BH112" s="75"/>
      <c r="BI112" s="45"/>
      <c r="BJ112" s="77"/>
    </row>
    <row r="113" spans="2:62" s="44" customFormat="1" ht="12" customHeight="1" x14ac:dyDescent="0.15">
      <c r="B113" s="65" t="s">
        <v>293</v>
      </c>
      <c r="C113" s="56" t="s">
        <v>239</v>
      </c>
      <c r="D113" s="56"/>
      <c r="E113" s="69">
        <v>751</v>
      </c>
      <c r="F113" s="71"/>
      <c r="G113" s="69">
        <v>-105</v>
      </c>
      <c r="H113" s="69"/>
      <c r="I113" s="69" t="e">
        <v>#VALUE!</v>
      </c>
      <c r="J113" s="69"/>
      <c r="K113" s="69">
        <v>645</v>
      </c>
      <c r="L113" s="69"/>
      <c r="M113" s="69" t="e">
        <v>#VALUE!</v>
      </c>
      <c r="N113" s="69"/>
      <c r="O113" s="69">
        <v>428</v>
      </c>
      <c r="P113" s="69"/>
      <c r="Q113" s="69" t="e">
        <v>#VALUE!</v>
      </c>
      <c r="R113" s="69"/>
      <c r="S113" s="69">
        <v>220</v>
      </c>
      <c r="T113" s="69"/>
      <c r="U113" s="69">
        <v>18</v>
      </c>
      <c r="V113" s="69"/>
      <c r="W113" s="69">
        <v>172</v>
      </c>
      <c r="X113" s="69"/>
      <c r="Y113" s="69">
        <v>31</v>
      </c>
      <c r="Z113" s="69"/>
      <c r="AA113" s="69">
        <v>0</v>
      </c>
      <c r="AB113" s="69"/>
      <c r="AC113" s="69">
        <v>26</v>
      </c>
      <c r="AD113" s="69"/>
      <c r="AE113" s="69">
        <v>255</v>
      </c>
      <c r="AF113" s="69"/>
      <c r="AG113" s="69">
        <v>6</v>
      </c>
      <c r="AH113" s="1"/>
      <c r="AI113" s="92"/>
      <c r="AJ113" s="73"/>
      <c r="AK113" s="72"/>
      <c r="AL113" s="73"/>
      <c r="AM113" s="74"/>
      <c r="AN113" s="75"/>
      <c r="AO113" s="74"/>
      <c r="AP113" s="75"/>
      <c r="AQ113" s="74"/>
      <c r="AR113" s="75"/>
      <c r="AS113" s="74"/>
      <c r="AT113" s="75"/>
      <c r="AU113" s="74"/>
      <c r="AV113" s="75"/>
      <c r="AW113" s="76"/>
      <c r="AX113" s="75"/>
      <c r="AY113" s="76"/>
      <c r="AZ113" s="75"/>
      <c r="BA113" s="74"/>
      <c r="BB113" s="75"/>
      <c r="BC113" s="45"/>
      <c r="BD113" s="75"/>
      <c r="BE113" s="45"/>
      <c r="BF113" s="45"/>
      <c r="BG113" s="45"/>
      <c r="BH113" s="75"/>
      <c r="BI113" s="45"/>
      <c r="BJ113" s="77"/>
    </row>
    <row r="114" spans="2:62" s="44" customFormat="1" ht="12" customHeight="1" x14ac:dyDescent="0.15">
      <c r="B114" s="65" t="s">
        <v>294</v>
      </c>
      <c r="C114" s="56" t="s">
        <v>48</v>
      </c>
      <c r="D114" s="56"/>
      <c r="E114" s="69">
        <v>470</v>
      </c>
      <c r="F114" s="71"/>
      <c r="G114" s="69">
        <v>-6</v>
      </c>
      <c r="H114" s="69"/>
      <c r="I114" s="69" t="e">
        <v>#VALUE!</v>
      </c>
      <c r="J114" s="69"/>
      <c r="K114" s="69">
        <v>6</v>
      </c>
      <c r="L114" s="69"/>
      <c r="M114" s="69" t="e">
        <v>#VALUE!</v>
      </c>
      <c r="N114" s="69"/>
      <c r="O114" s="69">
        <v>16</v>
      </c>
      <c r="P114" s="69"/>
      <c r="Q114" s="69" t="e">
        <v>#VALUE!</v>
      </c>
      <c r="R114" s="69"/>
      <c r="S114" s="69">
        <v>290</v>
      </c>
      <c r="T114" s="69"/>
      <c r="U114" s="69">
        <v>68</v>
      </c>
      <c r="V114" s="69"/>
      <c r="W114" s="69">
        <v>84</v>
      </c>
      <c r="X114" s="69"/>
      <c r="Y114" s="69">
        <v>138</v>
      </c>
      <c r="Z114" s="69"/>
      <c r="AA114" s="69">
        <v>0</v>
      </c>
      <c r="AB114" s="69"/>
      <c r="AC114" s="69">
        <v>0</v>
      </c>
      <c r="AD114" s="69"/>
      <c r="AE114" s="69">
        <v>53</v>
      </c>
      <c r="AF114" s="69"/>
      <c r="AG114" s="69">
        <v>76</v>
      </c>
      <c r="AH114" s="1"/>
      <c r="AI114" s="92"/>
      <c r="AJ114" s="73"/>
      <c r="AK114" s="72"/>
      <c r="AL114" s="73"/>
      <c r="AM114" s="74"/>
      <c r="AN114" s="75"/>
      <c r="AO114" s="74"/>
      <c r="AP114" s="75"/>
      <c r="AQ114" s="74"/>
      <c r="AR114" s="75"/>
      <c r="AS114" s="75"/>
      <c r="AT114" s="75"/>
      <c r="AU114" s="74"/>
      <c r="AV114" s="75"/>
      <c r="AW114" s="76"/>
      <c r="AX114" s="75"/>
      <c r="AY114" s="76"/>
      <c r="AZ114" s="75"/>
      <c r="BA114" s="74"/>
      <c r="BB114" s="75"/>
      <c r="BC114" s="45"/>
      <c r="BD114" s="75"/>
      <c r="BE114" s="45"/>
      <c r="BF114" s="45"/>
      <c r="BG114" s="45"/>
      <c r="BH114" s="75"/>
      <c r="BI114" s="45"/>
      <c r="BJ114" s="77"/>
    </row>
    <row r="115" spans="2:62" s="44" customFormat="1" ht="12" customHeight="1" x14ac:dyDescent="0.15">
      <c r="B115" s="65" t="s">
        <v>295</v>
      </c>
      <c r="C115" s="56" t="s">
        <v>49</v>
      </c>
      <c r="D115" s="56"/>
      <c r="E115" s="69">
        <v>6833</v>
      </c>
      <c r="F115" s="71"/>
      <c r="G115" s="69">
        <v>631</v>
      </c>
      <c r="H115" s="69"/>
      <c r="I115" s="69" t="e">
        <v>#VALUE!</v>
      </c>
      <c r="J115" s="69"/>
      <c r="K115" s="69">
        <v>6127</v>
      </c>
      <c r="L115" s="69"/>
      <c r="M115" s="69" t="e">
        <v>#VALUE!</v>
      </c>
      <c r="N115" s="69"/>
      <c r="O115" s="69">
        <v>1817</v>
      </c>
      <c r="P115" s="69"/>
      <c r="Q115" s="69" t="e">
        <v>#VALUE!</v>
      </c>
      <c r="R115" s="69"/>
      <c r="S115" s="69">
        <v>5097</v>
      </c>
      <c r="T115" s="69"/>
      <c r="U115" s="69">
        <v>678</v>
      </c>
      <c r="V115" s="69"/>
      <c r="W115" s="69">
        <v>2902</v>
      </c>
      <c r="X115" s="69"/>
      <c r="Y115" s="69">
        <v>342</v>
      </c>
      <c r="Z115" s="69"/>
      <c r="AA115" s="69">
        <v>1175</v>
      </c>
      <c r="AB115" s="182"/>
      <c r="AC115" s="69">
        <v>19</v>
      </c>
      <c r="AD115" s="69"/>
      <c r="AE115" s="69">
        <v>657</v>
      </c>
      <c r="AF115" s="69"/>
      <c r="AG115" s="69">
        <v>884</v>
      </c>
      <c r="AH115" s="1"/>
      <c r="AI115" s="92"/>
      <c r="AJ115" s="73"/>
      <c r="AK115" s="72"/>
      <c r="AL115" s="73"/>
      <c r="AM115" s="74"/>
      <c r="AN115" s="75"/>
      <c r="AO115" s="74"/>
      <c r="AP115" s="75"/>
      <c r="AQ115" s="74"/>
      <c r="AR115" s="75"/>
      <c r="AS115" s="75"/>
      <c r="AT115" s="75"/>
      <c r="AU115" s="74"/>
      <c r="AV115" s="75"/>
      <c r="AW115" s="76"/>
      <c r="AX115" s="75"/>
      <c r="AY115" s="76"/>
      <c r="AZ115" s="75"/>
      <c r="BA115" s="74"/>
      <c r="BB115" s="75"/>
      <c r="BC115" s="45"/>
      <c r="BD115" s="75"/>
      <c r="BE115" s="45"/>
      <c r="BF115" s="45"/>
      <c r="BG115" s="45"/>
      <c r="BH115" s="75"/>
      <c r="BI115" s="45"/>
      <c r="BJ115" s="77"/>
    </row>
    <row r="116" spans="2:62" s="44" customFormat="1" ht="12" customHeight="1" x14ac:dyDescent="0.15">
      <c r="B116" s="65" t="s">
        <v>296</v>
      </c>
      <c r="C116" s="56" t="s">
        <v>27</v>
      </c>
      <c r="D116" s="56"/>
      <c r="E116" s="69">
        <v>6697</v>
      </c>
      <c r="F116" s="71"/>
      <c r="G116" s="69">
        <v>-357</v>
      </c>
      <c r="H116" s="69"/>
      <c r="I116" s="69" t="e">
        <v>#VALUE!</v>
      </c>
      <c r="J116" s="69"/>
      <c r="K116" s="69">
        <v>1047</v>
      </c>
      <c r="L116" s="69"/>
      <c r="M116" s="69" t="e">
        <v>#VALUE!</v>
      </c>
      <c r="N116" s="69"/>
      <c r="O116" s="69">
        <v>475</v>
      </c>
      <c r="P116" s="69"/>
      <c r="Q116" s="69" t="e">
        <v>#VALUE!</v>
      </c>
      <c r="R116" s="69"/>
      <c r="S116" s="69">
        <v>4129</v>
      </c>
      <c r="T116" s="69"/>
      <c r="U116" s="69">
        <v>44</v>
      </c>
      <c r="V116" s="69"/>
      <c r="W116" s="69">
        <v>2693</v>
      </c>
      <c r="X116" s="69"/>
      <c r="Y116" s="69">
        <v>1391</v>
      </c>
      <c r="Z116" s="69"/>
      <c r="AA116" s="69">
        <v>2</v>
      </c>
      <c r="AB116" s="69"/>
      <c r="AC116" s="69">
        <v>188</v>
      </c>
      <c r="AD116" s="69"/>
      <c r="AE116" s="69">
        <v>579</v>
      </c>
      <c r="AF116" s="69"/>
      <c r="AG116" s="69">
        <v>647</v>
      </c>
      <c r="AH116" s="1"/>
      <c r="AI116" s="92"/>
      <c r="AJ116" s="73"/>
      <c r="AK116" s="72"/>
      <c r="AL116" s="73"/>
      <c r="AM116" s="74"/>
      <c r="AN116" s="75"/>
      <c r="AO116" s="74"/>
      <c r="AP116" s="75"/>
      <c r="AQ116" s="74"/>
      <c r="AR116" s="75"/>
      <c r="AS116" s="75"/>
      <c r="AT116" s="75"/>
      <c r="AU116" s="74"/>
      <c r="AV116" s="75"/>
      <c r="AW116" s="76"/>
      <c r="AX116" s="75"/>
      <c r="AY116" s="76"/>
      <c r="AZ116" s="75"/>
      <c r="BA116" s="74"/>
      <c r="BB116" s="75"/>
      <c r="BC116" s="45"/>
      <c r="BD116" s="75"/>
      <c r="BE116" s="45"/>
      <c r="BF116" s="45"/>
      <c r="BG116" s="45"/>
      <c r="BH116" s="75"/>
      <c r="BI116" s="45"/>
      <c r="BJ116" s="77"/>
    </row>
    <row r="117" spans="2:62" s="44" customFormat="1" ht="12" customHeight="1" x14ac:dyDescent="0.15">
      <c r="B117" s="65" t="s">
        <v>297</v>
      </c>
      <c r="C117" s="56" t="s">
        <v>340</v>
      </c>
      <c r="D117" s="56"/>
      <c r="E117" s="69">
        <v>21</v>
      </c>
      <c r="F117" s="71"/>
      <c r="G117" s="69">
        <v>-3</v>
      </c>
      <c r="H117" s="69"/>
      <c r="I117" s="69" t="e">
        <v>#VALUE!</v>
      </c>
      <c r="J117" s="69"/>
      <c r="K117" s="69">
        <v>5</v>
      </c>
      <c r="L117" s="69"/>
      <c r="M117" s="69" t="e">
        <v>#VALUE!</v>
      </c>
      <c r="N117" s="69"/>
      <c r="O117" s="69">
        <v>0</v>
      </c>
      <c r="P117" s="69"/>
      <c r="Q117" s="69" t="e">
        <v>#VALUE!</v>
      </c>
      <c r="R117" s="69"/>
      <c r="S117" s="69">
        <v>5</v>
      </c>
      <c r="T117" s="69"/>
      <c r="U117" s="69">
        <v>0</v>
      </c>
      <c r="V117" s="69"/>
      <c r="W117" s="69">
        <v>3</v>
      </c>
      <c r="X117" s="69"/>
      <c r="Y117" s="69">
        <v>2</v>
      </c>
      <c r="Z117" s="69"/>
      <c r="AA117" s="69">
        <v>0</v>
      </c>
      <c r="AB117" s="69"/>
      <c r="AC117" s="69">
        <v>0</v>
      </c>
      <c r="AD117" s="69"/>
      <c r="AE117" s="69" t="e">
        <v>#VALUE!</v>
      </c>
      <c r="AF117" s="69"/>
      <c r="AG117" s="69">
        <v>21</v>
      </c>
      <c r="AH117" s="1"/>
      <c r="AI117" s="92"/>
      <c r="AJ117" s="73"/>
      <c r="AK117" s="72"/>
      <c r="AL117" s="73"/>
      <c r="AM117" s="74"/>
      <c r="AN117" s="75"/>
      <c r="AO117" s="74"/>
      <c r="AP117" s="75"/>
      <c r="AQ117" s="74"/>
      <c r="AR117" s="75"/>
      <c r="AS117" s="75"/>
      <c r="AT117" s="75"/>
      <c r="AU117" s="74"/>
      <c r="AV117" s="75"/>
      <c r="AW117" s="76"/>
      <c r="AX117" s="75"/>
      <c r="AY117" s="76"/>
      <c r="AZ117" s="75"/>
      <c r="BA117" s="74"/>
      <c r="BB117" s="75"/>
      <c r="BC117" s="45"/>
      <c r="BD117" s="75"/>
      <c r="BE117" s="45"/>
      <c r="BF117" s="45"/>
      <c r="BG117" s="45"/>
      <c r="BH117" s="75"/>
      <c r="BI117" s="45"/>
      <c r="BJ117" s="77"/>
    </row>
    <row r="118" spans="2:62" s="44" customFormat="1" ht="12" customHeight="1" x14ac:dyDescent="0.15">
      <c r="B118" s="65" t="s">
        <v>298</v>
      </c>
      <c r="C118" s="56" t="s">
        <v>35</v>
      </c>
      <c r="D118" s="56"/>
      <c r="E118" s="69">
        <v>13308</v>
      </c>
      <c r="F118" s="71"/>
      <c r="G118" s="69">
        <v>253</v>
      </c>
      <c r="H118" s="69"/>
      <c r="I118" s="69" t="e">
        <v>#VALUE!</v>
      </c>
      <c r="J118" s="69"/>
      <c r="K118" s="69">
        <v>7795</v>
      </c>
      <c r="L118" s="69"/>
      <c r="M118" s="69" t="e">
        <v>#VALUE!</v>
      </c>
      <c r="N118" s="69"/>
      <c r="O118" s="69">
        <v>3228</v>
      </c>
      <c r="P118" s="69"/>
      <c r="Q118" s="69" t="e">
        <v>#VALUE!</v>
      </c>
      <c r="R118" s="69"/>
      <c r="S118" s="69">
        <v>7707</v>
      </c>
      <c r="T118" s="69"/>
      <c r="U118" s="69">
        <v>1992</v>
      </c>
      <c r="V118" s="69"/>
      <c r="W118" s="69">
        <v>4852</v>
      </c>
      <c r="X118" s="69"/>
      <c r="Y118" s="69">
        <v>864</v>
      </c>
      <c r="Z118" s="69"/>
      <c r="AA118" s="69">
        <v>-2</v>
      </c>
      <c r="AB118" s="69"/>
      <c r="AC118" s="69">
        <v>1658</v>
      </c>
      <c r="AD118" s="69"/>
      <c r="AE118" s="69" t="e">
        <v>#VALUE!</v>
      </c>
      <c r="AF118" s="69"/>
      <c r="AG118" s="69">
        <v>618</v>
      </c>
      <c r="AH118" s="1"/>
      <c r="AI118" s="92"/>
      <c r="AJ118" s="73"/>
      <c r="AK118" s="72"/>
      <c r="AL118" s="73"/>
      <c r="AM118" s="74"/>
      <c r="AN118" s="75"/>
      <c r="AO118" s="74"/>
      <c r="AP118" s="75"/>
      <c r="AQ118" s="74"/>
      <c r="AR118" s="75"/>
      <c r="AS118" s="75"/>
      <c r="AT118" s="75"/>
      <c r="AU118" s="74"/>
      <c r="AV118" s="75"/>
      <c r="AW118" s="76"/>
      <c r="AX118" s="75"/>
      <c r="AY118" s="76"/>
      <c r="AZ118" s="75"/>
      <c r="BA118" s="74"/>
      <c r="BB118" s="75"/>
      <c r="BC118" s="45"/>
      <c r="BD118" s="75"/>
      <c r="BE118" s="45"/>
      <c r="BF118" s="45"/>
      <c r="BG118" s="45"/>
      <c r="BH118" s="75"/>
      <c r="BI118" s="45"/>
      <c r="BJ118" s="77"/>
    </row>
    <row r="119" spans="2:62" s="44" customFormat="1" ht="12" customHeight="1" x14ac:dyDescent="0.15">
      <c r="B119" s="65" t="s">
        <v>299</v>
      </c>
      <c r="C119" s="56" t="s">
        <v>38</v>
      </c>
      <c r="D119" s="56"/>
      <c r="E119" s="69">
        <v>12893</v>
      </c>
      <c r="F119" s="71"/>
      <c r="G119" s="69">
        <v>-483</v>
      </c>
      <c r="H119" s="69"/>
      <c r="I119" s="69" t="e">
        <v>#VALUE!</v>
      </c>
      <c r="J119" s="69"/>
      <c r="K119" s="69">
        <v>12371</v>
      </c>
      <c r="L119" s="69"/>
      <c r="M119" s="69" t="e">
        <v>#VALUE!</v>
      </c>
      <c r="N119" s="69"/>
      <c r="O119" s="69">
        <v>5467</v>
      </c>
      <c r="P119" s="69"/>
      <c r="Q119" s="69" t="e">
        <v>#VALUE!</v>
      </c>
      <c r="R119" s="69"/>
      <c r="S119" s="69">
        <v>5442</v>
      </c>
      <c r="T119" s="69"/>
      <c r="U119" s="69">
        <v>496</v>
      </c>
      <c r="V119" s="69"/>
      <c r="W119" s="69">
        <v>3351</v>
      </c>
      <c r="X119" s="69"/>
      <c r="Y119" s="69">
        <v>1595</v>
      </c>
      <c r="Z119" s="69"/>
      <c r="AA119" s="69">
        <v>0</v>
      </c>
      <c r="AB119" s="69"/>
      <c r="AC119" s="69">
        <v>1047</v>
      </c>
      <c r="AD119" s="69"/>
      <c r="AE119" s="69" t="e">
        <v>#VALUE!</v>
      </c>
      <c r="AF119" s="69"/>
      <c r="AG119" s="69">
        <v>1600</v>
      </c>
      <c r="AH119" s="1"/>
      <c r="AI119" s="92"/>
      <c r="AJ119" s="73"/>
      <c r="AK119" s="72"/>
      <c r="AL119" s="73"/>
      <c r="AM119" s="74"/>
      <c r="AN119" s="75"/>
      <c r="AO119" s="74"/>
      <c r="AP119" s="75"/>
      <c r="AQ119" s="74"/>
      <c r="AR119" s="75"/>
      <c r="AS119" s="75"/>
      <c r="AT119" s="75"/>
      <c r="AU119" s="74"/>
      <c r="AV119" s="75"/>
      <c r="AW119" s="76"/>
      <c r="AX119" s="75"/>
      <c r="AY119" s="76"/>
      <c r="AZ119" s="75"/>
      <c r="BA119" s="74"/>
      <c r="BB119" s="75"/>
      <c r="BC119" s="45"/>
      <c r="BD119" s="75"/>
      <c r="BE119" s="45"/>
      <c r="BF119" s="45"/>
      <c r="BG119" s="45"/>
      <c r="BH119" s="75"/>
      <c r="BI119" s="45"/>
      <c r="BJ119" s="77"/>
    </row>
    <row r="120" spans="2:62" s="44" customFormat="1" ht="12" customHeight="1" x14ac:dyDescent="0.15">
      <c r="B120" s="65" t="s">
        <v>300</v>
      </c>
      <c r="C120" s="56" t="s">
        <v>39</v>
      </c>
      <c r="D120" s="56"/>
      <c r="E120" s="69">
        <v>486</v>
      </c>
      <c r="F120" s="71"/>
      <c r="G120" s="69">
        <v>-13</v>
      </c>
      <c r="H120" s="69"/>
      <c r="I120" s="69" t="e">
        <v>#VALUE!</v>
      </c>
      <c r="J120" s="69"/>
      <c r="K120" s="69">
        <v>259</v>
      </c>
      <c r="L120" s="69"/>
      <c r="M120" s="69" t="e">
        <v>#VALUE!</v>
      </c>
      <c r="N120" s="69"/>
      <c r="O120" s="69">
        <v>105</v>
      </c>
      <c r="P120" s="69"/>
      <c r="Q120" s="69" t="e">
        <v>#VALUE!</v>
      </c>
      <c r="R120" s="69"/>
      <c r="S120" s="69">
        <v>368</v>
      </c>
      <c r="T120" s="69"/>
      <c r="U120" s="69">
        <v>18</v>
      </c>
      <c r="V120" s="69"/>
      <c r="W120" s="69">
        <v>123</v>
      </c>
      <c r="X120" s="69"/>
      <c r="Y120" s="69">
        <v>229</v>
      </c>
      <c r="Z120" s="69"/>
      <c r="AA120" s="69">
        <v>-2</v>
      </c>
      <c r="AB120" s="69"/>
      <c r="AC120" s="69">
        <v>5</v>
      </c>
      <c r="AD120" s="69"/>
      <c r="AE120" s="69" t="e">
        <v>#VALUE!</v>
      </c>
      <c r="AF120" s="69"/>
      <c r="AG120" s="69">
        <v>11</v>
      </c>
      <c r="AH120" s="1"/>
      <c r="AI120" s="92"/>
      <c r="AJ120" s="73"/>
      <c r="AK120" s="72"/>
      <c r="AL120" s="73"/>
      <c r="AM120" s="74"/>
      <c r="AN120" s="75"/>
      <c r="AO120" s="74"/>
      <c r="AP120" s="75"/>
      <c r="AQ120" s="74"/>
      <c r="AR120" s="75"/>
      <c r="AS120" s="75"/>
      <c r="AT120" s="75"/>
      <c r="AU120" s="74"/>
      <c r="AV120" s="75"/>
      <c r="AW120" s="76"/>
      <c r="AX120" s="75"/>
      <c r="AY120" s="76"/>
      <c r="AZ120" s="75"/>
      <c r="BA120" s="74"/>
      <c r="BB120" s="75"/>
      <c r="BC120" s="45"/>
      <c r="BD120" s="75"/>
      <c r="BE120" s="45"/>
      <c r="BF120" s="45"/>
      <c r="BG120" s="45"/>
      <c r="BH120" s="75"/>
      <c r="BI120" s="45"/>
      <c r="BJ120" s="77"/>
    </row>
    <row r="121" spans="2:62" s="44" customFormat="1" ht="12" customHeight="1" x14ac:dyDescent="0.15">
      <c r="B121" s="65" t="s">
        <v>301</v>
      </c>
      <c r="C121" s="56" t="s">
        <v>262</v>
      </c>
      <c r="D121" s="56"/>
      <c r="E121" s="69">
        <v>69986</v>
      </c>
      <c r="F121" s="71"/>
      <c r="G121" s="69">
        <v>-1015</v>
      </c>
      <c r="H121" s="69"/>
      <c r="I121" s="69" t="e">
        <v>#VALUE!</v>
      </c>
      <c r="J121" s="69"/>
      <c r="K121" s="69">
        <v>3751</v>
      </c>
      <c r="L121" s="69"/>
      <c r="M121" s="69" t="e">
        <v>#VALUE!</v>
      </c>
      <c r="N121" s="69"/>
      <c r="O121" s="69">
        <v>3336</v>
      </c>
      <c r="P121" s="69"/>
      <c r="Q121" s="69" t="e">
        <v>#VALUE!</v>
      </c>
      <c r="R121" s="69"/>
      <c r="S121" s="69">
        <v>52011</v>
      </c>
      <c r="T121" s="69"/>
      <c r="U121" s="69">
        <v>6439</v>
      </c>
      <c r="V121" s="69"/>
      <c r="W121" s="69">
        <v>17227</v>
      </c>
      <c r="X121" s="69"/>
      <c r="Y121" s="69">
        <v>28340</v>
      </c>
      <c r="Z121" s="69"/>
      <c r="AA121" s="69">
        <v>0</v>
      </c>
      <c r="AB121" s="69"/>
      <c r="AC121" s="69">
        <v>2151</v>
      </c>
      <c r="AD121" s="69"/>
      <c r="AE121" s="69" t="e">
        <v>#VALUE!</v>
      </c>
      <c r="AF121" s="69"/>
      <c r="AG121" s="69">
        <v>7321</v>
      </c>
      <c r="AH121" s="1"/>
      <c r="AI121" s="92"/>
      <c r="AJ121" s="73"/>
      <c r="AK121" s="45"/>
      <c r="AL121" s="75"/>
      <c r="AM121" s="74"/>
      <c r="AN121" s="75"/>
      <c r="AO121" s="74"/>
      <c r="AP121" s="75"/>
      <c r="AQ121" s="74"/>
      <c r="AR121" s="75"/>
      <c r="AS121" s="75"/>
      <c r="AT121" s="75"/>
      <c r="AU121" s="74"/>
      <c r="AV121" s="75"/>
      <c r="AW121" s="76"/>
      <c r="AX121" s="75"/>
      <c r="AY121" s="76"/>
      <c r="AZ121" s="75"/>
      <c r="BA121" s="74"/>
      <c r="BB121" s="75"/>
      <c r="BC121" s="45"/>
      <c r="BD121" s="75"/>
      <c r="BE121" s="45"/>
      <c r="BF121" s="45"/>
      <c r="BG121" s="45"/>
      <c r="BH121" s="75"/>
      <c r="BI121" s="45"/>
      <c r="BJ121" s="77"/>
    </row>
    <row r="122" spans="2:62" s="44" customFormat="1" ht="12" customHeight="1" x14ac:dyDescent="0.15">
      <c r="B122" s="65" t="s">
        <v>302</v>
      </c>
      <c r="C122" s="56" t="s">
        <v>40</v>
      </c>
      <c r="D122" s="56"/>
      <c r="E122" s="69">
        <v>8</v>
      </c>
      <c r="F122" s="71"/>
      <c r="G122" s="69">
        <v>0</v>
      </c>
      <c r="H122" s="69"/>
      <c r="I122" s="69" t="e">
        <v>#VALUE!</v>
      </c>
      <c r="J122" s="69"/>
      <c r="K122" s="69">
        <v>8</v>
      </c>
      <c r="L122" s="69"/>
      <c r="M122" s="69" t="e">
        <v>#VALUE!</v>
      </c>
      <c r="N122" s="69"/>
      <c r="O122" s="69">
        <v>0</v>
      </c>
      <c r="P122" s="69"/>
      <c r="Q122" s="69" t="e">
        <v>#VALUE!</v>
      </c>
      <c r="R122" s="69"/>
      <c r="S122" s="69">
        <v>8</v>
      </c>
      <c r="T122" s="69"/>
      <c r="U122" s="69">
        <v>0</v>
      </c>
      <c r="V122" s="69"/>
      <c r="W122" s="69">
        <v>0</v>
      </c>
      <c r="X122" s="69"/>
      <c r="Y122" s="69">
        <v>8</v>
      </c>
      <c r="Z122" s="69"/>
      <c r="AA122" s="69">
        <v>0</v>
      </c>
      <c r="AB122" s="69"/>
      <c r="AC122" s="69">
        <v>0</v>
      </c>
      <c r="AD122" s="69"/>
      <c r="AE122" s="69" t="e">
        <v>#VALUE!</v>
      </c>
      <c r="AF122" s="69"/>
      <c r="AG122" s="69">
        <v>0</v>
      </c>
      <c r="AH122" s="1"/>
      <c r="AI122" s="92"/>
      <c r="AJ122" s="73"/>
      <c r="AK122" s="45"/>
      <c r="AL122" s="75"/>
      <c r="AM122" s="74"/>
      <c r="AN122" s="75"/>
      <c r="AO122" s="74"/>
      <c r="AP122" s="75"/>
      <c r="AQ122" s="74"/>
      <c r="AR122" s="75"/>
      <c r="AS122" s="75"/>
      <c r="AT122" s="75"/>
      <c r="AU122" s="74"/>
      <c r="AV122" s="75"/>
      <c r="AW122" s="76"/>
      <c r="AX122" s="75"/>
      <c r="AY122" s="76"/>
      <c r="AZ122" s="75"/>
      <c r="BA122" s="74"/>
      <c r="BB122" s="75"/>
      <c r="BC122" s="45"/>
      <c r="BD122" s="75"/>
      <c r="BE122" s="45"/>
      <c r="BF122" s="45"/>
      <c r="BG122" s="45"/>
      <c r="BH122" s="75"/>
      <c r="BI122" s="45"/>
      <c r="BJ122" s="77"/>
    </row>
    <row r="123" spans="2:62" s="44" customFormat="1" ht="12" customHeight="1" x14ac:dyDescent="0.15">
      <c r="B123" s="65" t="s">
        <v>303</v>
      </c>
      <c r="C123" s="56" t="s">
        <v>53</v>
      </c>
      <c r="D123" s="56"/>
      <c r="E123" s="69">
        <v>2</v>
      </c>
      <c r="F123" s="71"/>
      <c r="G123" s="69">
        <v>0</v>
      </c>
      <c r="H123" s="69"/>
      <c r="I123" s="69" t="e">
        <v>#VALUE!</v>
      </c>
      <c r="J123" s="69"/>
      <c r="K123" s="69">
        <v>2</v>
      </c>
      <c r="L123" s="69"/>
      <c r="M123" s="69" t="e">
        <v>#VALUE!</v>
      </c>
      <c r="N123" s="69"/>
      <c r="O123" s="69">
        <v>0</v>
      </c>
      <c r="P123" s="69"/>
      <c r="Q123" s="69" t="e">
        <v>#VALUE!</v>
      </c>
      <c r="R123" s="69"/>
      <c r="S123" s="69">
        <v>2</v>
      </c>
      <c r="T123" s="69"/>
      <c r="U123" s="69">
        <v>0</v>
      </c>
      <c r="V123" s="69"/>
      <c r="W123" s="69">
        <v>0</v>
      </c>
      <c r="X123" s="69"/>
      <c r="Y123" s="69">
        <v>2</v>
      </c>
      <c r="Z123" s="69"/>
      <c r="AA123" s="69">
        <v>0</v>
      </c>
      <c r="AB123" s="69"/>
      <c r="AC123" s="69">
        <v>0</v>
      </c>
      <c r="AD123" s="69"/>
      <c r="AE123" s="69" t="e">
        <v>#VALUE!</v>
      </c>
      <c r="AF123" s="69"/>
      <c r="AG123" s="69">
        <v>2</v>
      </c>
      <c r="AH123" s="1"/>
      <c r="AI123" s="92"/>
      <c r="AJ123" s="73"/>
      <c r="AK123" s="72"/>
      <c r="AL123" s="73"/>
      <c r="AM123" s="74"/>
      <c r="AN123" s="75"/>
      <c r="AO123" s="74"/>
      <c r="AP123" s="75"/>
      <c r="AQ123" s="74"/>
      <c r="AR123" s="75"/>
      <c r="AS123" s="75"/>
      <c r="AT123" s="75"/>
      <c r="AU123" s="74"/>
      <c r="AV123" s="75"/>
      <c r="AW123" s="76"/>
      <c r="AX123" s="75"/>
      <c r="AY123" s="76"/>
      <c r="AZ123" s="75"/>
      <c r="BA123" s="74"/>
      <c r="BB123" s="75"/>
      <c r="BC123" s="45"/>
      <c r="BD123" s="75"/>
      <c r="BE123" s="45"/>
      <c r="BF123" s="45"/>
      <c r="BG123" s="45"/>
      <c r="BH123" s="75"/>
      <c r="BI123" s="45"/>
      <c r="BJ123" s="77"/>
    </row>
    <row r="124" spans="2:62" s="44" customFormat="1" ht="12" customHeight="1" x14ac:dyDescent="0.15">
      <c r="B124" s="65" t="s">
        <v>304</v>
      </c>
      <c r="C124" s="56" t="s">
        <v>60</v>
      </c>
      <c r="D124" s="56"/>
      <c r="E124" s="69">
        <v>2052</v>
      </c>
      <c r="F124" s="71"/>
      <c r="G124" s="69">
        <v>-28</v>
      </c>
      <c r="H124" s="69"/>
      <c r="I124" s="69" t="e">
        <v>#VALUE!</v>
      </c>
      <c r="J124" s="69"/>
      <c r="K124" s="69">
        <v>389</v>
      </c>
      <c r="L124" s="69"/>
      <c r="M124" s="69" t="e">
        <v>#VALUE!</v>
      </c>
      <c r="N124" s="69"/>
      <c r="O124" s="69">
        <v>133</v>
      </c>
      <c r="P124" s="69"/>
      <c r="Q124" s="69" t="e">
        <v>#VALUE!</v>
      </c>
      <c r="R124" s="69"/>
      <c r="S124" s="69">
        <v>1354</v>
      </c>
      <c r="T124" s="69"/>
      <c r="U124" s="69">
        <v>81</v>
      </c>
      <c r="V124" s="69"/>
      <c r="W124" s="69">
        <v>553</v>
      </c>
      <c r="X124" s="69"/>
      <c r="Y124" s="69">
        <v>679</v>
      </c>
      <c r="Z124" s="69"/>
      <c r="AA124" s="69">
        <v>41</v>
      </c>
      <c r="AB124" s="69"/>
      <c r="AC124" s="69">
        <v>5</v>
      </c>
      <c r="AD124" s="69"/>
      <c r="AE124" s="69" t="e">
        <v>#VALUE!</v>
      </c>
      <c r="AF124" s="69"/>
      <c r="AG124" s="69">
        <v>232</v>
      </c>
      <c r="AH124" s="1"/>
      <c r="AI124" s="92"/>
      <c r="AJ124" s="73"/>
      <c r="AK124" s="72"/>
      <c r="AL124" s="73"/>
      <c r="AM124" s="74"/>
      <c r="AN124" s="75"/>
      <c r="AO124" s="74"/>
      <c r="AP124" s="75"/>
      <c r="AQ124" s="74"/>
      <c r="AR124" s="75"/>
      <c r="AS124" s="75"/>
      <c r="AT124" s="75"/>
      <c r="AU124" s="74"/>
      <c r="AV124" s="75"/>
      <c r="AW124" s="76"/>
      <c r="AX124" s="75"/>
      <c r="AY124" s="76"/>
      <c r="AZ124" s="75"/>
      <c r="BA124" s="74"/>
      <c r="BB124" s="75"/>
      <c r="BC124" s="45"/>
      <c r="BD124" s="75"/>
      <c r="BE124" s="45"/>
      <c r="BF124" s="75"/>
      <c r="BG124" s="45"/>
      <c r="BH124" s="75"/>
      <c r="BI124" s="45"/>
      <c r="BJ124" s="77"/>
    </row>
    <row r="125" spans="2:62" s="44" customFormat="1" ht="12" customHeight="1" x14ac:dyDescent="0.15">
      <c r="B125" s="65" t="s">
        <v>305</v>
      </c>
      <c r="C125" s="56" t="s">
        <v>57</v>
      </c>
      <c r="D125" s="56"/>
      <c r="E125" s="69">
        <v>107</v>
      </c>
      <c r="F125" s="71"/>
      <c r="G125" s="69">
        <v>-3</v>
      </c>
      <c r="H125" s="69"/>
      <c r="I125" s="69" t="e">
        <v>#VALUE!</v>
      </c>
      <c r="J125" s="69"/>
      <c r="K125" s="69">
        <v>104</v>
      </c>
      <c r="L125" s="69"/>
      <c r="M125" s="69" t="e">
        <v>#VALUE!</v>
      </c>
      <c r="N125" s="69"/>
      <c r="O125" s="69">
        <v>23</v>
      </c>
      <c r="P125" s="69"/>
      <c r="Q125" s="69" t="e">
        <v>#VALUE!</v>
      </c>
      <c r="R125" s="69"/>
      <c r="S125" s="69">
        <v>78</v>
      </c>
      <c r="T125" s="69"/>
      <c r="U125" s="69">
        <v>-2</v>
      </c>
      <c r="V125" s="69"/>
      <c r="W125" s="69">
        <v>29</v>
      </c>
      <c r="X125" s="69"/>
      <c r="Y125" s="69">
        <v>50</v>
      </c>
      <c r="Z125" s="69"/>
      <c r="AA125" s="69">
        <v>0</v>
      </c>
      <c r="AB125" s="69"/>
      <c r="AC125" s="69">
        <v>0</v>
      </c>
      <c r="AD125" s="69"/>
      <c r="AE125" s="69" t="e">
        <v>#VALUE!</v>
      </c>
      <c r="AF125" s="69"/>
      <c r="AG125" s="69">
        <v>21</v>
      </c>
      <c r="AH125" s="1"/>
      <c r="AI125" s="92"/>
      <c r="AJ125" s="73"/>
      <c r="AK125" s="72"/>
      <c r="AL125" s="73"/>
      <c r="AM125" s="74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</row>
    <row r="126" spans="2:62" s="44" customFormat="1" ht="12" customHeight="1" x14ac:dyDescent="0.15">
      <c r="B126" s="65" t="s">
        <v>306</v>
      </c>
      <c r="C126" s="56" t="s">
        <v>62</v>
      </c>
      <c r="D126" s="56"/>
      <c r="E126" s="69">
        <v>866</v>
      </c>
      <c r="F126" s="71"/>
      <c r="G126" s="69">
        <v>-112</v>
      </c>
      <c r="H126" s="69"/>
      <c r="I126" s="69" t="e">
        <v>#VALUE!</v>
      </c>
      <c r="J126" s="69"/>
      <c r="K126" s="69">
        <v>238</v>
      </c>
      <c r="L126" s="69"/>
      <c r="M126" s="69" t="e">
        <v>#VALUE!</v>
      </c>
      <c r="N126" s="69"/>
      <c r="O126" s="69">
        <v>2</v>
      </c>
      <c r="P126" s="69"/>
      <c r="Q126" s="69" t="e">
        <v>#VALUE!</v>
      </c>
      <c r="R126" s="69"/>
      <c r="S126" s="69">
        <v>733</v>
      </c>
      <c r="T126" s="69"/>
      <c r="U126" s="69">
        <v>84</v>
      </c>
      <c r="V126" s="69"/>
      <c r="W126" s="69">
        <v>456</v>
      </c>
      <c r="X126" s="69"/>
      <c r="Y126" s="69">
        <v>193</v>
      </c>
      <c r="Z126" s="69"/>
      <c r="AA126" s="69">
        <v>0</v>
      </c>
      <c r="AB126" s="69"/>
      <c r="AC126" s="69">
        <v>8</v>
      </c>
      <c r="AD126" s="69"/>
      <c r="AE126" s="69" t="e">
        <v>#VALUE!</v>
      </c>
      <c r="AF126" s="69"/>
      <c r="AG126" s="69">
        <v>34</v>
      </c>
      <c r="AH126" s="1"/>
      <c r="AI126" s="92"/>
      <c r="AJ126" s="73"/>
      <c r="AK126" s="72"/>
      <c r="AL126" s="73"/>
      <c r="AM126" s="74"/>
      <c r="AN126" s="90"/>
      <c r="AO126" s="45"/>
      <c r="AP126" s="76"/>
      <c r="AQ126" s="45"/>
      <c r="AR126" s="45"/>
      <c r="AS126" s="45"/>
      <c r="AT126" s="45"/>
      <c r="AU126" s="45"/>
      <c r="AV126" s="76"/>
      <c r="AW126" s="76"/>
      <c r="AX126" s="77"/>
      <c r="AY126" s="76"/>
      <c r="AZ126" s="76"/>
      <c r="BA126" s="93"/>
      <c r="BB126" s="45"/>
      <c r="BC126" s="45"/>
      <c r="BD126" s="45"/>
      <c r="BE126" s="45"/>
      <c r="BF126" s="45"/>
      <c r="BG126" s="45"/>
      <c r="BH126" s="45"/>
      <c r="BI126" s="45"/>
      <c r="BJ126" s="45"/>
    </row>
    <row r="127" spans="2:62" s="44" customFormat="1" ht="12" customHeight="1" x14ac:dyDescent="0.15">
      <c r="B127" s="65" t="s">
        <v>307</v>
      </c>
      <c r="C127" s="56" t="s">
        <v>317</v>
      </c>
      <c r="D127" s="56"/>
      <c r="E127" s="69">
        <v>61974</v>
      </c>
      <c r="F127" s="71"/>
      <c r="G127" s="69">
        <v>-4154</v>
      </c>
      <c r="H127" s="69"/>
      <c r="I127" s="69" t="e">
        <v>#VALUE!</v>
      </c>
      <c r="J127" s="69"/>
      <c r="K127" s="69">
        <v>12936</v>
      </c>
      <c r="L127" s="69"/>
      <c r="M127" s="69" t="e">
        <v>#VALUE!</v>
      </c>
      <c r="N127" s="69"/>
      <c r="O127" s="69">
        <v>2970</v>
      </c>
      <c r="P127" s="69"/>
      <c r="Q127" s="69" t="e">
        <v>#VALUE!</v>
      </c>
      <c r="R127" s="69"/>
      <c r="S127" s="69">
        <v>44221</v>
      </c>
      <c r="T127" s="69"/>
      <c r="U127" s="69">
        <v>5110</v>
      </c>
      <c r="V127" s="69"/>
      <c r="W127" s="69">
        <v>28624</v>
      </c>
      <c r="X127" s="69"/>
      <c r="Y127" s="69">
        <v>10334</v>
      </c>
      <c r="Z127" s="69"/>
      <c r="AA127" s="69">
        <v>154</v>
      </c>
      <c r="AB127" s="69"/>
      <c r="AC127" s="69">
        <v>2531</v>
      </c>
      <c r="AD127" s="69"/>
      <c r="AE127" s="69" t="e">
        <v>#VALUE!</v>
      </c>
      <c r="AF127" s="69"/>
      <c r="AG127" s="69">
        <v>5428</v>
      </c>
      <c r="AH127" s="1"/>
      <c r="AI127" s="92"/>
      <c r="AJ127" s="73"/>
      <c r="AK127" s="72"/>
      <c r="AL127" s="73"/>
      <c r="AM127" s="74"/>
      <c r="AN127" s="45"/>
      <c r="AO127" s="45"/>
      <c r="AP127" s="76"/>
      <c r="AQ127" s="45"/>
      <c r="AR127" s="45"/>
      <c r="AS127" s="76"/>
      <c r="AT127" s="76"/>
      <c r="AU127" s="45"/>
      <c r="AV127" s="76"/>
      <c r="AW127" s="76"/>
      <c r="AX127" s="77"/>
      <c r="AY127" s="76"/>
      <c r="AZ127" s="76"/>
      <c r="BA127" s="93"/>
      <c r="BB127" s="45"/>
      <c r="BC127" s="45"/>
      <c r="BD127" s="45"/>
      <c r="BE127" s="45"/>
      <c r="BF127" s="45"/>
      <c r="BG127" s="45"/>
      <c r="BH127" s="45"/>
      <c r="BI127" s="45"/>
      <c r="BJ127" s="45"/>
    </row>
    <row r="128" spans="2:62" s="44" customFormat="1" ht="12" customHeight="1" x14ac:dyDescent="0.15">
      <c r="B128" s="65" t="s">
        <v>308</v>
      </c>
      <c r="C128" s="56" t="s">
        <v>322</v>
      </c>
      <c r="D128" s="56"/>
      <c r="E128" s="69">
        <v>113</v>
      </c>
      <c r="F128" s="71"/>
      <c r="G128" s="69">
        <v>-34</v>
      </c>
      <c r="H128" s="69"/>
      <c r="I128" s="69" t="e">
        <v>#VALUE!</v>
      </c>
      <c r="J128" s="69"/>
      <c r="K128" s="69">
        <v>79</v>
      </c>
      <c r="L128" s="69"/>
      <c r="M128" s="69" t="e">
        <v>#VALUE!</v>
      </c>
      <c r="N128" s="69"/>
      <c r="O128" s="69">
        <v>0</v>
      </c>
      <c r="P128" s="69"/>
      <c r="Q128" s="69" t="e">
        <v>#VALUE!</v>
      </c>
      <c r="R128" s="69"/>
      <c r="S128" s="69">
        <v>79</v>
      </c>
      <c r="T128" s="69"/>
      <c r="U128" s="69">
        <v>2</v>
      </c>
      <c r="V128" s="69"/>
      <c r="W128" s="69">
        <v>58</v>
      </c>
      <c r="X128" s="69"/>
      <c r="Y128" s="69">
        <v>19</v>
      </c>
      <c r="Z128" s="69"/>
      <c r="AA128" s="69">
        <v>0</v>
      </c>
      <c r="AB128" s="69"/>
      <c r="AC128" s="69">
        <v>0</v>
      </c>
      <c r="AD128" s="69"/>
      <c r="AE128" s="69" t="e">
        <v>#VALUE!</v>
      </c>
      <c r="AF128" s="69"/>
      <c r="AG128" s="69">
        <v>0</v>
      </c>
      <c r="AH128" s="1"/>
      <c r="AI128" s="92"/>
      <c r="AJ128" s="73"/>
      <c r="AK128" s="72"/>
      <c r="AL128" s="73"/>
      <c r="AM128" s="74"/>
      <c r="AN128" s="45"/>
      <c r="AO128" s="45"/>
      <c r="AP128" s="45"/>
      <c r="AQ128" s="45"/>
      <c r="AR128" s="45"/>
      <c r="AS128" s="76"/>
      <c r="AT128" s="45"/>
      <c r="AU128" s="45"/>
      <c r="AV128" s="76"/>
      <c r="AW128" s="76"/>
      <c r="AX128" s="77"/>
      <c r="AY128" s="76"/>
      <c r="AZ128" s="76"/>
      <c r="BA128" s="93"/>
      <c r="BB128" s="45"/>
      <c r="BC128" s="45"/>
      <c r="BD128" s="45"/>
      <c r="BE128" s="45"/>
      <c r="BF128" s="45"/>
      <c r="BG128" s="45"/>
      <c r="BH128" s="45"/>
      <c r="BI128" s="45"/>
      <c r="BJ128" s="45"/>
    </row>
    <row r="129" spans="2:62" s="44" customFormat="1" ht="12" customHeight="1" x14ac:dyDescent="0.15">
      <c r="B129" s="65" t="s">
        <v>309</v>
      </c>
      <c r="C129" s="56" t="s">
        <v>55</v>
      </c>
      <c r="D129" s="56"/>
      <c r="E129" s="69">
        <v>2056</v>
      </c>
      <c r="F129" s="71"/>
      <c r="G129" s="69">
        <v>-186</v>
      </c>
      <c r="H129" s="69"/>
      <c r="I129" s="69" t="e">
        <v>#VALUE!</v>
      </c>
      <c r="J129" s="69"/>
      <c r="K129" s="69">
        <v>572</v>
      </c>
      <c r="L129" s="69"/>
      <c r="M129" s="69" t="e">
        <v>#VALUE!</v>
      </c>
      <c r="N129" s="69"/>
      <c r="O129" s="69">
        <v>41</v>
      </c>
      <c r="P129" s="69"/>
      <c r="Q129" s="69" t="e">
        <v>#VALUE!</v>
      </c>
      <c r="R129" s="69"/>
      <c r="S129" s="69">
        <v>1637</v>
      </c>
      <c r="T129" s="69"/>
      <c r="U129" s="69">
        <v>182</v>
      </c>
      <c r="V129" s="69"/>
      <c r="W129" s="69">
        <v>1135</v>
      </c>
      <c r="X129" s="69"/>
      <c r="Y129" s="69">
        <v>321</v>
      </c>
      <c r="Z129" s="69"/>
      <c r="AA129" s="69">
        <v>0</v>
      </c>
      <c r="AB129" s="69"/>
      <c r="AC129" s="69">
        <v>5</v>
      </c>
      <c r="AD129" s="69"/>
      <c r="AE129" s="69" t="e">
        <v>#VALUE!</v>
      </c>
      <c r="AF129" s="69"/>
      <c r="AG129" s="69">
        <v>118</v>
      </c>
      <c r="AH129" s="1"/>
      <c r="AI129" s="92"/>
      <c r="AJ129" s="73"/>
      <c r="AK129" s="72"/>
      <c r="AL129" s="73"/>
      <c r="AM129" s="74"/>
      <c r="AN129" s="45"/>
      <c r="AO129" s="45"/>
      <c r="AP129" s="45"/>
      <c r="AQ129" s="45"/>
      <c r="AR129" s="45"/>
      <c r="AS129" s="45"/>
      <c r="AT129" s="76"/>
      <c r="AU129" s="45"/>
      <c r="AV129" s="76"/>
      <c r="AW129" s="76"/>
      <c r="AX129" s="77"/>
      <c r="AY129" s="76"/>
      <c r="AZ129" s="76"/>
      <c r="BA129" s="93"/>
      <c r="BB129" s="45"/>
      <c r="BC129" s="45"/>
      <c r="BD129" s="45"/>
      <c r="BE129" s="45"/>
      <c r="BF129" s="45"/>
      <c r="BG129" s="45"/>
      <c r="BH129" s="45"/>
      <c r="BI129" s="45"/>
      <c r="BJ129" s="45"/>
    </row>
    <row r="130" spans="2:62" s="44" customFormat="1" ht="12" customHeight="1" x14ac:dyDescent="0.15">
      <c r="B130" s="65" t="s">
        <v>310</v>
      </c>
      <c r="C130" s="56" t="s">
        <v>56</v>
      </c>
      <c r="D130" s="56"/>
      <c r="E130" s="69">
        <v>439</v>
      </c>
      <c r="F130" s="71"/>
      <c r="G130" s="69">
        <v>78</v>
      </c>
      <c r="H130" s="69"/>
      <c r="I130" s="69" t="e">
        <v>#VALUE!</v>
      </c>
      <c r="J130" s="69"/>
      <c r="K130" s="69">
        <v>331</v>
      </c>
      <c r="L130" s="69"/>
      <c r="M130" s="69" t="e">
        <v>#VALUE!</v>
      </c>
      <c r="N130" s="69"/>
      <c r="O130" s="69">
        <v>5</v>
      </c>
      <c r="P130" s="69"/>
      <c r="Q130" s="69" t="e">
        <v>#VALUE!</v>
      </c>
      <c r="R130" s="69"/>
      <c r="S130" s="69">
        <v>512</v>
      </c>
      <c r="T130" s="69"/>
      <c r="U130" s="69">
        <v>75</v>
      </c>
      <c r="V130" s="69"/>
      <c r="W130" s="69">
        <v>396</v>
      </c>
      <c r="X130" s="69"/>
      <c r="Y130" s="69">
        <v>42</v>
      </c>
      <c r="Z130" s="69"/>
      <c r="AA130" s="69">
        <v>0</v>
      </c>
      <c r="AB130" s="69"/>
      <c r="AC130" s="69">
        <v>0</v>
      </c>
      <c r="AD130" s="69"/>
      <c r="AE130" s="69" t="e">
        <v>#VALUE!</v>
      </c>
      <c r="AF130" s="69"/>
      <c r="AG130" s="69">
        <v>3</v>
      </c>
      <c r="AH130" s="1"/>
      <c r="AI130" s="92"/>
      <c r="AJ130" s="73"/>
      <c r="AK130" s="45"/>
      <c r="AL130" s="45"/>
      <c r="AM130" s="45"/>
      <c r="AN130" s="45"/>
      <c r="AO130" s="45"/>
      <c r="AP130" s="45"/>
      <c r="AQ130" s="45"/>
      <c r="AR130" s="45"/>
      <c r="AS130" s="76"/>
      <c r="AT130" s="76"/>
      <c r="AU130" s="45"/>
      <c r="AV130" s="76"/>
      <c r="AW130" s="76"/>
      <c r="AX130" s="77"/>
      <c r="AY130" s="76"/>
      <c r="AZ130" s="76"/>
      <c r="BA130" s="93"/>
      <c r="BB130" s="45"/>
      <c r="BC130" s="45"/>
      <c r="BD130" s="45"/>
      <c r="BE130" s="45"/>
      <c r="BF130" s="45"/>
      <c r="BG130" s="45"/>
      <c r="BH130" s="45"/>
      <c r="BI130" s="45"/>
      <c r="BJ130" s="45"/>
    </row>
    <row r="131" spans="2:62" s="44" customFormat="1" ht="12" customHeight="1" x14ac:dyDescent="0.15">
      <c r="B131" s="65" t="s">
        <v>370</v>
      </c>
      <c r="C131" s="56" t="s">
        <v>116</v>
      </c>
      <c r="D131" s="56"/>
      <c r="E131" s="69">
        <v>447</v>
      </c>
      <c r="F131" s="71"/>
      <c r="G131" s="69">
        <v>-19</v>
      </c>
      <c r="H131" s="69"/>
      <c r="I131" s="69" t="e">
        <v>#VALUE!</v>
      </c>
      <c r="J131" s="69"/>
      <c r="K131" s="69">
        <v>267</v>
      </c>
      <c r="L131" s="69"/>
      <c r="M131" s="69" t="e">
        <v>#VALUE!</v>
      </c>
      <c r="N131" s="69"/>
      <c r="O131" s="69">
        <v>15</v>
      </c>
      <c r="P131" s="69"/>
      <c r="Q131" s="69" t="e">
        <v>#VALUE!</v>
      </c>
      <c r="R131" s="69"/>
      <c r="S131" s="69">
        <v>391</v>
      </c>
      <c r="T131" s="69"/>
      <c r="U131" s="69">
        <v>0</v>
      </c>
      <c r="V131" s="69"/>
      <c r="W131" s="69">
        <v>274</v>
      </c>
      <c r="X131" s="69"/>
      <c r="Y131" s="69">
        <v>75</v>
      </c>
      <c r="Z131" s="69"/>
      <c r="AA131" s="69">
        <v>42</v>
      </c>
      <c r="AB131" s="69"/>
      <c r="AC131" s="69">
        <v>42</v>
      </c>
      <c r="AD131" s="69"/>
      <c r="AE131" s="69" t="e">
        <v>#VALUE!</v>
      </c>
      <c r="AF131" s="69"/>
      <c r="AG131" s="69">
        <v>23</v>
      </c>
      <c r="AH131" s="1"/>
      <c r="AI131" s="92"/>
      <c r="AJ131" s="73"/>
      <c r="AK131" s="45"/>
      <c r="AL131" s="45"/>
      <c r="AM131" s="45"/>
      <c r="AN131" s="45"/>
      <c r="AO131" s="45"/>
      <c r="AP131" s="45"/>
      <c r="AQ131" s="45"/>
      <c r="AR131" s="45"/>
      <c r="AS131" s="76"/>
      <c r="AT131" s="76"/>
      <c r="AU131" s="45"/>
      <c r="AV131" s="76"/>
      <c r="AW131" s="76"/>
      <c r="AX131" s="77"/>
      <c r="AY131" s="76"/>
      <c r="AZ131" s="76"/>
      <c r="BA131" s="93"/>
      <c r="BB131" s="45"/>
      <c r="BC131" s="45"/>
      <c r="BD131" s="45"/>
      <c r="BE131" s="45"/>
      <c r="BF131" s="45"/>
      <c r="BG131" s="45"/>
      <c r="BH131" s="45"/>
      <c r="BI131" s="45"/>
      <c r="BJ131" s="45"/>
    </row>
    <row r="132" spans="2:62" s="79" customFormat="1" ht="12" customHeight="1" x14ac:dyDescent="0.15">
      <c r="B132" s="65" t="s">
        <v>311</v>
      </c>
      <c r="C132" s="65" t="s">
        <v>115</v>
      </c>
      <c r="D132" s="65"/>
      <c r="E132" s="69">
        <v>210920</v>
      </c>
      <c r="F132" s="71"/>
      <c r="G132" s="69">
        <v>-3609</v>
      </c>
      <c r="H132" s="69"/>
      <c r="I132" s="69" t="e">
        <v>#VALUE!</v>
      </c>
      <c r="J132" s="69"/>
      <c r="K132" s="69">
        <v>61820</v>
      </c>
      <c r="L132" s="69"/>
      <c r="M132" s="69" t="e">
        <v>#VALUE!</v>
      </c>
      <c r="N132" s="69"/>
      <c r="O132" s="69">
        <v>20918</v>
      </c>
      <c r="P132" s="69"/>
      <c r="Q132" s="69" t="e">
        <v>#VALUE!</v>
      </c>
      <c r="R132" s="69"/>
      <c r="S132" s="69">
        <v>145498</v>
      </c>
      <c r="T132" s="69"/>
      <c r="U132" s="69">
        <v>22617</v>
      </c>
      <c r="V132" s="69"/>
      <c r="W132" s="69">
        <v>73330</v>
      </c>
      <c r="X132" s="69"/>
      <c r="Y132" s="69">
        <v>47979</v>
      </c>
      <c r="Z132" s="69"/>
      <c r="AA132" s="69">
        <v>1566</v>
      </c>
      <c r="AB132" s="69"/>
      <c r="AC132" s="69">
        <v>9369</v>
      </c>
      <c r="AD132" s="69"/>
      <c r="AE132" s="69" t="e">
        <v>#VALUE!</v>
      </c>
      <c r="AF132" s="69"/>
      <c r="AG132" s="69">
        <v>20466</v>
      </c>
      <c r="AH132" s="1"/>
      <c r="AI132" s="94"/>
      <c r="AJ132" s="86"/>
      <c r="AK132" s="90"/>
      <c r="AL132" s="90"/>
      <c r="AM132" s="90"/>
      <c r="AS132" s="78"/>
      <c r="AT132" s="78"/>
      <c r="AV132" s="78"/>
      <c r="AW132" s="78"/>
      <c r="AX132" s="95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</row>
    <row r="133" spans="2:62" s="79" customFormat="1" ht="12" customHeight="1" x14ac:dyDescent="0.15">
      <c r="B133" s="84"/>
      <c r="C133" s="65"/>
      <c r="D133" s="65"/>
      <c r="E133" s="69"/>
      <c r="F133" s="96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1"/>
    </row>
    <row r="134" spans="2:62" s="44" customFormat="1" ht="12" customHeight="1" x14ac:dyDescent="0.15">
      <c r="B134" s="65"/>
      <c r="C134" s="65" t="s">
        <v>371</v>
      </c>
      <c r="D134" s="56"/>
      <c r="E134" s="69"/>
      <c r="F134" s="71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1"/>
    </row>
    <row r="135" spans="2:62" s="44" customFormat="1" ht="12" customHeight="1" x14ac:dyDescent="0.15">
      <c r="B135" s="65" t="s">
        <v>314</v>
      </c>
      <c r="C135" s="56" t="s">
        <v>206</v>
      </c>
      <c r="D135" s="56"/>
      <c r="E135" s="69">
        <v>2</v>
      </c>
      <c r="F135" s="71"/>
      <c r="G135" s="69">
        <v>0</v>
      </c>
      <c r="H135" s="69"/>
      <c r="I135" s="69" t="e">
        <v>#VALUE!</v>
      </c>
      <c r="J135" s="69"/>
      <c r="K135" s="69">
        <v>2</v>
      </c>
      <c r="L135" s="69"/>
      <c r="M135" s="69" t="e">
        <v>#VALUE!</v>
      </c>
      <c r="N135" s="69"/>
      <c r="O135" s="69">
        <v>0</v>
      </c>
      <c r="P135" s="69"/>
      <c r="Q135" s="69" t="e">
        <v>#VALUE!</v>
      </c>
      <c r="R135" s="69"/>
      <c r="S135" s="69">
        <v>2</v>
      </c>
      <c r="T135" s="69"/>
      <c r="U135" s="69">
        <v>0</v>
      </c>
      <c r="V135" s="69"/>
      <c r="W135" s="69">
        <v>0</v>
      </c>
      <c r="X135" s="69"/>
      <c r="Y135" s="69">
        <v>2</v>
      </c>
      <c r="Z135" s="69"/>
      <c r="AA135" s="69">
        <v>0</v>
      </c>
      <c r="AB135" s="69"/>
      <c r="AC135" s="69">
        <v>0</v>
      </c>
      <c r="AD135" s="69"/>
      <c r="AE135" s="69">
        <v>2</v>
      </c>
      <c r="AF135" s="69"/>
      <c r="AG135" s="69">
        <v>0</v>
      </c>
      <c r="AH135" s="1"/>
    </row>
    <row r="136" spans="2:62" s="44" customFormat="1" ht="12" customHeight="1" x14ac:dyDescent="0.15">
      <c r="B136" s="65" t="s">
        <v>332</v>
      </c>
      <c r="C136" s="56" t="s">
        <v>208</v>
      </c>
      <c r="D136" s="56"/>
      <c r="E136" s="69">
        <v>674</v>
      </c>
      <c r="F136" s="71"/>
      <c r="G136" s="69">
        <v>-8</v>
      </c>
      <c r="H136" s="69"/>
      <c r="I136" s="69" t="e">
        <v>#VALUE!</v>
      </c>
      <c r="J136" s="69"/>
      <c r="K136" s="69">
        <v>71</v>
      </c>
      <c r="L136" s="69"/>
      <c r="M136" s="69" t="e">
        <v>#VALUE!</v>
      </c>
      <c r="N136" s="69"/>
      <c r="O136" s="69">
        <v>11</v>
      </c>
      <c r="P136" s="69"/>
      <c r="Q136" s="69" t="e">
        <v>#VALUE!</v>
      </c>
      <c r="R136" s="69"/>
      <c r="S136" s="69">
        <v>490</v>
      </c>
      <c r="T136" s="69"/>
      <c r="U136" s="69">
        <v>11</v>
      </c>
      <c r="V136" s="69"/>
      <c r="W136" s="69">
        <v>418</v>
      </c>
      <c r="X136" s="69"/>
      <c r="Y136" s="69">
        <v>60</v>
      </c>
      <c r="Z136" s="69"/>
      <c r="AA136" s="69">
        <v>0</v>
      </c>
      <c r="AB136" s="69"/>
      <c r="AC136" s="69">
        <v>0</v>
      </c>
      <c r="AD136" s="69"/>
      <c r="AE136" s="69">
        <v>10</v>
      </c>
      <c r="AF136" s="69"/>
      <c r="AG136" s="69">
        <v>42</v>
      </c>
      <c r="AH136" s="1"/>
    </row>
    <row r="137" spans="2:62" s="44" customFormat="1" ht="12" customHeight="1" x14ac:dyDescent="0.15">
      <c r="B137" s="65" t="s">
        <v>333</v>
      </c>
      <c r="C137" s="56" t="s">
        <v>0</v>
      </c>
      <c r="D137" s="56"/>
      <c r="E137" s="69">
        <v>125</v>
      </c>
      <c r="F137" s="71"/>
      <c r="G137" s="69">
        <v>-21</v>
      </c>
      <c r="H137" s="69"/>
      <c r="I137" s="69" t="e">
        <v>#VALUE!</v>
      </c>
      <c r="J137" s="69"/>
      <c r="K137" s="69">
        <v>104</v>
      </c>
      <c r="L137" s="69"/>
      <c r="M137" s="69" t="e">
        <v>#VALUE!</v>
      </c>
      <c r="N137" s="69"/>
      <c r="O137" s="69">
        <v>8</v>
      </c>
      <c r="P137" s="69"/>
      <c r="Q137" s="69" t="e">
        <v>#VALUE!</v>
      </c>
      <c r="R137" s="69"/>
      <c r="S137" s="69">
        <v>94</v>
      </c>
      <c r="T137" s="69"/>
      <c r="U137" s="69">
        <v>41</v>
      </c>
      <c r="V137" s="69"/>
      <c r="W137" s="69">
        <v>49</v>
      </c>
      <c r="X137" s="69"/>
      <c r="Y137" s="69">
        <v>5</v>
      </c>
      <c r="Z137" s="69"/>
      <c r="AA137" s="69">
        <v>0</v>
      </c>
      <c r="AB137" s="69"/>
      <c r="AC137" s="69">
        <v>0</v>
      </c>
      <c r="AD137" s="69"/>
      <c r="AE137" s="69">
        <v>0</v>
      </c>
      <c r="AF137" s="69"/>
      <c r="AG137" s="69">
        <v>21</v>
      </c>
      <c r="AH137" s="1"/>
    </row>
    <row r="138" spans="2:62" s="44" customFormat="1" ht="12" customHeight="1" x14ac:dyDescent="0.15">
      <c r="B138" s="65" t="s">
        <v>315</v>
      </c>
      <c r="C138" s="56" t="s">
        <v>3</v>
      </c>
      <c r="D138" s="56"/>
      <c r="E138" s="69">
        <v>7842</v>
      </c>
      <c r="F138" s="71"/>
      <c r="G138" s="69">
        <v>-169</v>
      </c>
      <c r="H138" s="69"/>
      <c r="I138" s="69" t="e">
        <v>#VALUE!</v>
      </c>
      <c r="J138" s="69"/>
      <c r="K138" s="69">
        <v>1216</v>
      </c>
      <c r="L138" s="69"/>
      <c r="M138" s="69" t="e">
        <v>#VALUE!</v>
      </c>
      <c r="N138" s="69"/>
      <c r="O138" s="69">
        <v>788</v>
      </c>
      <c r="P138" s="69"/>
      <c r="Q138" s="69" t="e">
        <v>#VALUE!</v>
      </c>
      <c r="R138" s="69"/>
      <c r="S138" s="69">
        <v>5099</v>
      </c>
      <c r="T138" s="69"/>
      <c r="U138" s="69">
        <v>86</v>
      </c>
      <c r="V138" s="69"/>
      <c r="W138" s="69">
        <v>4144</v>
      </c>
      <c r="X138" s="69"/>
      <c r="Y138" s="69">
        <v>832</v>
      </c>
      <c r="Z138" s="69"/>
      <c r="AA138" s="69">
        <v>37</v>
      </c>
      <c r="AB138" s="69"/>
      <c r="AC138" s="69">
        <v>32</v>
      </c>
      <c r="AD138" s="69"/>
      <c r="AE138" s="69">
        <v>572</v>
      </c>
      <c r="AF138" s="69"/>
      <c r="AG138" s="69">
        <v>1007</v>
      </c>
      <c r="AH138" s="1"/>
    </row>
    <row r="139" spans="2:62" s="44" customFormat="1" ht="12" customHeight="1" x14ac:dyDescent="0.15">
      <c r="B139" s="65" t="s">
        <v>316</v>
      </c>
      <c r="C139" s="56" t="s">
        <v>339</v>
      </c>
      <c r="D139" s="56"/>
      <c r="E139" s="69">
        <v>0</v>
      </c>
      <c r="F139" s="71"/>
      <c r="G139" s="69">
        <v>2</v>
      </c>
      <c r="H139" s="69"/>
      <c r="I139" s="69" t="e">
        <v>#VALUE!</v>
      </c>
      <c r="J139" s="69"/>
      <c r="K139" s="69">
        <v>0</v>
      </c>
      <c r="L139" s="69"/>
      <c r="M139" s="69" t="e">
        <v>#VALUE!</v>
      </c>
      <c r="N139" s="69"/>
      <c r="O139" s="69">
        <v>0</v>
      </c>
      <c r="P139" s="69"/>
      <c r="Q139" s="69" t="e">
        <v>#VALUE!</v>
      </c>
      <c r="R139" s="69"/>
      <c r="S139" s="69">
        <v>2</v>
      </c>
      <c r="T139" s="69"/>
      <c r="U139" s="69">
        <v>0</v>
      </c>
      <c r="V139" s="69"/>
      <c r="W139" s="69">
        <v>0</v>
      </c>
      <c r="X139" s="69"/>
      <c r="Y139" s="69">
        <v>2</v>
      </c>
      <c r="Z139" s="69"/>
      <c r="AA139" s="69">
        <v>0</v>
      </c>
      <c r="AB139" s="69"/>
      <c r="AC139" s="69">
        <v>0</v>
      </c>
      <c r="AD139" s="69"/>
      <c r="AE139" s="69" t="e">
        <v>#VALUE!</v>
      </c>
      <c r="AF139" s="69"/>
      <c r="AG139" s="69">
        <v>0</v>
      </c>
      <c r="AH139" s="1"/>
    </row>
    <row r="140" spans="2:62" s="44" customFormat="1" ht="12" customHeight="1" x14ac:dyDescent="0.15">
      <c r="B140" s="65" t="s">
        <v>334</v>
      </c>
      <c r="C140" s="56" t="s">
        <v>7</v>
      </c>
      <c r="D140" s="56"/>
      <c r="E140" s="69">
        <v>2631</v>
      </c>
      <c r="F140" s="71"/>
      <c r="G140" s="69">
        <v>-240</v>
      </c>
      <c r="H140" s="69"/>
      <c r="I140" s="69" t="e">
        <v>#VALUE!</v>
      </c>
      <c r="J140" s="69"/>
      <c r="K140" s="69">
        <v>251</v>
      </c>
      <c r="L140" s="69"/>
      <c r="M140" s="69" t="e">
        <v>#VALUE!</v>
      </c>
      <c r="N140" s="69"/>
      <c r="O140" s="69">
        <v>3</v>
      </c>
      <c r="P140" s="69"/>
      <c r="Q140" s="69" t="e">
        <v>#VALUE!</v>
      </c>
      <c r="R140" s="69"/>
      <c r="S140" s="69">
        <v>1647</v>
      </c>
      <c r="T140" s="69"/>
      <c r="U140" s="69">
        <v>0</v>
      </c>
      <c r="V140" s="69"/>
      <c r="W140" s="69">
        <v>846</v>
      </c>
      <c r="X140" s="69"/>
      <c r="Y140" s="69">
        <v>801</v>
      </c>
      <c r="Z140" s="69"/>
      <c r="AA140" s="69">
        <v>0</v>
      </c>
      <c r="AB140" s="69"/>
      <c r="AC140" s="69">
        <v>152</v>
      </c>
      <c r="AD140" s="69"/>
      <c r="AE140" s="69">
        <v>135</v>
      </c>
      <c r="AF140" s="69"/>
      <c r="AG140" s="69">
        <v>42</v>
      </c>
      <c r="AH140" s="1"/>
    </row>
    <row r="141" spans="2:62" s="44" customFormat="1" ht="12" customHeight="1" x14ac:dyDescent="0.15">
      <c r="B141" s="65" t="s">
        <v>335</v>
      </c>
      <c r="C141" s="56" t="s">
        <v>23</v>
      </c>
      <c r="D141" s="56"/>
      <c r="E141" s="69">
        <v>19</v>
      </c>
      <c r="F141" s="71"/>
      <c r="G141" s="69">
        <v>5</v>
      </c>
      <c r="H141" s="69"/>
      <c r="I141" s="69" t="e">
        <v>#VALUE!</v>
      </c>
      <c r="J141" s="69"/>
      <c r="K141" s="69">
        <v>24</v>
      </c>
      <c r="L141" s="69"/>
      <c r="M141" s="69" t="e">
        <v>#VALUE!</v>
      </c>
      <c r="N141" s="69"/>
      <c r="O141" s="69">
        <v>0</v>
      </c>
      <c r="P141" s="69"/>
      <c r="Q141" s="69" t="e">
        <v>#VALUE!</v>
      </c>
      <c r="R141" s="69"/>
      <c r="S141" s="69">
        <v>24</v>
      </c>
      <c r="T141" s="69"/>
      <c r="U141" s="69">
        <v>0</v>
      </c>
      <c r="V141" s="69"/>
      <c r="W141" s="69">
        <v>11</v>
      </c>
      <c r="X141" s="69"/>
      <c r="Y141" s="69">
        <v>8</v>
      </c>
      <c r="Z141" s="69"/>
      <c r="AA141" s="69">
        <v>5</v>
      </c>
      <c r="AB141" s="69"/>
      <c r="AC141" s="69">
        <v>0</v>
      </c>
      <c r="AD141" s="69"/>
      <c r="AE141" s="69">
        <v>5</v>
      </c>
      <c r="AF141" s="69"/>
      <c r="AG141" s="69">
        <v>0</v>
      </c>
      <c r="AH141" s="1"/>
    </row>
    <row r="142" spans="2:62" s="44" customFormat="1" ht="12" customHeight="1" x14ac:dyDescent="0.15">
      <c r="B142" s="65" t="s">
        <v>68</v>
      </c>
      <c r="C142" s="56" t="s">
        <v>338</v>
      </c>
      <c r="D142" s="56"/>
      <c r="E142" s="69">
        <v>195394</v>
      </c>
      <c r="F142" s="71"/>
      <c r="G142" s="69">
        <v>6752</v>
      </c>
      <c r="H142" s="69"/>
      <c r="I142" s="69" t="e">
        <v>#VALUE!</v>
      </c>
      <c r="J142" s="69"/>
      <c r="K142" s="69">
        <v>99569</v>
      </c>
      <c r="L142" s="69"/>
      <c r="M142" s="69" t="e">
        <v>#VALUE!</v>
      </c>
      <c r="N142" s="69"/>
      <c r="O142" s="69">
        <v>73951</v>
      </c>
      <c r="P142" s="69"/>
      <c r="Q142" s="69" t="e">
        <v>#VALUE!</v>
      </c>
      <c r="R142" s="69"/>
      <c r="S142" s="69">
        <v>86601</v>
      </c>
      <c r="T142" s="69"/>
      <c r="U142" s="69">
        <v>7145</v>
      </c>
      <c r="V142" s="69"/>
      <c r="W142" s="69">
        <v>69130</v>
      </c>
      <c r="X142" s="69"/>
      <c r="Y142" s="69">
        <v>10077</v>
      </c>
      <c r="Z142" s="69"/>
      <c r="AA142" s="69">
        <v>250</v>
      </c>
      <c r="AB142" s="69"/>
      <c r="AC142" s="69">
        <v>3178</v>
      </c>
      <c r="AD142" s="69"/>
      <c r="AE142" s="69">
        <v>15718</v>
      </c>
      <c r="AF142" s="69"/>
      <c r="AG142" s="69">
        <v>8370</v>
      </c>
      <c r="AH142" s="1"/>
    </row>
    <row r="143" spans="2:62" s="44" customFormat="1" ht="12" customHeight="1" x14ac:dyDescent="0.15">
      <c r="B143" s="65" t="s">
        <v>69</v>
      </c>
      <c r="C143" s="56" t="s">
        <v>259</v>
      </c>
      <c r="D143" s="56"/>
      <c r="E143" s="69">
        <v>66688</v>
      </c>
      <c r="F143" s="71"/>
      <c r="G143" s="69">
        <v>11710</v>
      </c>
      <c r="H143" s="69"/>
      <c r="I143" s="69" t="e">
        <v>#VALUE!</v>
      </c>
      <c r="J143" s="69"/>
      <c r="K143" s="69">
        <v>34679</v>
      </c>
      <c r="L143" s="69"/>
      <c r="M143" s="69" t="e">
        <v>#VALUE!</v>
      </c>
      <c r="N143" s="69"/>
      <c r="O143" s="69">
        <v>12864</v>
      </c>
      <c r="P143" s="69"/>
      <c r="Q143" s="69" t="e">
        <v>#VALUE!</v>
      </c>
      <c r="R143" s="69"/>
      <c r="S143" s="69">
        <v>52710</v>
      </c>
      <c r="T143" s="69"/>
      <c r="U143" s="69">
        <v>7266</v>
      </c>
      <c r="V143" s="69"/>
      <c r="W143" s="69">
        <v>38562</v>
      </c>
      <c r="X143" s="69"/>
      <c r="Y143" s="69">
        <v>6880</v>
      </c>
      <c r="Z143" s="69"/>
      <c r="AA143" s="69">
        <v>2</v>
      </c>
      <c r="AB143" s="69"/>
      <c r="AC143" s="69">
        <v>4765</v>
      </c>
      <c r="AD143" s="69"/>
      <c r="AE143" s="69">
        <v>6828</v>
      </c>
      <c r="AF143" s="69"/>
      <c r="AG143" s="69">
        <v>5230</v>
      </c>
      <c r="AH143" s="1"/>
    </row>
    <row r="144" spans="2:62" s="44" customFormat="1" ht="12" customHeight="1" x14ac:dyDescent="0.15">
      <c r="B144" s="65" t="s">
        <v>70</v>
      </c>
      <c r="C144" s="56" t="s">
        <v>16</v>
      </c>
      <c r="D144" s="56"/>
      <c r="E144" s="69">
        <v>20724</v>
      </c>
      <c r="F144" s="71"/>
      <c r="G144" s="69">
        <v>-2099</v>
      </c>
      <c r="H144" s="69"/>
      <c r="I144" s="69" t="e">
        <v>#VALUE!</v>
      </c>
      <c r="J144" s="69"/>
      <c r="K144" s="69">
        <v>7141</v>
      </c>
      <c r="L144" s="69"/>
      <c r="M144" s="69" t="e">
        <v>#VALUE!</v>
      </c>
      <c r="N144" s="69"/>
      <c r="O144" s="69">
        <v>2075</v>
      </c>
      <c r="P144" s="69"/>
      <c r="Q144" s="69" t="e">
        <v>#VALUE!</v>
      </c>
      <c r="R144" s="69"/>
      <c r="S144" s="69">
        <v>13425</v>
      </c>
      <c r="T144" s="69"/>
      <c r="U144" s="69">
        <v>830</v>
      </c>
      <c r="V144" s="69"/>
      <c r="W144" s="69">
        <v>9512</v>
      </c>
      <c r="X144" s="69"/>
      <c r="Y144" s="69">
        <v>2597</v>
      </c>
      <c r="Z144" s="69"/>
      <c r="AA144" s="69">
        <v>486</v>
      </c>
      <c r="AB144" s="69"/>
      <c r="AC144" s="69">
        <v>493</v>
      </c>
      <c r="AD144" s="69"/>
      <c r="AE144" s="69">
        <v>6642</v>
      </c>
      <c r="AF144" s="69"/>
      <c r="AG144" s="69">
        <v>929</v>
      </c>
      <c r="AH144" s="1"/>
    </row>
    <row r="145" spans="2:34" s="44" customFormat="1" ht="12" customHeight="1" x14ac:dyDescent="0.15">
      <c r="B145" s="65" t="s">
        <v>271</v>
      </c>
      <c r="C145" s="56" t="s">
        <v>25</v>
      </c>
      <c r="D145" s="56"/>
      <c r="E145" s="69">
        <v>2090</v>
      </c>
      <c r="F145" s="71"/>
      <c r="G145" s="69">
        <v>-60</v>
      </c>
      <c r="H145" s="69"/>
      <c r="I145" s="69" t="e">
        <v>#VALUE!</v>
      </c>
      <c r="J145" s="69"/>
      <c r="K145" s="69">
        <v>762</v>
      </c>
      <c r="L145" s="69"/>
      <c r="M145" s="69" t="e">
        <v>#VALUE!</v>
      </c>
      <c r="N145" s="69"/>
      <c r="O145" s="69">
        <v>418</v>
      </c>
      <c r="P145" s="69"/>
      <c r="Q145" s="69" t="e">
        <v>#VALUE!</v>
      </c>
      <c r="R145" s="69"/>
      <c r="S145" s="69">
        <v>958</v>
      </c>
      <c r="T145" s="69"/>
      <c r="U145" s="69">
        <v>37</v>
      </c>
      <c r="V145" s="69"/>
      <c r="W145" s="69">
        <v>814</v>
      </c>
      <c r="X145" s="69"/>
      <c r="Y145" s="69">
        <v>107</v>
      </c>
      <c r="Z145" s="69"/>
      <c r="AA145" s="69">
        <v>0</v>
      </c>
      <c r="AB145" s="69"/>
      <c r="AC145" s="69">
        <v>10</v>
      </c>
      <c r="AD145" s="69"/>
      <c r="AE145" s="69">
        <v>2140</v>
      </c>
      <c r="AF145" s="69"/>
      <c r="AG145" s="69">
        <v>225</v>
      </c>
      <c r="AH145" s="1"/>
    </row>
    <row r="146" spans="2:34" s="44" customFormat="1" ht="12" customHeight="1" x14ac:dyDescent="0.15">
      <c r="B146" s="65" t="s">
        <v>272</v>
      </c>
      <c r="C146" s="56" t="s">
        <v>337</v>
      </c>
      <c r="D146" s="56"/>
      <c r="E146" s="69">
        <v>78004</v>
      </c>
      <c r="F146" s="71"/>
      <c r="G146" s="69">
        <v>2497</v>
      </c>
      <c r="H146" s="69"/>
      <c r="I146" s="69" t="e">
        <v>#VALUE!</v>
      </c>
      <c r="J146" s="69"/>
      <c r="K146" s="69">
        <v>19508</v>
      </c>
      <c r="L146" s="69"/>
      <c r="M146" s="69" t="e">
        <v>#VALUE!</v>
      </c>
      <c r="N146" s="69"/>
      <c r="O146" s="69">
        <v>23530</v>
      </c>
      <c r="P146" s="69"/>
      <c r="Q146" s="69" t="e">
        <v>#VALUE!</v>
      </c>
      <c r="R146" s="69"/>
      <c r="S146" s="69">
        <v>39758</v>
      </c>
      <c r="T146" s="69"/>
      <c r="U146" s="69">
        <v>1971</v>
      </c>
      <c r="V146" s="69"/>
      <c r="W146" s="69">
        <v>18023</v>
      </c>
      <c r="X146" s="69"/>
      <c r="Y146" s="69">
        <v>19595</v>
      </c>
      <c r="Z146" s="69"/>
      <c r="AA146" s="69">
        <v>169</v>
      </c>
      <c r="AB146" s="69"/>
      <c r="AC146" s="69">
        <v>4123</v>
      </c>
      <c r="AD146" s="69"/>
      <c r="AE146" s="69">
        <v>13164</v>
      </c>
      <c r="AF146" s="69"/>
      <c r="AG146" s="69">
        <v>2422</v>
      </c>
      <c r="AH146" s="1"/>
    </row>
    <row r="147" spans="2:34" s="44" customFormat="1" ht="12" customHeight="1" x14ac:dyDescent="0.15">
      <c r="B147" s="65" t="s">
        <v>273</v>
      </c>
      <c r="C147" s="56" t="s">
        <v>47</v>
      </c>
      <c r="D147" s="56"/>
      <c r="E147" s="69">
        <v>52618</v>
      </c>
      <c r="F147" s="71"/>
      <c r="G147" s="69">
        <v>3079</v>
      </c>
      <c r="H147" s="69"/>
      <c r="I147" s="69" t="e">
        <v>#VALUE!</v>
      </c>
      <c r="J147" s="69"/>
      <c r="K147" s="69">
        <v>15006</v>
      </c>
      <c r="L147" s="69"/>
      <c r="M147" s="69" t="e">
        <v>#VALUE!</v>
      </c>
      <c r="N147" s="69"/>
      <c r="O147" s="69">
        <v>6088</v>
      </c>
      <c r="P147" s="69"/>
      <c r="Q147" s="69" t="e">
        <v>#VALUE!</v>
      </c>
      <c r="R147" s="69"/>
      <c r="S147" s="69">
        <v>28715</v>
      </c>
      <c r="T147" s="69"/>
      <c r="U147" s="69">
        <v>1929</v>
      </c>
      <c r="V147" s="69"/>
      <c r="W147" s="69">
        <v>12900</v>
      </c>
      <c r="X147" s="69"/>
      <c r="Y147" s="69">
        <v>13886</v>
      </c>
      <c r="Z147" s="69"/>
      <c r="AA147" s="69">
        <v>0</v>
      </c>
      <c r="AB147" s="69"/>
      <c r="AC147" s="69">
        <v>845</v>
      </c>
      <c r="AD147" s="69"/>
      <c r="AE147" s="69">
        <v>4831</v>
      </c>
      <c r="AF147" s="69"/>
      <c r="AG147" s="69">
        <v>6193</v>
      </c>
      <c r="AH147" s="1"/>
    </row>
    <row r="148" spans="2:34" s="44" customFormat="1" ht="12" customHeight="1" x14ac:dyDescent="0.15">
      <c r="B148" s="65" t="s">
        <v>274</v>
      </c>
      <c r="C148" s="56" t="s">
        <v>51</v>
      </c>
      <c r="D148" s="56"/>
      <c r="E148" s="69">
        <v>258</v>
      </c>
      <c r="F148" s="71"/>
      <c r="G148" s="69">
        <v>3</v>
      </c>
      <c r="H148" s="69"/>
      <c r="I148" s="69" t="e">
        <v>#VALUE!</v>
      </c>
      <c r="J148" s="69"/>
      <c r="K148" s="69">
        <v>5</v>
      </c>
      <c r="L148" s="69"/>
      <c r="M148" s="69" t="e">
        <v>#VALUE!</v>
      </c>
      <c r="N148" s="69"/>
      <c r="O148" s="69">
        <v>117</v>
      </c>
      <c r="P148" s="69"/>
      <c r="Q148" s="69" t="e">
        <v>#VALUE!</v>
      </c>
      <c r="R148" s="69"/>
      <c r="S148" s="69">
        <v>144</v>
      </c>
      <c r="T148" s="69"/>
      <c r="U148" s="69">
        <v>0</v>
      </c>
      <c r="V148" s="69"/>
      <c r="W148" s="69">
        <v>138</v>
      </c>
      <c r="X148" s="69"/>
      <c r="Y148" s="69">
        <v>6</v>
      </c>
      <c r="Z148" s="69"/>
      <c r="AA148" s="69">
        <v>0</v>
      </c>
      <c r="AB148" s="69"/>
      <c r="AC148" s="69">
        <v>0</v>
      </c>
      <c r="AD148" s="69"/>
      <c r="AE148" s="69">
        <v>49</v>
      </c>
      <c r="AF148" s="69"/>
      <c r="AG148" s="69">
        <v>45</v>
      </c>
      <c r="AH148" s="1"/>
    </row>
    <row r="149" spans="2:34" s="79" customFormat="1" ht="12" customHeight="1" x14ac:dyDescent="0.15">
      <c r="B149" s="65" t="s">
        <v>275</v>
      </c>
      <c r="C149" s="56" t="s">
        <v>31</v>
      </c>
      <c r="D149" s="56"/>
      <c r="E149" s="69">
        <v>5747</v>
      </c>
      <c r="F149" s="71"/>
      <c r="G149" s="69">
        <v>-101</v>
      </c>
      <c r="H149" s="69"/>
      <c r="I149" s="69" t="e">
        <v>#VALUE!</v>
      </c>
      <c r="J149" s="69"/>
      <c r="K149" s="69">
        <v>734</v>
      </c>
      <c r="L149" s="69"/>
      <c r="M149" s="69" t="e">
        <v>#VALUE!</v>
      </c>
      <c r="N149" s="69"/>
      <c r="O149" s="69">
        <v>4758</v>
      </c>
      <c r="P149" s="69"/>
      <c r="Q149" s="69" t="e">
        <v>#VALUE!</v>
      </c>
      <c r="R149" s="69"/>
      <c r="S149" s="69">
        <v>478</v>
      </c>
      <c r="T149" s="69"/>
      <c r="U149" s="69">
        <v>3</v>
      </c>
      <c r="V149" s="69"/>
      <c r="W149" s="69">
        <v>383</v>
      </c>
      <c r="X149" s="69"/>
      <c r="Y149" s="69">
        <v>92</v>
      </c>
      <c r="Z149" s="69"/>
      <c r="AA149" s="69">
        <v>0</v>
      </c>
      <c r="AB149" s="69"/>
      <c r="AC149" s="69">
        <v>32</v>
      </c>
      <c r="AD149" s="69"/>
      <c r="AE149" s="69" t="e">
        <v>#VALUE!</v>
      </c>
      <c r="AF149" s="69"/>
      <c r="AG149" s="69">
        <v>199</v>
      </c>
      <c r="AH149" s="1"/>
    </row>
    <row r="150" spans="2:34" s="44" customFormat="1" ht="12" customHeight="1" x14ac:dyDescent="0.15">
      <c r="B150" s="65" t="s">
        <v>276</v>
      </c>
      <c r="C150" s="56" t="s">
        <v>30</v>
      </c>
      <c r="D150" s="56"/>
      <c r="E150" s="69">
        <v>10068</v>
      </c>
      <c r="F150" s="71"/>
      <c r="G150" s="69">
        <v>183</v>
      </c>
      <c r="H150" s="69"/>
      <c r="I150" s="69" t="e">
        <v>#VALUE!</v>
      </c>
      <c r="J150" s="69"/>
      <c r="K150" s="69">
        <v>5309</v>
      </c>
      <c r="L150" s="69"/>
      <c r="M150" s="69" t="e">
        <v>#VALUE!</v>
      </c>
      <c r="N150" s="69"/>
      <c r="O150" s="69">
        <v>3004</v>
      </c>
      <c r="P150" s="69"/>
      <c r="Q150" s="69" t="e">
        <v>#VALUE!</v>
      </c>
      <c r="R150" s="69"/>
      <c r="S150" s="69">
        <v>4538</v>
      </c>
      <c r="T150" s="69"/>
      <c r="U150" s="69">
        <v>199</v>
      </c>
      <c r="V150" s="69"/>
      <c r="W150" s="69">
        <v>3481</v>
      </c>
      <c r="X150" s="69"/>
      <c r="Y150" s="69">
        <v>858</v>
      </c>
      <c r="Z150" s="69"/>
      <c r="AA150" s="69">
        <v>0</v>
      </c>
      <c r="AB150" s="69"/>
      <c r="AC150" s="69">
        <v>165</v>
      </c>
      <c r="AD150" s="69"/>
      <c r="AE150" s="69" t="e">
        <v>#VALUE!</v>
      </c>
      <c r="AF150" s="69"/>
      <c r="AG150" s="69">
        <v>1098</v>
      </c>
      <c r="AH150" s="1"/>
    </row>
    <row r="151" spans="2:34" s="44" customFormat="1" ht="12" customHeight="1" x14ac:dyDescent="0.15">
      <c r="B151" s="65" t="s">
        <v>277</v>
      </c>
      <c r="C151" s="56" t="s">
        <v>233</v>
      </c>
      <c r="D151" s="56"/>
      <c r="E151" s="69">
        <v>4325</v>
      </c>
      <c r="F151" s="71"/>
      <c r="G151" s="69">
        <v>-255</v>
      </c>
      <c r="H151" s="69"/>
      <c r="I151" s="69" t="e">
        <v>#VALUE!</v>
      </c>
      <c r="J151" s="69"/>
      <c r="K151" s="69">
        <v>793</v>
      </c>
      <c r="L151" s="69"/>
      <c r="M151" s="69" t="e">
        <v>#VALUE!</v>
      </c>
      <c r="N151" s="69"/>
      <c r="O151" s="69">
        <v>227</v>
      </c>
      <c r="P151" s="69"/>
      <c r="Q151" s="69" t="e">
        <v>#VALUE!</v>
      </c>
      <c r="R151" s="69"/>
      <c r="S151" s="69">
        <v>1900</v>
      </c>
      <c r="T151" s="69"/>
      <c r="U151" s="69">
        <v>21</v>
      </c>
      <c r="V151" s="69"/>
      <c r="W151" s="69">
        <v>1675</v>
      </c>
      <c r="X151" s="69"/>
      <c r="Y151" s="69">
        <v>305</v>
      </c>
      <c r="Z151" s="69"/>
      <c r="AA151" s="69">
        <v>-101</v>
      </c>
      <c r="AB151" s="69"/>
      <c r="AC151" s="69">
        <v>5</v>
      </c>
      <c r="AD151" s="69"/>
      <c r="AE151" s="69">
        <v>566</v>
      </c>
      <c r="AF151" s="69"/>
      <c r="AG151" s="69">
        <v>139</v>
      </c>
      <c r="AH151" s="1"/>
    </row>
    <row r="152" spans="2:34" s="44" customFormat="1" ht="12" customHeight="1" x14ac:dyDescent="0.15">
      <c r="B152" s="65" t="s">
        <v>278</v>
      </c>
      <c r="C152" s="56" t="s">
        <v>250</v>
      </c>
      <c r="D152" s="56"/>
      <c r="E152" s="69">
        <v>57048</v>
      </c>
      <c r="F152" s="71"/>
      <c r="G152" s="69">
        <v>-2090</v>
      </c>
      <c r="H152" s="69"/>
      <c r="I152" s="69" t="e">
        <v>#VALUE!</v>
      </c>
      <c r="J152" s="69"/>
      <c r="K152" s="69">
        <v>16330</v>
      </c>
      <c r="L152" s="69"/>
      <c r="M152" s="69" t="e">
        <v>#VALUE!</v>
      </c>
      <c r="N152" s="69"/>
      <c r="O152" s="69">
        <v>8857</v>
      </c>
      <c r="P152" s="69"/>
      <c r="Q152" s="69" t="e">
        <v>#VALUE!</v>
      </c>
      <c r="R152" s="69"/>
      <c r="S152" s="69">
        <v>23780</v>
      </c>
      <c r="T152" s="69"/>
      <c r="U152" s="69">
        <v>1370</v>
      </c>
      <c r="V152" s="69"/>
      <c r="W152" s="69">
        <v>9599</v>
      </c>
      <c r="X152" s="69"/>
      <c r="Y152" s="69">
        <v>12811</v>
      </c>
      <c r="Z152" s="69"/>
      <c r="AA152" s="69">
        <v>0</v>
      </c>
      <c r="AB152" s="69"/>
      <c r="AC152" s="69">
        <v>1051</v>
      </c>
      <c r="AD152" s="69"/>
      <c r="AE152" s="69" t="e">
        <v>#VALUE!</v>
      </c>
      <c r="AF152" s="69"/>
      <c r="AG152" s="69">
        <v>783</v>
      </c>
      <c r="AH152" s="1"/>
    </row>
    <row r="153" spans="2:34" s="44" customFormat="1" ht="12" customHeight="1" x14ac:dyDescent="0.15">
      <c r="B153" s="65" t="s">
        <v>279</v>
      </c>
      <c r="C153" s="56" t="s">
        <v>256</v>
      </c>
      <c r="D153" s="56"/>
      <c r="E153" s="69">
        <v>14082</v>
      </c>
      <c r="F153" s="71"/>
      <c r="G153" s="69">
        <v>73</v>
      </c>
      <c r="H153" s="69"/>
      <c r="I153" s="69" t="e">
        <v>#VALUE!</v>
      </c>
      <c r="J153" s="69"/>
      <c r="K153" s="69">
        <v>3011</v>
      </c>
      <c r="L153" s="69"/>
      <c r="M153" s="69" t="e">
        <v>#VALUE!</v>
      </c>
      <c r="N153" s="69"/>
      <c r="O153" s="69">
        <v>3442</v>
      </c>
      <c r="P153" s="69"/>
      <c r="Q153" s="69" t="e">
        <v>#VALUE!</v>
      </c>
      <c r="R153" s="69"/>
      <c r="S153" s="69">
        <v>6809</v>
      </c>
      <c r="T153" s="69"/>
      <c r="U153" s="69">
        <v>576</v>
      </c>
      <c r="V153" s="69"/>
      <c r="W153" s="69">
        <v>4513</v>
      </c>
      <c r="X153" s="69"/>
      <c r="Y153" s="69">
        <v>1720</v>
      </c>
      <c r="Z153" s="69"/>
      <c r="AA153" s="69">
        <v>0</v>
      </c>
      <c r="AB153" s="69"/>
      <c r="AC153" s="69">
        <v>1010</v>
      </c>
      <c r="AD153" s="69"/>
      <c r="AE153" s="69" t="e">
        <v>#VALUE!</v>
      </c>
      <c r="AF153" s="69"/>
      <c r="AG153" s="69">
        <v>101</v>
      </c>
      <c r="AH153" s="1"/>
    </row>
    <row r="154" spans="2:34" s="44" customFormat="1" ht="12" customHeight="1" x14ac:dyDescent="0.15">
      <c r="B154" s="65" t="s">
        <v>71</v>
      </c>
      <c r="C154" s="56" t="s">
        <v>103</v>
      </c>
      <c r="D154" s="56"/>
      <c r="E154" s="69">
        <v>0</v>
      </c>
      <c r="F154" s="71"/>
      <c r="G154" s="69">
        <v>0</v>
      </c>
      <c r="H154" s="69"/>
      <c r="I154" s="69" t="e">
        <v>#VALUE!</v>
      </c>
      <c r="J154" s="69"/>
      <c r="K154" s="69">
        <v>0</v>
      </c>
      <c r="L154" s="69"/>
      <c r="M154" s="69" t="e">
        <v>#VALUE!</v>
      </c>
      <c r="N154" s="69"/>
      <c r="O154" s="69">
        <v>0</v>
      </c>
      <c r="P154" s="69"/>
      <c r="Q154" s="69" t="e">
        <v>#VALUE!</v>
      </c>
      <c r="R154" s="69"/>
      <c r="S154" s="69">
        <v>0</v>
      </c>
      <c r="T154" s="69"/>
      <c r="U154" s="69">
        <v>0</v>
      </c>
      <c r="V154" s="69"/>
      <c r="W154" s="69">
        <v>0</v>
      </c>
      <c r="X154" s="69"/>
      <c r="Y154" s="69">
        <v>0</v>
      </c>
      <c r="Z154" s="69"/>
      <c r="AA154" s="69">
        <v>0</v>
      </c>
      <c r="AB154" s="69"/>
      <c r="AC154" s="69">
        <v>0</v>
      </c>
      <c r="AD154" s="69"/>
      <c r="AE154" s="69" t="e">
        <v>#VALUE!</v>
      </c>
      <c r="AF154" s="69"/>
      <c r="AG154" s="69">
        <v>0</v>
      </c>
      <c r="AH154" s="1"/>
    </row>
    <row r="155" spans="2:34" s="44" customFormat="1" ht="12" customHeight="1" x14ac:dyDescent="0.15">
      <c r="B155" s="65" t="s">
        <v>72</v>
      </c>
      <c r="C155" s="56" t="s">
        <v>65</v>
      </c>
      <c r="D155" s="56"/>
      <c r="E155" s="69">
        <v>16</v>
      </c>
      <c r="F155" s="71"/>
      <c r="G155" s="69">
        <v>0</v>
      </c>
      <c r="H155" s="69"/>
      <c r="I155" s="69" t="e">
        <v>#VALUE!</v>
      </c>
      <c r="J155" s="69"/>
      <c r="K155" s="69">
        <v>16</v>
      </c>
      <c r="L155" s="69"/>
      <c r="M155" s="69" t="e">
        <v>#VALUE!</v>
      </c>
      <c r="N155" s="69"/>
      <c r="O155" s="69">
        <v>0</v>
      </c>
      <c r="P155" s="69"/>
      <c r="Q155" s="69" t="e">
        <v>#VALUE!</v>
      </c>
      <c r="R155" s="69"/>
      <c r="S155" s="69">
        <v>16</v>
      </c>
      <c r="T155" s="69"/>
      <c r="U155" s="69">
        <v>0</v>
      </c>
      <c r="V155" s="69"/>
      <c r="W155" s="69">
        <v>15</v>
      </c>
      <c r="X155" s="69"/>
      <c r="Y155" s="69">
        <v>2</v>
      </c>
      <c r="Z155" s="69"/>
      <c r="AA155" s="69">
        <v>0</v>
      </c>
      <c r="AB155" s="69"/>
      <c r="AC155" s="69">
        <v>0</v>
      </c>
      <c r="AD155" s="69"/>
      <c r="AE155" s="69" t="e">
        <v>#VALUE!</v>
      </c>
      <c r="AF155" s="69"/>
      <c r="AG155" s="69">
        <v>0</v>
      </c>
      <c r="AH155" s="1"/>
    </row>
    <row r="156" spans="2:34" s="44" customFormat="1" ht="12" customHeight="1" x14ac:dyDescent="0.15">
      <c r="B156" s="65" t="s">
        <v>73</v>
      </c>
      <c r="C156" s="56" t="s">
        <v>320</v>
      </c>
      <c r="D156" s="56"/>
      <c r="E156" s="69">
        <v>6631</v>
      </c>
      <c r="F156" s="71"/>
      <c r="G156" s="69">
        <v>-582</v>
      </c>
      <c r="H156" s="69"/>
      <c r="I156" s="69" t="e">
        <v>#VALUE!</v>
      </c>
      <c r="J156" s="69"/>
      <c r="K156" s="69">
        <v>1654</v>
      </c>
      <c r="L156" s="69"/>
      <c r="M156" s="69" t="e">
        <v>#VALUE!</v>
      </c>
      <c r="N156" s="69"/>
      <c r="O156" s="69">
        <v>1459</v>
      </c>
      <c r="P156" s="69"/>
      <c r="Q156" s="69" t="e">
        <v>#VALUE!</v>
      </c>
      <c r="R156" s="69"/>
      <c r="S156" s="69">
        <v>3996</v>
      </c>
      <c r="T156" s="69"/>
      <c r="U156" s="69">
        <v>608</v>
      </c>
      <c r="V156" s="69"/>
      <c r="W156" s="69">
        <v>2923</v>
      </c>
      <c r="X156" s="69"/>
      <c r="Y156" s="69">
        <v>431</v>
      </c>
      <c r="Z156" s="69"/>
      <c r="AA156" s="69">
        <v>34</v>
      </c>
      <c r="AB156" s="69"/>
      <c r="AC156" s="69">
        <v>39</v>
      </c>
      <c r="AD156" s="69"/>
      <c r="AE156" s="69" t="e">
        <v>#VALUE!</v>
      </c>
      <c r="AF156" s="69"/>
      <c r="AG156" s="69">
        <v>417</v>
      </c>
      <c r="AH156" s="1"/>
    </row>
    <row r="157" spans="2:34" s="44" customFormat="1" ht="12" customHeight="1" x14ac:dyDescent="0.15">
      <c r="B157" s="65" t="s">
        <v>372</v>
      </c>
      <c r="C157" s="56" t="s">
        <v>116</v>
      </c>
      <c r="D157" s="56"/>
      <c r="E157" s="69">
        <v>4160</v>
      </c>
      <c r="F157" s="71"/>
      <c r="G157" s="69">
        <v>-639</v>
      </c>
      <c r="H157" s="69"/>
      <c r="I157" s="69" t="e">
        <v>#VALUE!</v>
      </c>
      <c r="J157" s="69"/>
      <c r="K157" s="69">
        <v>3020</v>
      </c>
      <c r="L157" s="69"/>
      <c r="M157" s="69" t="e">
        <v>#VALUE!</v>
      </c>
      <c r="N157" s="69"/>
      <c r="O157" s="69">
        <v>26</v>
      </c>
      <c r="P157" s="69"/>
      <c r="Q157" s="69" t="e">
        <v>#VALUE!</v>
      </c>
      <c r="R157" s="69"/>
      <c r="S157" s="69">
        <v>3310</v>
      </c>
      <c r="T157" s="69"/>
      <c r="U157" s="69">
        <v>1059</v>
      </c>
      <c r="V157" s="69"/>
      <c r="W157" s="69">
        <v>2096</v>
      </c>
      <c r="X157" s="69"/>
      <c r="Y157" s="69">
        <v>157</v>
      </c>
      <c r="Z157" s="69"/>
      <c r="AA157" s="69">
        <v>-2</v>
      </c>
      <c r="AB157" s="69"/>
      <c r="AC157" s="69">
        <v>117</v>
      </c>
      <c r="AD157" s="69"/>
      <c r="AE157" s="69" t="e">
        <v>#VALUE!</v>
      </c>
      <c r="AF157" s="69"/>
      <c r="AG157" s="69">
        <v>159</v>
      </c>
      <c r="AH157" s="1"/>
    </row>
    <row r="158" spans="2:34" s="79" customFormat="1" ht="12" customHeight="1" x14ac:dyDescent="0.15">
      <c r="B158" s="65" t="s">
        <v>74</v>
      </c>
      <c r="C158" s="65" t="s">
        <v>115</v>
      </c>
      <c r="D158" s="65"/>
      <c r="E158" s="69">
        <v>529145</v>
      </c>
      <c r="F158" s="71"/>
      <c r="G158" s="69">
        <v>18041</v>
      </c>
      <c r="H158" s="69"/>
      <c r="I158" s="69" t="e">
        <v>#VALUE!</v>
      </c>
      <c r="J158" s="69"/>
      <c r="K158" s="69">
        <v>209206</v>
      </c>
      <c r="L158" s="69"/>
      <c r="M158" s="69" t="e">
        <v>#VALUE!</v>
      </c>
      <c r="N158" s="69"/>
      <c r="O158" s="69">
        <v>141626</v>
      </c>
      <c r="P158" s="69"/>
      <c r="Q158" s="69" t="e">
        <v>#VALUE!</v>
      </c>
      <c r="R158" s="69"/>
      <c r="S158" s="69">
        <v>274497</v>
      </c>
      <c r="T158" s="69"/>
      <c r="U158" s="69">
        <v>23152</v>
      </c>
      <c r="V158" s="69"/>
      <c r="W158" s="69">
        <v>179230</v>
      </c>
      <c r="X158" s="69"/>
      <c r="Y158" s="69">
        <v>71234</v>
      </c>
      <c r="Z158" s="69"/>
      <c r="AA158" s="69">
        <v>880</v>
      </c>
      <c r="AB158" s="69"/>
      <c r="AC158" s="69">
        <v>16016</v>
      </c>
      <c r="AD158" s="69"/>
      <c r="AE158" s="69" t="e">
        <v>#VALUE!</v>
      </c>
      <c r="AF158" s="69"/>
      <c r="AG158" s="69">
        <v>27423</v>
      </c>
      <c r="AH158" s="1"/>
    </row>
    <row r="159" spans="2:34" s="44" customFormat="1" ht="12" customHeight="1" x14ac:dyDescent="0.15">
      <c r="B159" s="65"/>
      <c r="C159" s="56"/>
      <c r="D159" s="56"/>
      <c r="E159" s="69"/>
      <c r="F159" s="68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1"/>
    </row>
    <row r="160" spans="2:34" s="44" customFormat="1" ht="12" customHeight="1" x14ac:dyDescent="0.15">
      <c r="B160" s="65"/>
      <c r="C160" s="65" t="s">
        <v>373</v>
      </c>
      <c r="D160" s="56"/>
      <c r="E160" s="69"/>
      <c r="F160" s="68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1"/>
    </row>
    <row r="161" spans="2:34" s="44" customFormat="1" ht="12" customHeight="1" x14ac:dyDescent="0.15">
      <c r="B161" s="65" t="s">
        <v>75</v>
      </c>
      <c r="C161" s="56" t="s">
        <v>210</v>
      </c>
      <c r="D161" s="56"/>
      <c r="E161" s="69">
        <v>5977</v>
      </c>
      <c r="F161" s="71"/>
      <c r="G161" s="69">
        <v>-225</v>
      </c>
      <c r="H161" s="69"/>
      <c r="I161" s="69" t="e">
        <v>#VALUE!</v>
      </c>
      <c r="J161" s="69"/>
      <c r="K161" s="69">
        <v>561</v>
      </c>
      <c r="L161" s="69"/>
      <c r="M161" s="69" t="e">
        <v>#VALUE!</v>
      </c>
      <c r="N161" s="69"/>
      <c r="O161" s="69">
        <v>305</v>
      </c>
      <c r="P161" s="69"/>
      <c r="Q161" s="69" t="e">
        <v>#VALUE!</v>
      </c>
      <c r="R161" s="69"/>
      <c r="S161" s="69">
        <v>3377</v>
      </c>
      <c r="T161" s="69"/>
      <c r="U161" s="69">
        <v>45</v>
      </c>
      <c r="V161" s="69"/>
      <c r="W161" s="69">
        <v>3257</v>
      </c>
      <c r="X161" s="69"/>
      <c r="Y161" s="69">
        <v>71</v>
      </c>
      <c r="Z161" s="69"/>
      <c r="AA161" s="69">
        <v>3</v>
      </c>
      <c r="AB161" s="69"/>
      <c r="AC161" s="69">
        <v>15</v>
      </c>
      <c r="AD161" s="69"/>
      <c r="AE161" s="69">
        <v>402</v>
      </c>
      <c r="AF161" s="69"/>
      <c r="AG161" s="69">
        <v>258</v>
      </c>
      <c r="AH161" s="1"/>
    </row>
    <row r="162" spans="2:34" s="44" customFormat="1" ht="12" customHeight="1" x14ac:dyDescent="0.15">
      <c r="B162" s="65" t="s">
        <v>76</v>
      </c>
      <c r="C162" s="56" t="s">
        <v>213</v>
      </c>
      <c r="D162" s="56"/>
      <c r="E162" s="69">
        <v>182</v>
      </c>
      <c r="F162" s="71"/>
      <c r="G162" s="69">
        <v>-19</v>
      </c>
      <c r="H162" s="69"/>
      <c r="I162" s="69" t="e">
        <v>#VALUE!</v>
      </c>
      <c r="J162" s="69"/>
      <c r="K162" s="69">
        <v>156</v>
      </c>
      <c r="L162" s="69"/>
      <c r="M162" s="69" t="e">
        <v>#VALUE!</v>
      </c>
      <c r="N162" s="69"/>
      <c r="O162" s="69">
        <v>2</v>
      </c>
      <c r="P162" s="69"/>
      <c r="Q162" s="69" t="e">
        <v>#VALUE!</v>
      </c>
      <c r="R162" s="69"/>
      <c r="S162" s="69">
        <v>160</v>
      </c>
      <c r="T162" s="69"/>
      <c r="U162" s="69">
        <v>0</v>
      </c>
      <c r="V162" s="69"/>
      <c r="W162" s="69">
        <v>143</v>
      </c>
      <c r="X162" s="69"/>
      <c r="Y162" s="69">
        <v>18</v>
      </c>
      <c r="Z162" s="69"/>
      <c r="AA162" s="69">
        <v>0</v>
      </c>
      <c r="AB162" s="69"/>
      <c r="AC162" s="69">
        <v>5</v>
      </c>
      <c r="AD162" s="69"/>
      <c r="AE162" s="69">
        <v>2</v>
      </c>
      <c r="AF162" s="69"/>
      <c r="AG162" s="69">
        <v>3</v>
      </c>
      <c r="AH162" s="1"/>
    </row>
    <row r="163" spans="2:34" s="44" customFormat="1" ht="12" customHeight="1" x14ac:dyDescent="0.15">
      <c r="B163" s="65" t="s">
        <v>77</v>
      </c>
      <c r="C163" s="56" t="s">
        <v>8</v>
      </c>
      <c r="D163" s="56"/>
      <c r="E163" s="69">
        <v>144</v>
      </c>
      <c r="F163" s="71"/>
      <c r="G163" s="69">
        <v>-2</v>
      </c>
      <c r="H163" s="69"/>
      <c r="I163" s="69" t="e">
        <v>#VALUE!</v>
      </c>
      <c r="J163" s="69"/>
      <c r="K163" s="69">
        <v>143</v>
      </c>
      <c r="L163" s="69"/>
      <c r="M163" s="69" t="e">
        <v>#VALUE!</v>
      </c>
      <c r="N163" s="69"/>
      <c r="O163" s="69">
        <v>2</v>
      </c>
      <c r="P163" s="69"/>
      <c r="Q163" s="69" t="e">
        <v>#VALUE!</v>
      </c>
      <c r="R163" s="69"/>
      <c r="S163" s="69">
        <v>8</v>
      </c>
      <c r="T163" s="69"/>
      <c r="U163" s="69">
        <v>5</v>
      </c>
      <c r="V163" s="69"/>
      <c r="W163" s="69">
        <v>0</v>
      </c>
      <c r="X163" s="69"/>
      <c r="Y163" s="69">
        <v>3</v>
      </c>
      <c r="Z163" s="69"/>
      <c r="AA163" s="69">
        <v>0</v>
      </c>
      <c r="AB163" s="69"/>
      <c r="AC163" s="69">
        <v>0</v>
      </c>
      <c r="AD163" s="69"/>
      <c r="AE163" s="69">
        <v>13</v>
      </c>
      <c r="AF163" s="69"/>
      <c r="AG163" s="69">
        <v>0</v>
      </c>
      <c r="AH163" s="1"/>
    </row>
    <row r="164" spans="2:34" s="44" customFormat="1" ht="12" customHeight="1" x14ac:dyDescent="0.15">
      <c r="B164" s="65" t="s">
        <v>78</v>
      </c>
      <c r="C164" s="56" t="s">
        <v>253</v>
      </c>
      <c r="D164" s="56"/>
      <c r="E164" s="69">
        <v>71962</v>
      </c>
      <c r="F164" s="71"/>
      <c r="G164" s="69">
        <v>3811</v>
      </c>
      <c r="H164" s="69"/>
      <c r="I164" s="69" t="e">
        <v>#VALUE!</v>
      </c>
      <c r="J164" s="69"/>
      <c r="K164" s="69">
        <v>25203</v>
      </c>
      <c r="L164" s="69"/>
      <c r="M164" s="69" t="e">
        <v>#VALUE!</v>
      </c>
      <c r="N164" s="69"/>
      <c r="O164" s="69">
        <v>20216</v>
      </c>
      <c r="P164" s="69"/>
      <c r="Q164" s="69" t="e">
        <v>#VALUE!</v>
      </c>
      <c r="R164" s="69"/>
      <c r="S164" s="69">
        <v>39800</v>
      </c>
      <c r="T164" s="69"/>
      <c r="U164" s="69">
        <v>2725</v>
      </c>
      <c r="V164" s="69"/>
      <c r="W164" s="69">
        <v>28549</v>
      </c>
      <c r="X164" s="69"/>
      <c r="Y164" s="69">
        <v>8286</v>
      </c>
      <c r="Z164" s="69"/>
      <c r="AA164" s="69">
        <v>240</v>
      </c>
      <c r="AB164" s="69"/>
      <c r="AC164" s="69">
        <v>1581</v>
      </c>
      <c r="AD164" s="69"/>
      <c r="AE164" s="69">
        <v>25996</v>
      </c>
      <c r="AF164" s="69"/>
      <c r="AG164" s="69">
        <v>10995</v>
      </c>
      <c r="AH164" s="1"/>
    </row>
    <row r="165" spans="2:34" s="44" customFormat="1" ht="12" customHeight="1" x14ac:dyDescent="0.15">
      <c r="B165" s="65" t="s">
        <v>79</v>
      </c>
      <c r="C165" s="56" t="s">
        <v>217</v>
      </c>
      <c r="D165" s="56"/>
      <c r="E165" s="69">
        <v>5454</v>
      </c>
      <c r="F165" s="71"/>
      <c r="G165" s="69">
        <v>-105</v>
      </c>
      <c r="H165" s="69"/>
      <c r="I165" s="69" t="e">
        <v>#VALUE!</v>
      </c>
      <c r="J165" s="69"/>
      <c r="K165" s="69">
        <v>3948</v>
      </c>
      <c r="L165" s="69"/>
      <c r="M165" s="69" t="e">
        <v>#VALUE!</v>
      </c>
      <c r="N165" s="69"/>
      <c r="O165" s="69">
        <v>2417</v>
      </c>
      <c r="P165" s="69"/>
      <c r="Q165" s="69" t="e">
        <v>#VALUE!</v>
      </c>
      <c r="R165" s="69"/>
      <c r="S165" s="69">
        <v>1962</v>
      </c>
      <c r="T165" s="69"/>
      <c r="U165" s="69">
        <v>109</v>
      </c>
      <c r="V165" s="69"/>
      <c r="W165" s="69">
        <v>1842</v>
      </c>
      <c r="X165" s="69"/>
      <c r="Y165" s="69">
        <v>11</v>
      </c>
      <c r="Z165" s="69"/>
      <c r="AA165" s="69">
        <v>0</v>
      </c>
      <c r="AB165" s="69"/>
      <c r="AC165" s="69">
        <v>699</v>
      </c>
      <c r="AD165" s="69"/>
      <c r="AE165" s="69">
        <v>1654</v>
      </c>
      <c r="AF165" s="69"/>
      <c r="AG165" s="69">
        <v>875</v>
      </c>
      <c r="AH165" s="1"/>
    </row>
    <row r="166" spans="2:34" s="44" customFormat="1" ht="12" customHeight="1" x14ac:dyDescent="0.15">
      <c r="B166" s="65" t="s">
        <v>80</v>
      </c>
      <c r="C166" s="56" t="s">
        <v>219</v>
      </c>
      <c r="D166" s="56"/>
      <c r="E166" s="69">
        <v>1130</v>
      </c>
      <c r="F166" s="71"/>
      <c r="G166" s="69">
        <v>-62</v>
      </c>
      <c r="H166" s="69"/>
      <c r="I166" s="69" t="e">
        <v>#VALUE!</v>
      </c>
      <c r="J166" s="69"/>
      <c r="K166" s="69">
        <v>1064</v>
      </c>
      <c r="L166" s="69"/>
      <c r="M166" s="69" t="e">
        <v>#VALUE!</v>
      </c>
      <c r="N166" s="69"/>
      <c r="O166" s="69">
        <v>362</v>
      </c>
      <c r="P166" s="69"/>
      <c r="Q166" s="69" t="e">
        <v>#VALUE!</v>
      </c>
      <c r="R166" s="69"/>
      <c r="S166" s="69">
        <v>660</v>
      </c>
      <c r="T166" s="69"/>
      <c r="U166" s="69">
        <v>97</v>
      </c>
      <c r="V166" s="69"/>
      <c r="W166" s="69">
        <v>540</v>
      </c>
      <c r="X166" s="69"/>
      <c r="Y166" s="69">
        <v>23</v>
      </c>
      <c r="Z166" s="69"/>
      <c r="AA166" s="69">
        <v>0</v>
      </c>
      <c r="AB166" s="69"/>
      <c r="AC166" s="69">
        <v>190</v>
      </c>
      <c r="AD166" s="69"/>
      <c r="AE166" s="69">
        <v>5666</v>
      </c>
      <c r="AF166" s="69"/>
      <c r="AG166" s="69">
        <v>425</v>
      </c>
      <c r="AH166" s="1"/>
    </row>
    <row r="167" spans="2:34" s="44" customFormat="1" ht="12" customHeight="1" x14ac:dyDescent="0.15">
      <c r="B167" s="65" t="s">
        <v>81</v>
      </c>
      <c r="C167" s="56" t="s">
        <v>220</v>
      </c>
      <c r="D167" s="56"/>
      <c r="E167" s="69">
        <v>324</v>
      </c>
      <c r="F167" s="71"/>
      <c r="G167" s="69">
        <v>-29</v>
      </c>
      <c r="H167" s="69"/>
      <c r="I167" s="69" t="e">
        <v>#VALUE!</v>
      </c>
      <c r="J167" s="69"/>
      <c r="K167" s="69">
        <v>295</v>
      </c>
      <c r="L167" s="69"/>
      <c r="M167" s="69" t="e">
        <v>#VALUE!</v>
      </c>
      <c r="N167" s="69"/>
      <c r="O167" s="69">
        <v>208</v>
      </c>
      <c r="P167" s="69"/>
      <c r="Q167" s="69" t="e">
        <v>#VALUE!</v>
      </c>
      <c r="R167" s="69"/>
      <c r="S167" s="69">
        <v>86</v>
      </c>
      <c r="T167" s="69"/>
      <c r="U167" s="69">
        <v>0</v>
      </c>
      <c r="V167" s="69"/>
      <c r="W167" s="69">
        <v>86</v>
      </c>
      <c r="X167" s="69"/>
      <c r="Y167" s="69">
        <v>0</v>
      </c>
      <c r="Z167" s="69"/>
      <c r="AA167" s="69">
        <v>0</v>
      </c>
      <c r="AB167" s="69"/>
      <c r="AC167" s="69">
        <v>0</v>
      </c>
      <c r="AD167" s="69"/>
      <c r="AE167" s="69">
        <v>75</v>
      </c>
      <c r="AF167" s="69"/>
      <c r="AG167" s="69">
        <v>3</v>
      </c>
      <c r="AH167" s="1"/>
    </row>
    <row r="168" spans="2:34" s="44" customFormat="1" ht="12" customHeight="1" x14ac:dyDescent="0.15">
      <c r="B168" s="65" t="s">
        <v>82</v>
      </c>
      <c r="C168" s="56" t="s">
        <v>221</v>
      </c>
      <c r="D168" s="56"/>
      <c r="E168" s="69">
        <v>0</v>
      </c>
      <c r="F168" s="71"/>
      <c r="G168" s="69">
        <v>0</v>
      </c>
      <c r="H168" s="69"/>
      <c r="I168" s="69" t="e">
        <v>#VALUE!</v>
      </c>
      <c r="J168" s="69"/>
      <c r="K168" s="69">
        <v>0</v>
      </c>
      <c r="L168" s="69"/>
      <c r="M168" s="69" t="e">
        <v>#VALUE!</v>
      </c>
      <c r="N168" s="69"/>
      <c r="O168" s="69">
        <v>0</v>
      </c>
      <c r="P168" s="69"/>
      <c r="Q168" s="69" t="e">
        <v>#VALUE!</v>
      </c>
      <c r="R168" s="69"/>
      <c r="S168" s="69">
        <v>0</v>
      </c>
      <c r="T168" s="69"/>
      <c r="U168" s="69">
        <v>0</v>
      </c>
      <c r="V168" s="69"/>
      <c r="W168" s="69">
        <v>0</v>
      </c>
      <c r="X168" s="69"/>
      <c r="Y168" s="69">
        <v>0</v>
      </c>
      <c r="Z168" s="69"/>
      <c r="AA168" s="69">
        <v>0</v>
      </c>
      <c r="AB168" s="69"/>
      <c r="AC168" s="69">
        <v>0</v>
      </c>
      <c r="AD168" s="69"/>
      <c r="AE168" s="69">
        <v>0</v>
      </c>
      <c r="AF168" s="69"/>
      <c r="AG168" s="69">
        <v>0</v>
      </c>
      <c r="AH168" s="1"/>
    </row>
    <row r="169" spans="2:34" s="44" customFormat="1" ht="12" customHeight="1" x14ac:dyDescent="0.15">
      <c r="B169" s="65" t="s">
        <v>83</v>
      </c>
      <c r="C169" s="56" t="s">
        <v>324</v>
      </c>
      <c r="D169" s="56"/>
      <c r="E169" s="69">
        <v>81</v>
      </c>
      <c r="F169" s="71"/>
      <c r="G169" s="69">
        <v>-26</v>
      </c>
      <c r="H169" s="69"/>
      <c r="I169" s="69" t="e">
        <v>#VALUE!</v>
      </c>
      <c r="J169" s="69"/>
      <c r="K169" s="69">
        <v>55</v>
      </c>
      <c r="L169" s="69"/>
      <c r="M169" s="69" t="e">
        <v>#VALUE!</v>
      </c>
      <c r="N169" s="69"/>
      <c r="O169" s="69">
        <v>0</v>
      </c>
      <c r="P169" s="69"/>
      <c r="Q169" s="69" t="e">
        <v>#VALUE!</v>
      </c>
      <c r="R169" s="69"/>
      <c r="S169" s="69">
        <v>42</v>
      </c>
      <c r="T169" s="69"/>
      <c r="U169" s="69">
        <v>0</v>
      </c>
      <c r="V169" s="69"/>
      <c r="W169" s="69">
        <v>31</v>
      </c>
      <c r="X169" s="69"/>
      <c r="Y169" s="69">
        <v>11</v>
      </c>
      <c r="Z169" s="69"/>
      <c r="AA169" s="69">
        <v>0</v>
      </c>
      <c r="AB169" s="69"/>
      <c r="AC169" s="69">
        <v>0</v>
      </c>
      <c r="AD169" s="69"/>
      <c r="AE169" s="69">
        <v>16</v>
      </c>
      <c r="AF169" s="69"/>
      <c r="AG169" s="69">
        <v>0</v>
      </c>
      <c r="AH169" s="1"/>
    </row>
    <row r="170" spans="2:34" s="44" customFormat="1" ht="12" customHeight="1" x14ac:dyDescent="0.15">
      <c r="B170" s="84" t="s">
        <v>84</v>
      </c>
      <c r="C170" s="56" t="s">
        <v>227</v>
      </c>
      <c r="D170" s="56"/>
      <c r="E170" s="69">
        <v>97</v>
      </c>
      <c r="F170" s="71"/>
      <c r="G170" s="69">
        <v>-21</v>
      </c>
      <c r="H170" s="69"/>
      <c r="I170" s="69" t="e">
        <v>#VALUE!</v>
      </c>
      <c r="J170" s="69"/>
      <c r="K170" s="69">
        <v>76</v>
      </c>
      <c r="L170" s="69"/>
      <c r="M170" s="69" t="e">
        <v>#VALUE!</v>
      </c>
      <c r="N170" s="69"/>
      <c r="O170" s="69">
        <v>10</v>
      </c>
      <c r="P170" s="69"/>
      <c r="Q170" s="69" t="e">
        <v>#VALUE!</v>
      </c>
      <c r="R170" s="69"/>
      <c r="S170" s="69">
        <v>60</v>
      </c>
      <c r="T170" s="69"/>
      <c r="U170" s="69">
        <v>2</v>
      </c>
      <c r="V170" s="69"/>
      <c r="W170" s="69">
        <v>57</v>
      </c>
      <c r="X170" s="69"/>
      <c r="Y170" s="69">
        <v>2</v>
      </c>
      <c r="Z170" s="69"/>
      <c r="AA170" s="69">
        <v>0</v>
      </c>
      <c r="AB170" s="69"/>
      <c r="AC170" s="69">
        <v>0</v>
      </c>
      <c r="AD170" s="69"/>
      <c r="AE170" s="69">
        <v>28</v>
      </c>
      <c r="AF170" s="69"/>
      <c r="AG170" s="69">
        <v>50</v>
      </c>
      <c r="AH170" s="1"/>
    </row>
    <row r="171" spans="2:34" s="44" customFormat="1" ht="12" customHeight="1" x14ac:dyDescent="0.15">
      <c r="B171" s="65" t="s">
        <v>85</v>
      </c>
      <c r="C171" s="56" t="s">
        <v>52</v>
      </c>
      <c r="D171" s="56"/>
      <c r="E171" s="69">
        <v>66</v>
      </c>
      <c r="F171" s="71"/>
      <c r="G171" s="69">
        <v>-16</v>
      </c>
      <c r="H171" s="69"/>
      <c r="I171" s="69" t="e">
        <v>#VALUE!</v>
      </c>
      <c r="J171" s="69"/>
      <c r="K171" s="69">
        <v>50</v>
      </c>
      <c r="L171" s="69"/>
      <c r="M171" s="69" t="e">
        <v>#VALUE!</v>
      </c>
      <c r="N171" s="69"/>
      <c r="O171" s="69">
        <v>6</v>
      </c>
      <c r="P171" s="69"/>
      <c r="Q171" s="69" t="e">
        <v>#VALUE!</v>
      </c>
      <c r="R171" s="69"/>
      <c r="S171" s="69">
        <v>24</v>
      </c>
      <c r="T171" s="69"/>
      <c r="U171" s="69">
        <v>0</v>
      </c>
      <c r="V171" s="69"/>
      <c r="W171" s="69">
        <v>5</v>
      </c>
      <c r="X171" s="69"/>
      <c r="Y171" s="69">
        <v>19</v>
      </c>
      <c r="Z171" s="69"/>
      <c r="AA171" s="69">
        <v>0</v>
      </c>
      <c r="AB171" s="69"/>
      <c r="AC171" s="69">
        <v>0</v>
      </c>
      <c r="AD171" s="69"/>
      <c r="AE171" s="69" t="e">
        <v>#VALUE!</v>
      </c>
      <c r="AF171" s="69"/>
      <c r="AG171" s="69">
        <v>3</v>
      </c>
      <c r="AH171" s="1"/>
    </row>
    <row r="172" spans="2:34" s="44" customFormat="1" ht="12" customHeight="1" x14ac:dyDescent="0.15">
      <c r="B172" s="65" t="s">
        <v>86</v>
      </c>
      <c r="C172" s="56" t="s">
        <v>12</v>
      </c>
      <c r="D172" s="56"/>
      <c r="E172" s="69">
        <v>91</v>
      </c>
      <c r="F172" s="71"/>
      <c r="G172" s="69">
        <v>-66</v>
      </c>
      <c r="H172" s="69"/>
      <c r="I172" s="69" t="e">
        <v>#VALUE!</v>
      </c>
      <c r="J172" s="69"/>
      <c r="K172" s="69">
        <v>24</v>
      </c>
      <c r="L172" s="69"/>
      <c r="M172" s="69" t="e">
        <v>#VALUE!</v>
      </c>
      <c r="N172" s="69"/>
      <c r="O172" s="69">
        <v>10</v>
      </c>
      <c r="P172" s="69"/>
      <c r="Q172" s="69" t="e">
        <v>#VALUE!</v>
      </c>
      <c r="R172" s="69"/>
      <c r="S172" s="69">
        <v>15</v>
      </c>
      <c r="T172" s="69"/>
      <c r="U172" s="69">
        <v>2</v>
      </c>
      <c r="V172" s="69"/>
      <c r="W172" s="69">
        <v>10</v>
      </c>
      <c r="X172" s="69"/>
      <c r="Y172" s="69">
        <v>3</v>
      </c>
      <c r="Z172" s="69"/>
      <c r="AA172" s="69">
        <v>0</v>
      </c>
      <c r="AB172" s="69"/>
      <c r="AC172" s="69">
        <v>0</v>
      </c>
      <c r="AD172" s="69"/>
      <c r="AE172" s="69">
        <v>6</v>
      </c>
      <c r="AF172" s="69"/>
      <c r="AG172" s="69">
        <v>0</v>
      </c>
      <c r="AH172" s="1"/>
    </row>
    <row r="173" spans="2:34" s="44" customFormat="1" ht="12" customHeight="1" x14ac:dyDescent="0.15">
      <c r="B173" s="65" t="s">
        <v>87</v>
      </c>
      <c r="C173" s="56" t="s">
        <v>13</v>
      </c>
      <c r="D173" s="56"/>
      <c r="E173" s="69">
        <v>204</v>
      </c>
      <c r="F173" s="71"/>
      <c r="G173" s="69">
        <v>-89</v>
      </c>
      <c r="H173" s="69"/>
      <c r="I173" s="69" t="e">
        <v>#VALUE!</v>
      </c>
      <c r="J173" s="69"/>
      <c r="K173" s="69">
        <v>115</v>
      </c>
      <c r="L173" s="69"/>
      <c r="M173" s="69" t="e">
        <v>#VALUE!</v>
      </c>
      <c r="N173" s="69"/>
      <c r="O173" s="69">
        <v>107</v>
      </c>
      <c r="P173" s="69"/>
      <c r="Q173" s="69" t="e">
        <v>#VALUE!</v>
      </c>
      <c r="R173" s="69"/>
      <c r="S173" s="69">
        <v>8</v>
      </c>
      <c r="T173" s="69"/>
      <c r="U173" s="69">
        <v>0</v>
      </c>
      <c r="V173" s="69"/>
      <c r="W173" s="69">
        <v>6</v>
      </c>
      <c r="X173" s="69"/>
      <c r="Y173" s="69">
        <v>2</v>
      </c>
      <c r="Z173" s="69"/>
      <c r="AA173" s="69">
        <v>0</v>
      </c>
      <c r="AB173" s="69"/>
      <c r="AC173" s="69">
        <v>2</v>
      </c>
      <c r="AD173" s="69"/>
      <c r="AE173" s="69">
        <v>3</v>
      </c>
      <c r="AF173" s="69"/>
      <c r="AG173" s="69">
        <v>3</v>
      </c>
      <c r="AH173" s="1"/>
    </row>
    <row r="174" spans="2:34" s="44" customFormat="1" ht="12" customHeight="1" x14ac:dyDescent="0.15">
      <c r="B174" s="65" t="s">
        <v>88</v>
      </c>
      <c r="C174" s="56" t="s">
        <v>265</v>
      </c>
      <c r="D174" s="56"/>
      <c r="E174" s="69">
        <v>113</v>
      </c>
      <c r="F174" s="71"/>
      <c r="G174" s="69">
        <v>-3</v>
      </c>
      <c r="H174" s="69"/>
      <c r="I174" s="69" t="e">
        <v>#VALUE!</v>
      </c>
      <c r="J174" s="69"/>
      <c r="K174" s="69">
        <v>110</v>
      </c>
      <c r="L174" s="69"/>
      <c r="M174" s="69" t="e">
        <v>#VALUE!</v>
      </c>
      <c r="N174" s="69"/>
      <c r="O174" s="69">
        <v>63</v>
      </c>
      <c r="P174" s="69"/>
      <c r="Q174" s="69" t="e">
        <v>#VALUE!</v>
      </c>
      <c r="R174" s="69"/>
      <c r="S174" s="69">
        <v>19</v>
      </c>
      <c r="T174" s="69"/>
      <c r="U174" s="69">
        <v>0</v>
      </c>
      <c r="V174" s="69"/>
      <c r="W174" s="69">
        <v>6</v>
      </c>
      <c r="X174" s="69"/>
      <c r="Y174" s="69">
        <v>13</v>
      </c>
      <c r="Z174" s="69"/>
      <c r="AA174" s="69">
        <v>0</v>
      </c>
      <c r="AB174" s="69"/>
      <c r="AC174" s="69">
        <v>0</v>
      </c>
      <c r="AD174" s="69"/>
      <c r="AE174" s="69">
        <v>11</v>
      </c>
      <c r="AF174" s="69"/>
      <c r="AG174" s="69">
        <v>8</v>
      </c>
      <c r="AH174" s="1"/>
    </row>
    <row r="175" spans="2:34" s="44" customFormat="1" ht="12" customHeight="1" x14ac:dyDescent="0.15">
      <c r="B175" s="65" t="s">
        <v>89</v>
      </c>
      <c r="C175" s="56" t="s">
        <v>46</v>
      </c>
      <c r="D175" s="56"/>
      <c r="E175" s="69">
        <v>42414</v>
      </c>
      <c r="F175" s="71"/>
      <c r="G175" s="69">
        <v>-112</v>
      </c>
      <c r="H175" s="69"/>
      <c r="I175" s="69" t="e">
        <v>#VALUE!</v>
      </c>
      <c r="J175" s="69"/>
      <c r="K175" s="69">
        <v>7706</v>
      </c>
      <c r="L175" s="69"/>
      <c r="M175" s="69" t="e">
        <v>#VALUE!</v>
      </c>
      <c r="N175" s="69"/>
      <c r="O175" s="69">
        <v>2583</v>
      </c>
      <c r="P175" s="69"/>
      <c r="Q175" s="69" t="e">
        <v>#VALUE!</v>
      </c>
      <c r="R175" s="69"/>
      <c r="S175" s="69">
        <v>18924</v>
      </c>
      <c r="T175" s="69"/>
      <c r="U175" s="69">
        <v>1334</v>
      </c>
      <c r="V175" s="69"/>
      <c r="W175" s="69">
        <v>12530</v>
      </c>
      <c r="X175" s="69"/>
      <c r="Y175" s="69">
        <v>5060</v>
      </c>
      <c r="Z175" s="69"/>
      <c r="AA175" s="69">
        <v>0</v>
      </c>
      <c r="AB175" s="69"/>
      <c r="AC175" s="69">
        <v>1190</v>
      </c>
      <c r="AD175" s="69"/>
      <c r="AE175" s="69">
        <v>21256</v>
      </c>
      <c r="AF175" s="69"/>
      <c r="AG175" s="69">
        <v>3622</v>
      </c>
      <c r="AH175" s="1"/>
    </row>
    <row r="176" spans="2:34" s="44" customFormat="1" ht="12" customHeight="1" x14ac:dyDescent="0.15">
      <c r="B176" s="65" t="s">
        <v>90</v>
      </c>
      <c r="C176" s="56" t="s">
        <v>34</v>
      </c>
      <c r="D176" s="56"/>
      <c r="E176" s="69">
        <v>37</v>
      </c>
      <c r="F176" s="71"/>
      <c r="G176" s="69">
        <v>-3</v>
      </c>
      <c r="H176" s="69"/>
      <c r="I176" s="69" t="e">
        <v>#VALUE!</v>
      </c>
      <c r="J176" s="69"/>
      <c r="K176" s="69">
        <v>34</v>
      </c>
      <c r="L176" s="69"/>
      <c r="M176" s="69" t="e">
        <v>#VALUE!</v>
      </c>
      <c r="N176" s="69"/>
      <c r="O176" s="69">
        <v>0</v>
      </c>
      <c r="P176" s="69"/>
      <c r="Q176" s="69" t="e">
        <v>#VALUE!</v>
      </c>
      <c r="R176" s="69"/>
      <c r="S176" s="69">
        <v>34</v>
      </c>
      <c r="T176" s="69"/>
      <c r="U176" s="69">
        <v>5</v>
      </c>
      <c r="V176" s="69"/>
      <c r="W176" s="69">
        <v>0</v>
      </c>
      <c r="X176" s="69"/>
      <c r="Y176" s="69">
        <v>29</v>
      </c>
      <c r="Z176" s="69"/>
      <c r="AA176" s="69">
        <v>0</v>
      </c>
      <c r="AB176" s="69"/>
      <c r="AC176" s="69">
        <v>0</v>
      </c>
      <c r="AD176" s="69"/>
      <c r="AE176" s="69" t="e">
        <v>#VALUE!</v>
      </c>
      <c r="AF176" s="69"/>
      <c r="AG176" s="69">
        <v>0</v>
      </c>
      <c r="AH176" s="1"/>
    </row>
    <row r="177" spans="1:39" s="44" customFormat="1" ht="12" customHeight="1" x14ac:dyDescent="0.15">
      <c r="B177" s="65" t="s">
        <v>91</v>
      </c>
      <c r="C177" s="56" t="s">
        <v>29</v>
      </c>
      <c r="D177" s="56"/>
      <c r="E177" s="69">
        <v>1446</v>
      </c>
      <c r="F177" s="71"/>
      <c r="G177" s="69">
        <v>-196</v>
      </c>
      <c r="H177" s="69"/>
      <c r="I177" s="69" t="e">
        <v>#VALUE!</v>
      </c>
      <c r="J177" s="69"/>
      <c r="K177" s="69">
        <v>1248</v>
      </c>
      <c r="L177" s="69"/>
      <c r="M177" s="69" t="e">
        <v>#VALUE!</v>
      </c>
      <c r="N177" s="69"/>
      <c r="O177" s="69">
        <v>475</v>
      </c>
      <c r="P177" s="69"/>
      <c r="Q177" s="69" t="e">
        <v>#VALUE!</v>
      </c>
      <c r="R177" s="69"/>
      <c r="S177" s="69">
        <v>749</v>
      </c>
      <c r="T177" s="69"/>
      <c r="U177" s="69">
        <v>159</v>
      </c>
      <c r="V177" s="69"/>
      <c r="W177" s="69">
        <v>584</v>
      </c>
      <c r="X177" s="69"/>
      <c r="Y177" s="69">
        <v>6</v>
      </c>
      <c r="Z177" s="69"/>
      <c r="AA177" s="69">
        <v>0</v>
      </c>
      <c r="AB177" s="69"/>
      <c r="AC177" s="69">
        <v>50</v>
      </c>
      <c r="AD177" s="69"/>
      <c r="AE177" s="69" t="e">
        <v>#VALUE!</v>
      </c>
      <c r="AF177" s="69"/>
      <c r="AG177" s="69">
        <v>366</v>
      </c>
      <c r="AH177" s="1"/>
    </row>
    <row r="178" spans="1:39" s="44" customFormat="1" ht="12" customHeight="1" x14ac:dyDescent="0.15">
      <c r="B178" s="65" t="s">
        <v>92</v>
      </c>
      <c r="C178" s="56" t="s">
        <v>59</v>
      </c>
      <c r="D178" s="56"/>
      <c r="E178" s="69">
        <v>133</v>
      </c>
      <c r="F178" s="71"/>
      <c r="G178" s="69">
        <v>-3</v>
      </c>
      <c r="H178" s="69"/>
      <c r="I178" s="69" t="e">
        <v>#VALUE!</v>
      </c>
      <c r="J178" s="69"/>
      <c r="K178" s="69">
        <v>130</v>
      </c>
      <c r="L178" s="69"/>
      <c r="M178" s="69" t="e">
        <v>#VALUE!</v>
      </c>
      <c r="N178" s="69"/>
      <c r="O178" s="69">
        <v>0</v>
      </c>
      <c r="P178" s="69"/>
      <c r="Q178" s="69" t="e">
        <v>#VALUE!</v>
      </c>
      <c r="R178" s="69"/>
      <c r="S178" s="69">
        <v>128</v>
      </c>
      <c r="T178" s="69"/>
      <c r="U178" s="69">
        <v>70</v>
      </c>
      <c r="V178" s="69"/>
      <c r="W178" s="69">
        <v>47</v>
      </c>
      <c r="X178" s="69"/>
      <c r="Y178" s="69">
        <v>11</v>
      </c>
      <c r="Z178" s="69"/>
      <c r="AA178" s="69">
        <v>0</v>
      </c>
      <c r="AB178" s="69"/>
      <c r="AC178" s="69">
        <v>2</v>
      </c>
      <c r="AD178" s="69"/>
      <c r="AE178" s="69" t="e">
        <v>#VALUE!</v>
      </c>
      <c r="AF178" s="69"/>
      <c r="AG178" s="69">
        <v>2</v>
      </c>
      <c r="AH178" s="1"/>
    </row>
    <row r="179" spans="1:39" s="44" customFormat="1" ht="12" customHeight="1" x14ac:dyDescent="0.15">
      <c r="B179" s="65" t="s">
        <v>93</v>
      </c>
      <c r="C179" s="56" t="s">
        <v>54</v>
      </c>
      <c r="D179" s="56"/>
      <c r="E179" s="69">
        <v>128</v>
      </c>
      <c r="F179" s="71"/>
      <c r="G179" s="69">
        <v>-3</v>
      </c>
      <c r="H179" s="69"/>
      <c r="I179" s="69" t="e">
        <v>#VALUE!</v>
      </c>
      <c r="J179" s="69"/>
      <c r="K179" s="69">
        <v>125</v>
      </c>
      <c r="L179" s="69"/>
      <c r="M179" s="69" t="e">
        <v>#VALUE!</v>
      </c>
      <c r="N179" s="69"/>
      <c r="O179" s="69">
        <v>0</v>
      </c>
      <c r="P179" s="69"/>
      <c r="Q179" s="69" t="e">
        <v>#VALUE!</v>
      </c>
      <c r="R179" s="69"/>
      <c r="S179" s="69">
        <v>125</v>
      </c>
      <c r="T179" s="69"/>
      <c r="U179" s="69">
        <v>15</v>
      </c>
      <c r="V179" s="69"/>
      <c r="W179" s="69">
        <v>86</v>
      </c>
      <c r="X179" s="69"/>
      <c r="Y179" s="69">
        <v>24</v>
      </c>
      <c r="Z179" s="69"/>
      <c r="AA179" s="69">
        <v>0</v>
      </c>
      <c r="AB179" s="69"/>
      <c r="AC179" s="69">
        <v>19</v>
      </c>
      <c r="AD179" s="69"/>
      <c r="AE179" s="69" t="e">
        <v>#VALUE!</v>
      </c>
      <c r="AF179" s="69"/>
      <c r="AG179" s="69">
        <v>3</v>
      </c>
      <c r="AH179" s="1"/>
    </row>
    <row r="180" spans="1:39" s="44" customFormat="1" ht="12" customHeight="1" x14ac:dyDescent="0.15">
      <c r="B180" s="65" t="s">
        <v>94</v>
      </c>
      <c r="C180" s="56" t="s">
        <v>64</v>
      </c>
      <c r="D180" s="56"/>
      <c r="E180" s="69">
        <v>1423</v>
      </c>
      <c r="F180" s="71"/>
      <c r="G180" s="69">
        <v>-11</v>
      </c>
      <c r="H180" s="69"/>
      <c r="I180" s="69" t="e">
        <v>#VALUE!</v>
      </c>
      <c r="J180" s="69"/>
      <c r="K180" s="69">
        <v>148</v>
      </c>
      <c r="L180" s="69"/>
      <c r="M180" s="69" t="e">
        <v>#VALUE!</v>
      </c>
      <c r="N180" s="69"/>
      <c r="O180" s="69">
        <v>91</v>
      </c>
      <c r="P180" s="69"/>
      <c r="Q180" s="69" t="e">
        <v>#VALUE!</v>
      </c>
      <c r="R180" s="69"/>
      <c r="S180" s="69">
        <v>931</v>
      </c>
      <c r="T180" s="69"/>
      <c r="U180" s="69">
        <v>62</v>
      </c>
      <c r="V180" s="69"/>
      <c r="W180" s="69">
        <v>686</v>
      </c>
      <c r="X180" s="69"/>
      <c r="Y180" s="69">
        <v>164</v>
      </c>
      <c r="Z180" s="69"/>
      <c r="AA180" s="69">
        <v>19</v>
      </c>
      <c r="AB180" s="69"/>
      <c r="AC180" s="69">
        <v>16</v>
      </c>
      <c r="AD180" s="69"/>
      <c r="AE180" s="69" t="e">
        <v>#VALUE!</v>
      </c>
      <c r="AF180" s="69"/>
      <c r="AG180" s="69">
        <v>44</v>
      </c>
      <c r="AH180" s="1"/>
    </row>
    <row r="181" spans="1:39" s="44" customFormat="1" ht="12" customHeight="1" x14ac:dyDescent="0.15">
      <c r="B181" s="65" t="s">
        <v>95</v>
      </c>
      <c r="C181" s="56" t="s">
        <v>67</v>
      </c>
      <c r="D181" s="56"/>
      <c r="E181" s="69">
        <v>524</v>
      </c>
      <c r="F181" s="71"/>
      <c r="G181" s="69">
        <v>29</v>
      </c>
      <c r="H181" s="69"/>
      <c r="I181" s="69" t="e">
        <v>#VALUE!</v>
      </c>
      <c r="J181" s="69"/>
      <c r="K181" s="69">
        <v>529</v>
      </c>
      <c r="L181" s="69"/>
      <c r="M181" s="69" t="e">
        <v>#VALUE!</v>
      </c>
      <c r="N181" s="69"/>
      <c r="O181" s="69">
        <v>31</v>
      </c>
      <c r="P181" s="69"/>
      <c r="Q181" s="69" t="e">
        <v>#VALUE!</v>
      </c>
      <c r="R181" s="69"/>
      <c r="S181" s="69">
        <v>511</v>
      </c>
      <c r="T181" s="69"/>
      <c r="U181" s="69">
        <v>243</v>
      </c>
      <c r="V181" s="69"/>
      <c r="W181" s="69">
        <v>152</v>
      </c>
      <c r="X181" s="69"/>
      <c r="Y181" s="69">
        <v>115</v>
      </c>
      <c r="Z181" s="69"/>
      <c r="AA181" s="69">
        <v>0</v>
      </c>
      <c r="AB181" s="69"/>
      <c r="AC181" s="69">
        <v>0</v>
      </c>
      <c r="AD181" s="69"/>
      <c r="AE181" s="69" t="e">
        <v>#VALUE!</v>
      </c>
      <c r="AF181" s="69"/>
      <c r="AG181" s="69">
        <v>2</v>
      </c>
      <c r="AH181" s="1"/>
    </row>
    <row r="182" spans="1:39" s="44" customFormat="1" ht="12" customHeight="1" x14ac:dyDescent="0.15">
      <c r="B182" s="65" t="s">
        <v>374</v>
      </c>
      <c r="C182" s="56" t="s">
        <v>116</v>
      </c>
      <c r="D182" s="56"/>
      <c r="E182" s="69">
        <v>139</v>
      </c>
      <c r="F182" s="71"/>
      <c r="G182" s="69">
        <v>-10</v>
      </c>
      <c r="H182" s="69"/>
      <c r="I182" s="69" t="e">
        <v>#VALUE!</v>
      </c>
      <c r="J182" s="69"/>
      <c r="K182" s="69">
        <v>101</v>
      </c>
      <c r="L182" s="69"/>
      <c r="M182" s="69" t="e">
        <v>#VALUE!</v>
      </c>
      <c r="N182" s="69"/>
      <c r="O182" s="69">
        <v>0</v>
      </c>
      <c r="P182" s="69"/>
      <c r="Q182" s="69" t="e">
        <v>#VALUE!</v>
      </c>
      <c r="R182" s="69"/>
      <c r="S182" s="69">
        <v>130</v>
      </c>
      <c r="T182" s="69"/>
      <c r="U182" s="69">
        <v>0</v>
      </c>
      <c r="V182" s="69"/>
      <c r="W182" s="69">
        <v>118</v>
      </c>
      <c r="X182" s="69"/>
      <c r="Y182" s="69">
        <v>11</v>
      </c>
      <c r="Z182" s="69"/>
      <c r="AA182" s="69">
        <v>0</v>
      </c>
      <c r="AB182" s="69"/>
      <c r="AC182" s="69">
        <v>0</v>
      </c>
      <c r="AD182" s="69"/>
      <c r="AE182" s="69" t="e">
        <v>#VALUE!</v>
      </c>
      <c r="AF182" s="69"/>
      <c r="AG182" s="69">
        <v>3</v>
      </c>
      <c r="AH182" s="1"/>
    </row>
    <row r="183" spans="1:39" s="79" customFormat="1" ht="12" customHeight="1" x14ac:dyDescent="0.15">
      <c r="B183" s="65" t="s">
        <v>96</v>
      </c>
      <c r="C183" s="65" t="s">
        <v>115</v>
      </c>
      <c r="D183" s="65"/>
      <c r="E183" s="69">
        <v>132071</v>
      </c>
      <c r="F183" s="71"/>
      <c r="G183" s="69">
        <v>2837</v>
      </c>
      <c r="H183" s="69"/>
      <c r="I183" s="69" t="e">
        <v>#VALUE!</v>
      </c>
      <c r="J183" s="69"/>
      <c r="K183" s="69">
        <v>41819</v>
      </c>
      <c r="L183" s="69"/>
      <c r="M183" s="69" t="e">
        <v>#VALUE!</v>
      </c>
      <c r="N183" s="69"/>
      <c r="O183" s="69">
        <v>26886</v>
      </c>
      <c r="P183" s="69"/>
      <c r="Q183" s="69" t="e">
        <v>#VALUE!</v>
      </c>
      <c r="R183" s="69"/>
      <c r="S183" s="69">
        <v>67753</v>
      </c>
      <c r="T183" s="69"/>
      <c r="U183" s="69">
        <v>4872</v>
      </c>
      <c r="V183" s="69"/>
      <c r="W183" s="69">
        <v>48735</v>
      </c>
      <c r="X183" s="69"/>
      <c r="Y183" s="69">
        <v>13884</v>
      </c>
      <c r="Z183" s="69"/>
      <c r="AA183" s="69">
        <v>263</v>
      </c>
      <c r="AB183" s="69"/>
      <c r="AC183" s="69">
        <v>3768</v>
      </c>
      <c r="AD183" s="69"/>
      <c r="AE183" s="69" t="e">
        <v>#VALUE!</v>
      </c>
      <c r="AF183" s="69"/>
      <c r="AG183" s="69">
        <v>16666</v>
      </c>
      <c r="AH183" s="1"/>
    </row>
    <row r="184" spans="1:39" s="44" customFormat="1" ht="12" customHeight="1" x14ac:dyDescent="0.15">
      <c r="B184" s="65"/>
      <c r="C184" s="56"/>
      <c r="D184" s="56"/>
      <c r="E184" s="69"/>
      <c r="F184" s="68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1"/>
    </row>
    <row r="185" spans="1:39" s="79" customFormat="1" ht="12" customHeight="1" x14ac:dyDescent="0.15">
      <c r="B185" s="65" t="s">
        <v>97</v>
      </c>
      <c r="C185" s="65" t="s">
        <v>375</v>
      </c>
      <c r="D185" s="65"/>
      <c r="E185" s="69">
        <v>933972</v>
      </c>
      <c r="F185" s="71"/>
      <c r="G185" s="69">
        <v>18607</v>
      </c>
      <c r="H185" s="69"/>
      <c r="I185" s="69" t="e">
        <v>#VALUE!</v>
      </c>
      <c r="J185" s="69"/>
      <c r="K185" s="69">
        <v>352640</v>
      </c>
      <c r="L185" s="69"/>
      <c r="M185" s="69" t="e">
        <v>#VALUE!</v>
      </c>
      <c r="N185" s="69"/>
      <c r="O185" s="69">
        <v>212402</v>
      </c>
      <c r="P185" s="69"/>
      <c r="Q185" s="69" t="e">
        <v>#VALUE!</v>
      </c>
      <c r="R185" s="69"/>
      <c r="S185" s="69">
        <v>515253</v>
      </c>
      <c r="T185" s="69"/>
      <c r="U185" s="69">
        <v>61656</v>
      </c>
      <c r="V185" s="69"/>
      <c r="W185" s="69">
        <v>316860</v>
      </c>
      <c r="X185" s="69"/>
      <c r="Y185" s="69">
        <v>134021</v>
      </c>
      <c r="Z185" s="69"/>
      <c r="AA185" s="69">
        <v>2711</v>
      </c>
      <c r="AB185" s="69"/>
      <c r="AC185" s="69">
        <v>32797</v>
      </c>
      <c r="AD185" s="69"/>
      <c r="AE185" s="69" t="e">
        <v>#VALUE!</v>
      </c>
      <c r="AF185" s="69"/>
      <c r="AG185" s="69">
        <v>68593</v>
      </c>
      <c r="AH185" s="1"/>
    </row>
    <row r="186" spans="1:39" s="44" customFormat="1" ht="12" customHeight="1" x14ac:dyDescent="0.15">
      <c r="B186" s="65"/>
      <c r="C186" s="56"/>
      <c r="D186" s="56"/>
      <c r="E186" s="69"/>
      <c r="F186" s="68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1"/>
    </row>
    <row r="187" spans="1:39" s="44" customFormat="1" ht="12" customHeight="1" x14ac:dyDescent="0.15">
      <c r="B187" s="65" t="s">
        <v>98</v>
      </c>
      <c r="C187" s="56" t="s">
        <v>99</v>
      </c>
      <c r="D187" s="56"/>
      <c r="E187" s="69">
        <v>19</v>
      </c>
      <c r="F187" s="71"/>
      <c r="G187" s="69">
        <v>130</v>
      </c>
      <c r="H187" s="69"/>
      <c r="I187" s="69" t="e">
        <v>#VALUE!</v>
      </c>
      <c r="J187" s="69"/>
      <c r="K187" s="69">
        <v>148</v>
      </c>
      <c r="L187" s="69"/>
      <c r="M187" s="69" t="e">
        <v>#VALUE!</v>
      </c>
      <c r="N187" s="69"/>
      <c r="O187" s="69">
        <v>-3</v>
      </c>
      <c r="P187" s="69"/>
      <c r="Q187" s="69" t="e">
        <v>#VALUE!</v>
      </c>
      <c r="R187" s="69"/>
      <c r="S187" s="69">
        <v>135</v>
      </c>
      <c r="T187" s="69"/>
      <c r="U187" s="69">
        <v>131</v>
      </c>
      <c r="V187" s="69"/>
      <c r="W187" s="69">
        <v>0</v>
      </c>
      <c r="X187" s="69"/>
      <c r="Y187" s="69">
        <v>3</v>
      </c>
      <c r="Z187" s="69"/>
      <c r="AA187" s="69">
        <v>0</v>
      </c>
      <c r="AB187" s="69"/>
      <c r="AC187" s="69">
        <v>36</v>
      </c>
      <c r="AD187" s="69"/>
      <c r="AE187" s="69" t="e">
        <v>#VALUE!</v>
      </c>
      <c r="AF187" s="69"/>
      <c r="AG187" s="69">
        <v>3</v>
      </c>
      <c r="AH187" s="1"/>
    </row>
    <row r="188" spans="1:39" s="44" customFormat="1" ht="12" customHeight="1" x14ac:dyDescent="0.15">
      <c r="B188" s="65"/>
      <c r="C188" s="56"/>
      <c r="D188" s="56"/>
      <c r="E188" s="69"/>
      <c r="F188" s="68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1"/>
    </row>
    <row r="189" spans="1:39" s="44" customFormat="1" ht="12" customHeight="1" x14ac:dyDescent="0.15">
      <c r="B189" s="65" t="s">
        <v>100</v>
      </c>
      <c r="C189" s="56" t="s">
        <v>378</v>
      </c>
      <c r="D189" s="56"/>
      <c r="E189" s="69">
        <v>53905</v>
      </c>
      <c r="F189" s="71"/>
      <c r="G189" s="69">
        <v>250</v>
      </c>
      <c r="H189" s="69"/>
      <c r="I189" s="69" t="e">
        <v>#VALUE!</v>
      </c>
      <c r="J189" s="69"/>
      <c r="K189" s="69">
        <v>54155</v>
      </c>
      <c r="L189" s="69"/>
      <c r="M189" s="69" t="e">
        <v>#VALUE!</v>
      </c>
      <c r="N189" s="69"/>
      <c r="O189" s="69">
        <v>5</v>
      </c>
      <c r="P189" s="69"/>
      <c r="Q189" s="69" t="e">
        <v>#VALUE!</v>
      </c>
      <c r="R189" s="69"/>
      <c r="S189" s="69">
        <v>0</v>
      </c>
      <c r="T189" s="69"/>
      <c r="U189" s="69">
        <v>0</v>
      </c>
      <c r="V189" s="69"/>
      <c r="W189" s="69">
        <v>0</v>
      </c>
      <c r="X189" s="69"/>
      <c r="Y189" s="69">
        <v>0</v>
      </c>
      <c r="Z189" s="69"/>
      <c r="AA189" s="69">
        <v>0</v>
      </c>
      <c r="AB189" s="69"/>
      <c r="AC189" s="69">
        <v>6660</v>
      </c>
      <c r="AD189" s="69"/>
      <c r="AE189" s="69" t="e">
        <v>#VALUE!</v>
      </c>
      <c r="AF189" s="69"/>
      <c r="AG189" s="69">
        <v>520</v>
      </c>
      <c r="AH189" s="1"/>
    </row>
    <row r="190" spans="1:39" s="44" customFormat="1" ht="12" customHeight="1" x14ac:dyDescent="0.15">
      <c r="B190" s="65"/>
      <c r="C190" s="56"/>
      <c r="D190" s="56"/>
      <c r="E190" s="69"/>
      <c r="F190" s="68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1"/>
    </row>
    <row r="191" spans="1:39" s="79" customFormat="1" ht="12" customHeight="1" x14ac:dyDescent="0.15">
      <c r="B191" s="65" t="s">
        <v>101</v>
      </c>
      <c r="C191" s="91" t="s">
        <v>102</v>
      </c>
      <c r="D191" s="91"/>
      <c r="E191" s="69">
        <v>3692460</v>
      </c>
      <c r="F191" s="71"/>
      <c r="G191" s="69">
        <v>11253</v>
      </c>
      <c r="H191" s="69"/>
      <c r="I191" s="69" t="e">
        <v>#VALUE!</v>
      </c>
      <c r="J191" s="69"/>
      <c r="K191" s="69">
        <v>1512995</v>
      </c>
      <c r="L191" s="69"/>
      <c r="M191" s="69" t="e">
        <v>#VALUE!</v>
      </c>
      <c r="N191" s="69"/>
      <c r="O191" s="69">
        <v>656093</v>
      </c>
      <c r="P191" s="69"/>
      <c r="Q191" s="69" t="e">
        <v>#VALUE!</v>
      </c>
      <c r="R191" s="69"/>
      <c r="S191" s="69">
        <v>2120556</v>
      </c>
      <c r="T191" s="69"/>
      <c r="U191" s="69">
        <v>627297</v>
      </c>
      <c r="V191" s="69"/>
      <c r="W191" s="69">
        <v>956435</v>
      </c>
      <c r="X191" s="69"/>
      <c r="Y191" s="69">
        <v>533999</v>
      </c>
      <c r="Z191" s="69"/>
      <c r="AA191" s="69">
        <v>2821</v>
      </c>
      <c r="AB191" s="69"/>
      <c r="AC191" s="69">
        <v>721533</v>
      </c>
      <c r="AD191" s="69"/>
      <c r="AE191" s="69" t="e">
        <v>#VALUE!</v>
      </c>
      <c r="AF191" s="69"/>
      <c r="AG191" s="69">
        <v>515822</v>
      </c>
      <c r="AH191" s="1"/>
    </row>
    <row r="192" spans="1:39" s="44" customFormat="1" ht="12" customHeight="1" x14ac:dyDescent="0.15">
      <c r="A192" s="97"/>
      <c r="B192" s="97"/>
      <c r="C192" s="98"/>
      <c r="D192" s="97"/>
      <c r="E192" s="3"/>
      <c r="F192" s="9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67"/>
      <c r="AJ192" s="67"/>
      <c r="AK192" s="67"/>
      <c r="AM192" s="67"/>
    </row>
    <row r="193" spans="1:39" s="102" customFormat="1" ht="12" customHeight="1" x14ac:dyDescent="0.2">
      <c r="A193" s="99" t="s">
        <v>376</v>
      </c>
      <c r="B193" s="100"/>
      <c r="C193" s="100"/>
      <c r="D193" s="101"/>
      <c r="E193" s="122"/>
      <c r="F193" s="122"/>
      <c r="G193" s="122"/>
      <c r="H193" s="122"/>
      <c r="I193" s="122"/>
      <c r="J193" s="122"/>
      <c r="O193" s="122"/>
      <c r="P193" s="122"/>
      <c r="Q193" s="122"/>
      <c r="R193" s="122"/>
      <c r="AJ193" s="122"/>
      <c r="AK193" s="122"/>
    </row>
    <row r="194" spans="1:39" s="102" customFormat="1" ht="12" customHeight="1" x14ac:dyDescent="0.2">
      <c r="A194" s="103"/>
      <c r="B194" s="104"/>
      <c r="C194" s="104"/>
      <c r="D194" s="104"/>
      <c r="E194" s="157"/>
      <c r="F194" s="157"/>
      <c r="G194" s="157"/>
      <c r="H194" s="157"/>
      <c r="I194" s="157"/>
      <c r="J194" s="157"/>
      <c r="O194" s="157"/>
      <c r="P194" s="157"/>
      <c r="Q194" s="157"/>
      <c r="R194" s="157"/>
      <c r="AJ194" s="157"/>
      <c r="AK194" s="157"/>
    </row>
    <row r="195" spans="1:39" s="102" customFormat="1" ht="12" customHeight="1" x14ac:dyDescent="0.2">
      <c r="A195" s="103"/>
      <c r="B195" s="105"/>
      <c r="C195" s="105"/>
      <c r="D195" s="106"/>
      <c r="E195" s="157"/>
      <c r="F195" s="157"/>
      <c r="G195" s="157"/>
      <c r="H195" s="157"/>
      <c r="I195" s="157"/>
      <c r="J195" s="157"/>
      <c r="O195" s="157"/>
      <c r="P195" s="157"/>
      <c r="Q195" s="157"/>
      <c r="R195" s="157"/>
      <c r="AJ195" s="157"/>
      <c r="AK195" s="157"/>
    </row>
    <row r="196" spans="1:39" s="102" customFormat="1" ht="12" customHeight="1" x14ac:dyDescent="0.2">
      <c r="A196" s="326" t="s">
        <v>377</v>
      </c>
      <c r="B196" s="326"/>
      <c r="C196" s="326"/>
      <c r="D196" s="326"/>
      <c r="E196" s="157"/>
      <c r="F196" s="157"/>
      <c r="G196" s="157"/>
      <c r="H196" s="157"/>
      <c r="I196" s="157"/>
      <c r="J196" s="157"/>
      <c r="O196" s="157"/>
      <c r="P196" s="157"/>
      <c r="Q196" s="157"/>
      <c r="R196" s="157"/>
      <c r="AJ196" s="157"/>
      <c r="AK196" s="157"/>
    </row>
    <row r="197" spans="1:39" s="102" customFormat="1" ht="12" customHeight="1" x14ac:dyDescent="0.2">
      <c r="A197" s="100"/>
      <c r="B197" s="100"/>
      <c r="C197" s="100"/>
      <c r="D197" s="106"/>
      <c r="E197" s="122"/>
      <c r="F197" s="122"/>
      <c r="G197" s="122"/>
      <c r="H197" s="122"/>
      <c r="I197" s="122"/>
      <c r="J197" s="122"/>
      <c r="O197" s="122"/>
      <c r="P197" s="122"/>
      <c r="Q197" s="122"/>
      <c r="R197" s="122"/>
      <c r="AJ197" s="122"/>
      <c r="AK197" s="122"/>
    </row>
    <row r="198" spans="1:39" s="102" customFormat="1" ht="12" customHeight="1" x14ac:dyDescent="0.2">
      <c r="A198" s="99" t="s">
        <v>385</v>
      </c>
      <c r="B198" s="100"/>
      <c r="C198" s="100"/>
      <c r="D198" s="106"/>
      <c r="E198" s="122"/>
      <c r="F198" s="122"/>
      <c r="G198" s="122"/>
      <c r="H198" s="122"/>
      <c r="I198" s="122"/>
      <c r="J198" s="122"/>
      <c r="O198" s="122"/>
      <c r="P198" s="122"/>
      <c r="Q198" s="122"/>
      <c r="R198" s="122"/>
      <c r="AJ198" s="122"/>
      <c r="AK198" s="122"/>
    </row>
    <row r="199" spans="1:39" ht="12" customHeight="1" x14ac:dyDescent="0.2">
      <c r="C199" s="107"/>
      <c r="D199" s="107"/>
      <c r="E199" s="107"/>
      <c r="F199" s="107"/>
      <c r="G199" s="107"/>
      <c r="H199" s="107"/>
      <c r="I199" s="108"/>
      <c r="J199" s="108"/>
      <c r="K199" s="109"/>
      <c r="L199" s="109"/>
      <c r="M199" s="109"/>
      <c r="N199" s="109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9"/>
      <c r="AD199" s="109"/>
      <c r="AE199" s="109"/>
      <c r="AF199" s="109"/>
      <c r="AG199" s="109"/>
    </row>
    <row r="200" spans="1:39" ht="12" customHeight="1" x14ac:dyDescent="0.2">
      <c r="C200" s="107"/>
      <c r="D200" s="107"/>
      <c r="E200" s="107"/>
      <c r="F200" s="107"/>
      <c r="G200" s="107"/>
      <c r="H200" s="107"/>
      <c r="I200" s="110"/>
      <c r="J200" s="110"/>
      <c r="K200" s="107"/>
      <c r="L200" s="107"/>
      <c r="M200" s="107"/>
      <c r="N200" s="107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07"/>
      <c r="AD200" s="107"/>
      <c r="AE200" s="107"/>
      <c r="AF200" s="107"/>
      <c r="AG200" s="107"/>
      <c r="AH200" s="151"/>
      <c r="AI200" s="151"/>
      <c r="AJ200" s="151"/>
      <c r="AK200" s="151"/>
      <c r="AM200" s="151"/>
    </row>
    <row r="201" spans="1:39" ht="12" customHeight="1" x14ac:dyDescent="0.2">
      <c r="C201" s="111"/>
      <c r="D201" s="111"/>
      <c r="E201" s="111"/>
      <c r="F201" s="111"/>
      <c r="G201" s="111"/>
      <c r="H201" s="111"/>
      <c r="I201" s="110"/>
      <c r="J201" s="110"/>
      <c r="K201" s="109"/>
      <c r="L201" s="109"/>
      <c r="M201" s="109"/>
      <c r="N201" s="109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09"/>
      <c r="AD201" s="109"/>
      <c r="AE201" s="109"/>
      <c r="AF201" s="109"/>
      <c r="AG201" s="109"/>
    </row>
    <row r="202" spans="1:39" ht="12" customHeight="1" x14ac:dyDescent="0.2">
      <c r="C202" s="111"/>
      <c r="D202" s="111"/>
      <c r="E202" s="111"/>
      <c r="F202" s="111"/>
      <c r="G202" s="111"/>
      <c r="H202" s="111"/>
      <c r="I202" s="110"/>
      <c r="J202" s="110"/>
      <c r="K202" s="109"/>
      <c r="L202" s="109"/>
      <c r="M202" s="109"/>
      <c r="N202" s="109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09"/>
      <c r="AD202" s="109"/>
      <c r="AE202" s="109"/>
      <c r="AF202" s="109"/>
      <c r="AG202" s="109"/>
    </row>
    <row r="203" spans="1:39" ht="12" customHeight="1" x14ac:dyDescent="0.2">
      <c r="C203" s="111"/>
      <c r="D203" s="111"/>
      <c r="E203" s="111"/>
      <c r="F203" s="111"/>
      <c r="G203" s="111"/>
      <c r="H203" s="111"/>
      <c r="I203" s="110"/>
      <c r="J203" s="110"/>
      <c r="K203" s="109"/>
      <c r="L203" s="109"/>
      <c r="M203" s="109"/>
      <c r="N203" s="109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09"/>
      <c r="AD203" s="109"/>
      <c r="AE203" s="109"/>
      <c r="AF203" s="109"/>
      <c r="AG203" s="109"/>
      <c r="AH203" s="151"/>
      <c r="AI203" s="151"/>
      <c r="AJ203" s="151"/>
    </row>
    <row r="204" spans="1:39" ht="12" customHeight="1" x14ac:dyDescent="0.2">
      <c r="C204" s="111"/>
      <c r="D204" s="111"/>
      <c r="E204" s="111"/>
      <c r="F204" s="111"/>
      <c r="G204" s="111"/>
      <c r="H204" s="111"/>
      <c r="I204" s="110"/>
      <c r="J204" s="110"/>
      <c r="K204" s="109"/>
      <c r="L204" s="109"/>
      <c r="M204" s="109"/>
      <c r="N204" s="109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09"/>
      <c r="AD204" s="109"/>
      <c r="AE204" s="109"/>
      <c r="AF204" s="109"/>
      <c r="AG204" s="109"/>
      <c r="AH204" s="151"/>
      <c r="AI204" s="151"/>
      <c r="AJ204" s="151"/>
      <c r="AK204" s="151"/>
      <c r="AM204" s="151"/>
    </row>
    <row r="205" spans="1:39" s="152" customFormat="1" ht="12" customHeight="1" x14ac:dyDescent="0.2">
      <c r="B205" s="122"/>
      <c r="C205" s="112"/>
      <c r="D205" s="112"/>
      <c r="E205" s="112"/>
      <c r="F205" s="112"/>
      <c r="G205" s="112"/>
      <c r="H205" s="112"/>
      <c r="I205" s="113"/>
      <c r="J205" s="113"/>
      <c r="K205" s="114"/>
      <c r="L205" s="114"/>
      <c r="M205" s="114"/>
      <c r="N205" s="114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4"/>
      <c r="AD205" s="114"/>
      <c r="AE205" s="114"/>
      <c r="AF205" s="114"/>
      <c r="AG205" s="114"/>
    </row>
    <row r="206" spans="1:39" s="115" customFormat="1" ht="12" customHeight="1" x14ac:dyDescent="0.2">
      <c r="B206" s="122"/>
      <c r="C206" s="112"/>
      <c r="D206" s="112"/>
      <c r="E206" s="112"/>
      <c r="F206" s="112"/>
      <c r="G206" s="112"/>
      <c r="H206" s="112"/>
      <c r="I206" s="113"/>
      <c r="J206" s="113"/>
      <c r="K206" s="114"/>
      <c r="L206" s="114"/>
      <c r="M206" s="114"/>
      <c r="N206" s="114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4"/>
      <c r="AD206" s="114"/>
      <c r="AE206" s="114"/>
      <c r="AF206" s="114"/>
      <c r="AG206" s="114"/>
    </row>
    <row r="207" spans="1:39" s="115" customFormat="1" ht="12" customHeight="1" x14ac:dyDescent="0.2">
      <c r="B207" s="122"/>
      <c r="C207" s="112"/>
      <c r="D207" s="112"/>
      <c r="E207" s="112"/>
      <c r="F207" s="112"/>
      <c r="G207" s="112"/>
      <c r="H207" s="112"/>
      <c r="I207" s="113"/>
      <c r="J207" s="113"/>
      <c r="K207" s="114"/>
      <c r="L207" s="114"/>
      <c r="M207" s="114"/>
      <c r="N207" s="114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4"/>
      <c r="AD207" s="114"/>
      <c r="AE207" s="114"/>
      <c r="AF207" s="114"/>
      <c r="AG207" s="114"/>
    </row>
    <row r="208" spans="1:39" s="115" customFormat="1" ht="12" customHeight="1" x14ac:dyDescent="0.2">
      <c r="B208" s="122"/>
      <c r="C208" s="112"/>
      <c r="D208" s="112"/>
      <c r="E208" s="112"/>
      <c r="F208" s="112"/>
      <c r="G208" s="112"/>
      <c r="H208" s="112"/>
      <c r="I208" s="113"/>
      <c r="J208" s="113"/>
      <c r="K208" s="114"/>
      <c r="L208" s="114"/>
      <c r="M208" s="114"/>
      <c r="N208" s="114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4"/>
      <c r="AD208" s="114"/>
      <c r="AE208" s="114"/>
      <c r="AF208" s="114"/>
      <c r="AG208" s="114"/>
    </row>
    <row r="209" spans="2:33" s="115" customFormat="1" ht="12" customHeight="1" x14ac:dyDescent="0.2">
      <c r="B209" s="122"/>
      <c r="C209" s="112"/>
      <c r="D209" s="112"/>
      <c r="E209" s="112"/>
      <c r="F209" s="112"/>
      <c r="G209" s="112"/>
      <c r="H209" s="112"/>
      <c r="I209" s="113"/>
      <c r="J209" s="113"/>
      <c r="K209" s="114"/>
      <c r="L209" s="114"/>
      <c r="M209" s="114"/>
      <c r="N209" s="114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4"/>
      <c r="AD209" s="114"/>
      <c r="AE209" s="114"/>
      <c r="AF209" s="114"/>
      <c r="AG209" s="114"/>
    </row>
    <row r="210" spans="2:33" s="115" customFormat="1" ht="12" customHeight="1" x14ac:dyDescent="0.2">
      <c r="B210" s="122"/>
      <c r="C210" s="112"/>
      <c r="D210" s="112"/>
      <c r="E210" s="112"/>
      <c r="F210" s="112"/>
      <c r="G210" s="112"/>
      <c r="H210" s="112"/>
      <c r="I210" s="113"/>
      <c r="J210" s="113"/>
      <c r="K210" s="114"/>
      <c r="L210" s="114"/>
      <c r="M210" s="114"/>
      <c r="N210" s="114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4"/>
      <c r="AD210" s="114"/>
      <c r="AE210" s="114"/>
      <c r="AF210" s="114"/>
      <c r="AG210" s="114"/>
    </row>
    <row r="211" spans="2:33" s="115" customFormat="1" ht="12" customHeight="1" x14ac:dyDescent="0.2">
      <c r="B211" s="122"/>
      <c r="C211" s="112"/>
      <c r="D211" s="112"/>
      <c r="E211" s="112"/>
      <c r="F211" s="112"/>
      <c r="G211" s="112"/>
      <c r="H211" s="112"/>
      <c r="I211" s="113"/>
      <c r="J211" s="113"/>
      <c r="K211" s="114"/>
      <c r="L211" s="114"/>
      <c r="M211" s="114"/>
      <c r="N211" s="114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4"/>
      <c r="AD211" s="114"/>
      <c r="AE211" s="114"/>
      <c r="AF211" s="114"/>
      <c r="AG211" s="114"/>
    </row>
    <row r="212" spans="2:33" ht="12" customHeight="1" x14ac:dyDescent="0.2">
      <c r="C212" s="112"/>
      <c r="D212" s="112"/>
      <c r="E212" s="112"/>
      <c r="F212" s="112"/>
      <c r="G212" s="112"/>
      <c r="H212" s="112"/>
      <c r="I212" s="113"/>
      <c r="J212" s="113"/>
      <c r="K212" s="114"/>
      <c r="L212" s="114"/>
      <c r="M212" s="114"/>
      <c r="N212" s="114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4"/>
      <c r="AD212" s="114"/>
      <c r="AE212" s="114"/>
      <c r="AF212" s="114"/>
      <c r="AG212" s="114"/>
    </row>
    <row r="213" spans="2:33" ht="12" customHeight="1" x14ac:dyDescent="0.2">
      <c r="C213" s="112"/>
      <c r="D213" s="112"/>
      <c r="E213" s="112"/>
      <c r="F213" s="112"/>
      <c r="G213" s="112"/>
      <c r="H213" s="112"/>
      <c r="I213" s="113"/>
      <c r="J213" s="113"/>
      <c r="K213" s="114"/>
      <c r="L213" s="114"/>
      <c r="M213" s="114"/>
      <c r="N213" s="114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4"/>
      <c r="AD213" s="114"/>
      <c r="AE213" s="114"/>
      <c r="AF213" s="114"/>
      <c r="AG213" s="114"/>
    </row>
    <row r="214" spans="2:33" s="116" customFormat="1" ht="12" customHeight="1" x14ac:dyDescent="0.2">
      <c r="B214" s="122"/>
      <c r="C214" s="112"/>
      <c r="D214" s="112"/>
      <c r="E214" s="112"/>
      <c r="F214" s="112"/>
      <c r="G214" s="112"/>
      <c r="H214" s="112"/>
      <c r="I214" s="113"/>
      <c r="J214" s="113"/>
      <c r="K214" s="114"/>
      <c r="L214" s="114"/>
      <c r="M214" s="114"/>
      <c r="N214" s="114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4"/>
      <c r="AD214" s="114"/>
      <c r="AE214" s="114"/>
      <c r="AF214" s="114"/>
      <c r="AG214" s="114"/>
    </row>
    <row r="215" spans="2:33" ht="12" customHeight="1" x14ac:dyDescent="0.2">
      <c r="C215" s="112"/>
      <c r="D215" s="112"/>
      <c r="E215" s="112"/>
      <c r="F215" s="112"/>
      <c r="G215" s="112"/>
      <c r="H215" s="112"/>
      <c r="I215" s="113"/>
      <c r="J215" s="113"/>
      <c r="K215" s="114"/>
      <c r="L215" s="114"/>
      <c r="M215" s="114"/>
      <c r="N215" s="114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4"/>
      <c r="AD215" s="114"/>
      <c r="AE215" s="114"/>
      <c r="AF215" s="114"/>
      <c r="AG215" s="114"/>
    </row>
    <row r="216" spans="2:33" ht="12" customHeight="1" x14ac:dyDescent="0.2">
      <c r="C216" s="112"/>
      <c r="D216" s="112"/>
      <c r="E216" s="112"/>
      <c r="F216" s="112"/>
      <c r="G216" s="112"/>
      <c r="H216" s="112"/>
      <c r="I216" s="113"/>
      <c r="J216" s="113"/>
      <c r="K216" s="114"/>
      <c r="L216" s="114"/>
      <c r="M216" s="114"/>
      <c r="N216" s="114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4"/>
      <c r="AD216" s="114"/>
      <c r="AE216" s="114"/>
      <c r="AF216" s="114"/>
      <c r="AG216" s="114"/>
    </row>
    <row r="217" spans="2:33" ht="12" customHeight="1" x14ac:dyDescent="0.2">
      <c r="C217" s="112"/>
      <c r="D217" s="112"/>
      <c r="E217" s="112"/>
      <c r="F217" s="112"/>
      <c r="G217" s="112"/>
      <c r="H217" s="112"/>
      <c r="I217" s="113"/>
      <c r="J217" s="113"/>
      <c r="K217" s="114"/>
      <c r="L217" s="114"/>
      <c r="M217" s="114"/>
      <c r="N217" s="114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4"/>
      <c r="AD217" s="114"/>
      <c r="AE217" s="114"/>
      <c r="AF217" s="114"/>
      <c r="AG217" s="114"/>
    </row>
    <row r="218" spans="2:33" ht="12" customHeight="1" x14ac:dyDescent="0.2">
      <c r="C218" s="112"/>
      <c r="D218" s="112"/>
      <c r="E218" s="112"/>
      <c r="F218" s="112"/>
      <c r="G218" s="112"/>
      <c r="H218" s="112"/>
      <c r="I218" s="113"/>
      <c r="J218" s="113"/>
      <c r="K218" s="114"/>
      <c r="L218" s="114"/>
      <c r="M218" s="114"/>
      <c r="N218" s="114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4"/>
      <c r="AD218" s="114"/>
      <c r="AE218" s="114"/>
      <c r="AF218" s="114"/>
      <c r="AG218" s="114"/>
    </row>
    <row r="219" spans="2:33" ht="12" customHeight="1" x14ac:dyDescent="0.2">
      <c r="C219" s="112"/>
      <c r="D219" s="112"/>
      <c r="E219" s="112"/>
      <c r="F219" s="112"/>
      <c r="G219" s="112"/>
      <c r="H219" s="112"/>
      <c r="I219" s="113"/>
      <c r="J219" s="113"/>
      <c r="K219" s="114"/>
      <c r="L219" s="114"/>
      <c r="M219" s="114"/>
      <c r="N219" s="114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4"/>
      <c r="AD219" s="114"/>
      <c r="AE219" s="114"/>
      <c r="AF219" s="114"/>
      <c r="AG219" s="114"/>
    </row>
    <row r="220" spans="2:33" ht="12" customHeight="1" x14ac:dyDescent="0.2">
      <c r="C220" s="112"/>
      <c r="D220" s="112"/>
      <c r="E220" s="112"/>
      <c r="F220" s="112"/>
      <c r="G220" s="112"/>
      <c r="H220" s="112"/>
      <c r="I220" s="113"/>
      <c r="J220" s="113"/>
      <c r="K220" s="114"/>
      <c r="L220" s="114"/>
      <c r="M220" s="114"/>
      <c r="N220" s="114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4"/>
      <c r="AD220" s="114"/>
      <c r="AE220" s="114"/>
      <c r="AF220" s="114"/>
      <c r="AG220" s="114"/>
    </row>
    <row r="221" spans="2:33" ht="12" customHeight="1" x14ac:dyDescent="0.2">
      <c r="C221" s="112"/>
      <c r="D221" s="112"/>
      <c r="E221" s="112"/>
      <c r="F221" s="112"/>
      <c r="G221" s="112"/>
      <c r="H221" s="112"/>
      <c r="I221" s="113"/>
      <c r="J221" s="113"/>
      <c r="K221" s="114"/>
      <c r="L221" s="114"/>
      <c r="M221" s="114"/>
      <c r="N221" s="114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4"/>
      <c r="AD221" s="114"/>
      <c r="AE221" s="114"/>
      <c r="AF221" s="114"/>
      <c r="AG221" s="114"/>
    </row>
    <row r="222" spans="2:33" ht="12" customHeight="1" x14ac:dyDescent="0.2">
      <c r="C222" s="112"/>
      <c r="D222" s="112"/>
      <c r="E222" s="112"/>
      <c r="F222" s="112"/>
      <c r="G222" s="112"/>
      <c r="H222" s="112"/>
      <c r="I222" s="113"/>
      <c r="J222" s="113"/>
      <c r="K222" s="114"/>
      <c r="L222" s="114"/>
      <c r="M222" s="114"/>
      <c r="N222" s="114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4"/>
      <c r="AD222" s="114"/>
      <c r="AE222" s="114"/>
      <c r="AF222" s="114"/>
      <c r="AG222" s="114"/>
    </row>
    <row r="223" spans="2:33" ht="12" customHeight="1" x14ac:dyDescent="0.2">
      <c r="C223" s="112"/>
      <c r="D223" s="112"/>
      <c r="E223" s="112"/>
      <c r="F223" s="112"/>
      <c r="G223" s="112"/>
      <c r="H223" s="112"/>
      <c r="I223" s="113"/>
      <c r="J223" s="113"/>
      <c r="K223" s="114"/>
      <c r="L223" s="114"/>
      <c r="M223" s="114"/>
      <c r="N223" s="114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4"/>
      <c r="AD223" s="114"/>
      <c r="AE223" s="114"/>
      <c r="AF223" s="114"/>
      <c r="AG223" s="114"/>
    </row>
    <row r="224" spans="2:33" ht="12" customHeight="1" x14ac:dyDescent="0.2">
      <c r="C224" s="112"/>
      <c r="D224" s="112"/>
      <c r="E224" s="112"/>
      <c r="F224" s="112"/>
      <c r="G224" s="112"/>
      <c r="H224" s="112"/>
      <c r="I224" s="113"/>
      <c r="J224" s="113"/>
      <c r="K224" s="114"/>
      <c r="L224" s="114"/>
      <c r="M224" s="114"/>
      <c r="N224" s="114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4"/>
      <c r="AD224" s="114"/>
      <c r="AE224" s="114"/>
      <c r="AF224" s="114"/>
      <c r="AG224" s="114"/>
    </row>
    <row r="225" spans="3:33" ht="12" customHeight="1" x14ac:dyDescent="0.2">
      <c r="C225" s="112"/>
      <c r="D225" s="112"/>
      <c r="E225" s="112"/>
      <c r="F225" s="112"/>
      <c r="G225" s="112"/>
      <c r="H225" s="112"/>
      <c r="I225" s="113"/>
      <c r="J225" s="113"/>
      <c r="K225" s="114"/>
      <c r="L225" s="114"/>
      <c r="M225" s="114"/>
      <c r="N225" s="114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4"/>
      <c r="AD225" s="114"/>
      <c r="AE225" s="114"/>
      <c r="AF225" s="114"/>
      <c r="AG225" s="114"/>
    </row>
    <row r="226" spans="3:33" ht="12" customHeight="1" x14ac:dyDescent="0.2">
      <c r="C226" s="117"/>
      <c r="D226" s="117"/>
      <c r="E226" s="117"/>
      <c r="F226" s="117"/>
      <c r="G226" s="117"/>
      <c r="H226" s="117"/>
      <c r="I226" s="118"/>
      <c r="J226" s="118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</row>
    <row r="227" spans="3:33" ht="12" customHeight="1" x14ac:dyDescent="0.2">
      <c r="C227" s="117"/>
      <c r="D227" s="117"/>
      <c r="E227" s="117"/>
      <c r="F227" s="117"/>
      <c r="G227" s="117"/>
      <c r="H227" s="117"/>
      <c r="I227" s="113"/>
      <c r="J227" s="113"/>
      <c r="K227" s="117"/>
      <c r="L227" s="117"/>
      <c r="M227" s="117"/>
      <c r="N227" s="117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7"/>
      <c r="AD227" s="117"/>
      <c r="AE227" s="117"/>
      <c r="AF227" s="117"/>
      <c r="AG227" s="117"/>
    </row>
    <row r="228" spans="3:33" ht="12" customHeight="1" x14ac:dyDescent="0.2">
      <c r="C228" s="112"/>
      <c r="D228" s="112"/>
      <c r="E228" s="112"/>
      <c r="F228" s="112"/>
      <c r="G228" s="112"/>
      <c r="H228" s="112"/>
      <c r="I228" s="113"/>
      <c r="J228" s="113"/>
      <c r="K228" s="114"/>
      <c r="L228" s="114"/>
      <c r="M228" s="114"/>
      <c r="N228" s="114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4"/>
      <c r="AD228" s="114"/>
      <c r="AE228" s="114"/>
      <c r="AF228" s="114"/>
      <c r="AG228" s="114"/>
    </row>
    <row r="229" spans="3:33" ht="12" customHeight="1" x14ac:dyDescent="0.2">
      <c r="C229" s="112"/>
      <c r="D229" s="112"/>
      <c r="E229" s="112"/>
      <c r="F229" s="112"/>
      <c r="G229" s="112"/>
      <c r="H229" s="112"/>
      <c r="I229" s="113"/>
      <c r="J229" s="113"/>
      <c r="K229" s="114"/>
      <c r="L229" s="114"/>
      <c r="M229" s="114"/>
      <c r="N229" s="114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4"/>
      <c r="AD229" s="114"/>
      <c r="AE229" s="114"/>
      <c r="AF229" s="114"/>
      <c r="AG229" s="114"/>
    </row>
    <row r="230" spans="3:33" ht="12" customHeight="1" x14ac:dyDescent="0.2">
      <c r="C230" s="112"/>
      <c r="D230" s="112"/>
      <c r="E230" s="112"/>
      <c r="F230" s="112"/>
      <c r="G230" s="112"/>
      <c r="H230" s="112"/>
      <c r="I230" s="113"/>
      <c r="J230" s="113"/>
      <c r="K230" s="114"/>
      <c r="L230" s="114"/>
      <c r="M230" s="114"/>
      <c r="N230" s="114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4"/>
      <c r="AD230" s="114"/>
      <c r="AE230" s="114"/>
      <c r="AF230" s="114"/>
      <c r="AG230" s="114"/>
    </row>
    <row r="231" spans="3:33" ht="12" customHeight="1" x14ac:dyDescent="0.2">
      <c r="C231" s="112"/>
      <c r="D231" s="112"/>
      <c r="E231" s="112"/>
      <c r="F231" s="112"/>
      <c r="G231" s="112"/>
      <c r="H231" s="112"/>
      <c r="I231" s="113"/>
      <c r="J231" s="113"/>
      <c r="K231" s="114"/>
      <c r="L231" s="114"/>
      <c r="M231" s="114"/>
      <c r="N231" s="114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4"/>
      <c r="AD231" s="114"/>
      <c r="AE231" s="114"/>
      <c r="AF231" s="114"/>
      <c r="AG231" s="114"/>
    </row>
    <row r="232" spans="3:33" ht="12" customHeight="1" x14ac:dyDescent="0.2">
      <c r="C232" s="112"/>
      <c r="D232" s="112"/>
      <c r="E232" s="112"/>
      <c r="F232" s="112"/>
      <c r="G232" s="112"/>
      <c r="H232" s="112"/>
      <c r="I232" s="113"/>
      <c r="J232" s="113"/>
      <c r="K232" s="114"/>
      <c r="L232" s="114"/>
      <c r="M232" s="114"/>
      <c r="N232" s="114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4"/>
      <c r="AD232" s="114"/>
      <c r="AE232" s="114"/>
      <c r="AF232" s="114"/>
      <c r="AG232" s="114"/>
    </row>
    <row r="233" spans="3:33" ht="12" customHeight="1" x14ac:dyDescent="0.2">
      <c r="C233" s="112"/>
      <c r="D233" s="112"/>
      <c r="E233" s="112"/>
      <c r="F233" s="112"/>
      <c r="G233" s="112"/>
      <c r="H233" s="112"/>
      <c r="I233" s="113"/>
      <c r="J233" s="113"/>
      <c r="K233" s="114"/>
      <c r="L233" s="114"/>
      <c r="M233" s="114"/>
      <c r="N233" s="114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4"/>
      <c r="AD233" s="114"/>
      <c r="AE233" s="114"/>
      <c r="AF233" s="114"/>
      <c r="AG233" s="114"/>
    </row>
    <row r="234" spans="3:33" ht="12" customHeight="1" x14ac:dyDescent="0.2">
      <c r="C234" s="112"/>
      <c r="D234" s="112"/>
      <c r="E234" s="112"/>
      <c r="F234" s="112"/>
      <c r="G234" s="112"/>
      <c r="H234" s="112"/>
      <c r="I234" s="113"/>
      <c r="J234" s="113"/>
      <c r="K234" s="114"/>
      <c r="L234" s="114"/>
      <c r="M234" s="114"/>
      <c r="N234" s="114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4"/>
      <c r="AD234" s="114"/>
      <c r="AE234" s="114"/>
      <c r="AF234" s="114"/>
      <c r="AG234" s="114"/>
    </row>
    <row r="235" spans="3:33" ht="12" customHeight="1" x14ac:dyDescent="0.2">
      <c r="C235" s="112"/>
      <c r="D235" s="112"/>
      <c r="E235" s="112"/>
      <c r="F235" s="112"/>
      <c r="G235" s="112"/>
      <c r="H235" s="112"/>
      <c r="I235" s="113"/>
      <c r="J235" s="113"/>
      <c r="K235" s="114"/>
      <c r="L235" s="114"/>
      <c r="M235" s="114"/>
      <c r="N235" s="114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4"/>
      <c r="AD235" s="114"/>
      <c r="AE235" s="114"/>
      <c r="AF235" s="114"/>
      <c r="AG235" s="114"/>
    </row>
    <row r="236" spans="3:33" ht="12" customHeight="1" x14ac:dyDescent="0.2">
      <c r="C236" s="112"/>
      <c r="D236" s="112"/>
      <c r="E236" s="112"/>
      <c r="F236" s="112"/>
      <c r="G236" s="112"/>
      <c r="H236" s="112"/>
      <c r="I236" s="113"/>
      <c r="J236" s="113"/>
      <c r="K236" s="114"/>
      <c r="L236" s="114"/>
      <c r="M236" s="114"/>
      <c r="N236" s="114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4"/>
      <c r="AD236" s="114"/>
      <c r="AE236" s="114"/>
      <c r="AF236" s="114"/>
      <c r="AG236" s="114"/>
    </row>
    <row r="237" spans="3:33" ht="12" customHeight="1" x14ac:dyDescent="0.2">
      <c r="C237" s="112"/>
      <c r="D237" s="112"/>
      <c r="E237" s="112"/>
      <c r="F237" s="112"/>
      <c r="G237" s="112"/>
      <c r="H237" s="112"/>
      <c r="I237" s="113"/>
      <c r="J237" s="113"/>
      <c r="K237" s="114"/>
      <c r="L237" s="114"/>
      <c r="M237" s="114"/>
      <c r="N237" s="114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4"/>
      <c r="AD237" s="114"/>
      <c r="AE237" s="114"/>
      <c r="AF237" s="114"/>
      <c r="AG237" s="114"/>
    </row>
    <row r="238" spans="3:33" ht="12" customHeight="1" x14ac:dyDescent="0.2">
      <c r="C238" s="112"/>
      <c r="D238" s="112"/>
      <c r="E238" s="112"/>
      <c r="F238" s="112"/>
      <c r="G238" s="112"/>
      <c r="H238" s="112"/>
      <c r="I238" s="113"/>
      <c r="J238" s="113"/>
      <c r="K238" s="114"/>
      <c r="L238" s="114"/>
      <c r="M238" s="114"/>
      <c r="N238" s="114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4"/>
      <c r="AD238" s="114"/>
      <c r="AE238" s="114"/>
      <c r="AF238" s="114"/>
      <c r="AG238" s="114"/>
    </row>
    <row r="239" spans="3:33" ht="12" customHeight="1" x14ac:dyDescent="0.2">
      <c r="C239" s="112"/>
      <c r="D239" s="112"/>
      <c r="E239" s="112"/>
      <c r="F239" s="112"/>
      <c r="G239" s="112"/>
      <c r="H239" s="112"/>
      <c r="I239" s="113"/>
      <c r="J239" s="113"/>
      <c r="K239" s="114"/>
      <c r="L239" s="114"/>
      <c r="M239" s="114"/>
      <c r="N239" s="114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4"/>
      <c r="AD239" s="114"/>
      <c r="AE239" s="114"/>
      <c r="AF239" s="114"/>
      <c r="AG239" s="114"/>
    </row>
    <row r="240" spans="3:33" ht="12" customHeight="1" x14ac:dyDescent="0.2">
      <c r="C240" s="112"/>
      <c r="D240" s="112"/>
      <c r="E240" s="112"/>
      <c r="F240" s="112"/>
      <c r="G240" s="112"/>
      <c r="H240" s="112"/>
      <c r="I240" s="113"/>
      <c r="J240" s="113"/>
      <c r="K240" s="114"/>
      <c r="L240" s="114"/>
      <c r="M240" s="114"/>
      <c r="N240" s="114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4"/>
      <c r="AD240" s="114"/>
      <c r="AE240" s="114"/>
      <c r="AF240" s="114"/>
      <c r="AG240" s="114"/>
    </row>
    <row r="241" spans="3:33" ht="12" customHeight="1" x14ac:dyDescent="0.2">
      <c r="C241" s="112"/>
      <c r="D241" s="112"/>
      <c r="E241" s="112"/>
      <c r="F241" s="112"/>
      <c r="G241" s="112"/>
      <c r="H241" s="112"/>
      <c r="I241" s="113"/>
      <c r="J241" s="113"/>
      <c r="K241" s="114"/>
      <c r="L241" s="114"/>
      <c r="M241" s="114"/>
      <c r="N241" s="114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  <c r="AB241" s="112"/>
      <c r="AC241" s="114"/>
      <c r="AD241" s="114"/>
      <c r="AE241" s="114"/>
      <c r="AF241" s="114"/>
      <c r="AG241" s="114"/>
    </row>
    <row r="242" spans="3:33" ht="12" customHeight="1" x14ac:dyDescent="0.2">
      <c r="C242" s="112"/>
      <c r="D242" s="112"/>
      <c r="E242" s="112"/>
      <c r="F242" s="112"/>
      <c r="G242" s="112"/>
      <c r="H242" s="112"/>
      <c r="I242" s="113"/>
      <c r="J242" s="113"/>
      <c r="K242" s="114"/>
      <c r="L242" s="114"/>
      <c r="M242" s="114"/>
      <c r="N242" s="114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14"/>
      <c r="AD242" s="114"/>
      <c r="AE242" s="114"/>
      <c r="AF242" s="114"/>
      <c r="AG242" s="114"/>
    </row>
    <row r="243" spans="3:33" ht="12" customHeight="1" x14ac:dyDescent="0.2">
      <c r="C243" s="112"/>
      <c r="D243" s="112"/>
      <c r="E243" s="112"/>
      <c r="F243" s="112"/>
      <c r="G243" s="112"/>
      <c r="H243" s="112"/>
      <c r="I243" s="113"/>
      <c r="J243" s="113"/>
      <c r="K243" s="114"/>
      <c r="L243" s="114"/>
      <c r="M243" s="114"/>
      <c r="N243" s="114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4"/>
      <c r="AD243" s="114"/>
      <c r="AE243" s="114"/>
      <c r="AF243" s="114"/>
      <c r="AG243" s="114"/>
    </row>
    <row r="244" spans="3:33" ht="12" customHeight="1" x14ac:dyDescent="0.2">
      <c r="C244" s="112"/>
      <c r="D244" s="112"/>
      <c r="E244" s="112"/>
      <c r="F244" s="112"/>
      <c r="G244" s="112"/>
      <c r="H244" s="112"/>
      <c r="I244" s="113"/>
      <c r="J244" s="113"/>
      <c r="K244" s="114"/>
      <c r="L244" s="114"/>
      <c r="M244" s="114"/>
      <c r="N244" s="114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4"/>
      <c r="AD244" s="114"/>
      <c r="AE244" s="114"/>
      <c r="AF244" s="114"/>
      <c r="AG244" s="114"/>
    </row>
    <row r="245" spans="3:33" ht="12" customHeight="1" x14ac:dyDescent="0.2">
      <c r="C245" s="117"/>
      <c r="D245" s="117"/>
      <c r="E245" s="117"/>
      <c r="F245" s="117"/>
      <c r="G245" s="117"/>
      <c r="H245" s="117"/>
      <c r="I245" s="118"/>
      <c r="J245" s="118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</row>
    <row r="246" spans="3:33" ht="12" customHeight="1" x14ac:dyDescent="0.2">
      <c r="C246" s="112"/>
      <c r="D246" s="112"/>
      <c r="E246" s="112"/>
      <c r="F246" s="112"/>
      <c r="G246" s="112"/>
      <c r="H246" s="112"/>
      <c r="I246" s="113"/>
      <c r="J246" s="113"/>
      <c r="K246" s="114"/>
      <c r="L246" s="114"/>
      <c r="M246" s="114"/>
      <c r="N246" s="114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4"/>
      <c r="AD246" s="114"/>
      <c r="AE246" s="114"/>
      <c r="AF246" s="114"/>
      <c r="AG246" s="114"/>
    </row>
    <row r="247" spans="3:33" ht="12" customHeight="1" x14ac:dyDescent="0.2">
      <c r="C247" s="117"/>
      <c r="D247" s="117"/>
      <c r="E247" s="117"/>
      <c r="F247" s="117"/>
      <c r="G247" s="117"/>
      <c r="H247" s="117"/>
      <c r="I247" s="118"/>
      <c r="J247" s="118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</row>
    <row r="248" spans="3:33" ht="12" customHeight="1" x14ac:dyDescent="0.2">
      <c r="C248" s="112"/>
      <c r="D248" s="112"/>
      <c r="E248" s="112"/>
      <c r="F248" s="112"/>
      <c r="G248" s="112"/>
      <c r="H248" s="112"/>
      <c r="I248" s="113"/>
      <c r="J248" s="113"/>
      <c r="K248" s="114"/>
      <c r="L248" s="114"/>
      <c r="M248" s="114"/>
      <c r="N248" s="114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4"/>
      <c r="AD248" s="114"/>
      <c r="AE248" s="114"/>
      <c r="AF248" s="114"/>
      <c r="AG248" s="114"/>
    </row>
    <row r="249" spans="3:33" ht="12" customHeight="1" x14ac:dyDescent="0.2">
      <c r="C249" s="117"/>
      <c r="D249" s="117"/>
      <c r="E249" s="117"/>
      <c r="F249" s="117"/>
      <c r="G249" s="117"/>
      <c r="H249" s="117"/>
      <c r="I249" s="118"/>
      <c r="J249" s="118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</row>
    <row r="250" spans="3:33" ht="12" customHeight="1" x14ac:dyDescent="0.2">
      <c r="C250" s="112"/>
      <c r="D250" s="112"/>
      <c r="E250" s="112"/>
      <c r="F250" s="112"/>
      <c r="G250" s="112"/>
      <c r="H250" s="112"/>
      <c r="I250" s="113"/>
      <c r="J250" s="113"/>
      <c r="K250" s="114"/>
      <c r="L250" s="114"/>
      <c r="M250" s="114"/>
      <c r="N250" s="114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  <c r="AB250" s="112"/>
      <c r="AC250" s="114"/>
      <c r="AD250" s="114"/>
      <c r="AE250" s="114"/>
      <c r="AF250" s="114"/>
      <c r="AG250" s="114"/>
    </row>
    <row r="251" spans="3:33" ht="12" customHeight="1" x14ac:dyDescent="0.2">
      <c r="C251" s="117"/>
      <c r="D251" s="117"/>
      <c r="E251" s="117"/>
      <c r="F251" s="117"/>
      <c r="G251" s="117"/>
      <c r="H251" s="117"/>
      <c r="I251" s="118"/>
      <c r="J251" s="118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</row>
    <row r="252" spans="3:33" ht="12" customHeight="1" x14ac:dyDescent="0.2">
      <c r="C252" s="113"/>
      <c r="D252" s="113"/>
      <c r="E252" s="113"/>
      <c r="F252" s="113"/>
      <c r="G252" s="113"/>
      <c r="H252" s="113"/>
      <c r="I252" s="113"/>
      <c r="J252" s="113"/>
      <c r="K252" s="119"/>
      <c r="L252" s="119"/>
      <c r="M252" s="119"/>
      <c r="N252" s="119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9"/>
      <c r="AD252" s="119"/>
      <c r="AE252" s="119"/>
      <c r="AF252" s="119"/>
      <c r="AG252" s="119"/>
    </row>
    <row r="253" spans="3:33" ht="12" customHeight="1" x14ac:dyDescent="0.2">
      <c r="C253" s="117"/>
      <c r="D253" s="117"/>
      <c r="E253" s="117"/>
      <c r="F253" s="117"/>
      <c r="G253" s="117"/>
      <c r="H253" s="117"/>
      <c r="I253" s="118"/>
      <c r="J253" s="118"/>
      <c r="K253" s="114"/>
      <c r="L253" s="114"/>
      <c r="M253" s="114"/>
      <c r="N253" s="114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4"/>
      <c r="AD253" s="114"/>
      <c r="AE253" s="114"/>
      <c r="AF253" s="114"/>
      <c r="AG253" s="114"/>
    </row>
    <row r="254" spans="3:33" ht="12" customHeight="1" x14ac:dyDescent="0.2">
      <c r="C254" s="112"/>
      <c r="D254" s="112"/>
      <c r="E254" s="112"/>
      <c r="F254" s="112"/>
      <c r="G254" s="112"/>
      <c r="H254" s="112"/>
      <c r="I254" s="118"/>
      <c r="J254" s="118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4"/>
      <c r="AD254" s="114"/>
      <c r="AE254" s="117"/>
      <c r="AF254" s="117"/>
      <c r="AG254" s="117"/>
    </row>
    <row r="255" spans="3:33" ht="12" customHeight="1" x14ac:dyDescent="0.2">
      <c r="C255" s="112"/>
      <c r="D255" s="112"/>
      <c r="E255" s="112"/>
      <c r="F255" s="112"/>
      <c r="G255" s="112"/>
      <c r="H255" s="112"/>
      <c r="I255" s="118"/>
      <c r="J255" s="118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</row>
    <row r="256" spans="3:33" ht="12" customHeight="1" x14ac:dyDescent="0.2">
      <c r="C256" s="112"/>
      <c r="D256" s="112"/>
      <c r="E256" s="112"/>
      <c r="F256" s="112"/>
      <c r="G256" s="112"/>
      <c r="H256" s="112"/>
      <c r="I256" s="118"/>
      <c r="J256" s="118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</row>
    <row r="257" spans="3:33" ht="12" customHeight="1" x14ac:dyDescent="0.2">
      <c r="C257" s="112"/>
      <c r="D257" s="112"/>
      <c r="E257" s="112"/>
      <c r="F257" s="112"/>
      <c r="G257" s="112"/>
      <c r="H257" s="112"/>
      <c r="I257" s="118"/>
      <c r="J257" s="118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</row>
    <row r="258" spans="3:33" ht="12" customHeight="1" x14ac:dyDescent="0.2">
      <c r="C258" s="117"/>
      <c r="D258" s="117"/>
      <c r="E258" s="117"/>
      <c r="F258" s="117"/>
      <c r="G258" s="117"/>
      <c r="H258" s="117"/>
      <c r="I258" s="118"/>
      <c r="J258" s="118"/>
      <c r="K258" s="117"/>
      <c r="L258" s="117"/>
      <c r="M258" s="112"/>
      <c r="N258" s="112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2"/>
    </row>
    <row r="259" spans="3:33" ht="12" customHeight="1" x14ac:dyDescent="0.2">
      <c r="C259" s="117"/>
      <c r="D259" s="117"/>
      <c r="E259" s="117"/>
      <c r="F259" s="117"/>
      <c r="G259" s="117"/>
      <c r="H259" s="117"/>
      <c r="I259" s="118"/>
      <c r="J259" s="118"/>
      <c r="K259" s="117"/>
      <c r="L259" s="117"/>
      <c r="M259" s="112"/>
      <c r="N259" s="112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2"/>
    </row>
    <row r="260" spans="3:33" ht="12" customHeight="1" x14ac:dyDescent="0.2">
      <c r="C260" s="117"/>
      <c r="D260" s="117"/>
      <c r="E260" s="117"/>
      <c r="F260" s="117"/>
      <c r="G260" s="117"/>
      <c r="H260" s="117"/>
      <c r="I260" s="118"/>
      <c r="J260" s="118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</row>
    <row r="261" spans="3:33" ht="12" customHeight="1" x14ac:dyDescent="0.2">
      <c r="C261" s="112"/>
      <c r="D261" s="112"/>
      <c r="E261" s="112"/>
      <c r="F261" s="112"/>
      <c r="G261" s="112"/>
      <c r="H261" s="112"/>
      <c r="I261" s="118"/>
      <c r="J261" s="118"/>
      <c r="K261" s="117"/>
      <c r="L261" s="117"/>
      <c r="M261" s="114"/>
      <c r="N261" s="114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4"/>
    </row>
    <row r="262" spans="3:33" ht="12" customHeight="1" x14ac:dyDescent="0.2">
      <c r="C262" s="112"/>
      <c r="D262" s="112"/>
      <c r="E262" s="112"/>
      <c r="F262" s="112"/>
      <c r="G262" s="112"/>
      <c r="H262" s="112"/>
      <c r="I262" s="118"/>
      <c r="J262" s="118"/>
      <c r="K262" s="117"/>
      <c r="L262" s="117"/>
      <c r="M262" s="114"/>
      <c r="N262" s="114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4"/>
    </row>
    <row r="263" spans="3:33" ht="12" customHeight="1" x14ac:dyDescent="0.2">
      <c r="C263" s="112"/>
      <c r="D263" s="112"/>
      <c r="E263" s="112"/>
      <c r="F263" s="112"/>
      <c r="G263" s="112"/>
      <c r="H263" s="112"/>
      <c r="I263" s="118"/>
      <c r="J263" s="118"/>
      <c r="K263" s="117"/>
      <c r="L263" s="117"/>
      <c r="M263" s="114"/>
      <c r="N263" s="114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4"/>
    </row>
    <row r="264" spans="3:33" ht="12" customHeight="1" x14ac:dyDescent="0.2">
      <c r="C264" s="117"/>
      <c r="D264" s="117"/>
      <c r="E264" s="117"/>
      <c r="F264" s="117"/>
      <c r="G264" s="117"/>
      <c r="H264" s="117"/>
      <c r="I264" s="118"/>
      <c r="J264" s="118"/>
      <c r="K264" s="117"/>
      <c r="L264" s="117"/>
      <c r="M264" s="114"/>
      <c r="N264" s="114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4"/>
    </row>
    <row r="265" spans="3:33" ht="12" customHeight="1" x14ac:dyDescent="0.2">
      <c r="C265" s="112"/>
      <c r="D265" s="112"/>
      <c r="E265" s="112"/>
      <c r="F265" s="112"/>
      <c r="G265" s="112"/>
      <c r="H265" s="112"/>
      <c r="I265" s="118"/>
      <c r="J265" s="118"/>
      <c r="K265" s="117"/>
      <c r="L265" s="117"/>
      <c r="M265" s="114"/>
      <c r="N265" s="114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4"/>
    </row>
    <row r="266" spans="3:33" ht="12" customHeight="1" x14ac:dyDescent="0.2">
      <c r="C266" s="117"/>
      <c r="D266" s="117"/>
      <c r="E266" s="117"/>
      <c r="F266" s="117"/>
      <c r="G266" s="117"/>
      <c r="H266" s="117"/>
      <c r="I266" s="118"/>
      <c r="J266" s="118"/>
      <c r="K266" s="117"/>
      <c r="L266" s="117"/>
      <c r="M266" s="114"/>
      <c r="N266" s="114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4"/>
    </row>
    <row r="267" spans="3:33" ht="12" customHeight="1" x14ac:dyDescent="0.2">
      <c r="C267" s="112"/>
      <c r="D267" s="112"/>
      <c r="E267" s="112"/>
      <c r="F267" s="112"/>
      <c r="G267" s="112"/>
      <c r="H267" s="112"/>
      <c r="I267" s="118"/>
      <c r="J267" s="118"/>
      <c r="K267" s="117"/>
      <c r="L267" s="117"/>
      <c r="M267" s="114"/>
      <c r="N267" s="114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4"/>
    </row>
    <row r="268" spans="3:33" ht="12" customHeight="1" x14ac:dyDescent="0.2">
      <c r="C268" s="117"/>
      <c r="D268" s="117"/>
      <c r="E268" s="117"/>
      <c r="F268" s="117"/>
      <c r="G268" s="117"/>
      <c r="H268" s="117"/>
      <c r="I268" s="118"/>
      <c r="J268" s="118"/>
      <c r="K268" s="117"/>
      <c r="L268" s="117"/>
      <c r="M268" s="114"/>
      <c r="N268" s="114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4"/>
    </row>
    <row r="269" spans="3:33" ht="12" customHeight="1" x14ac:dyDescent="0.2">
      <c r="C269" s="117"/>
      <c r="D269" s="117"/>
      <c r="E269" s="117"/>
      <c r="F269" s="117"/>
      <c r="G269" s="117"/>
      <c r="H269" s="117"/>
      <c r="I269" s="118"/>
      <c r="J269" s="118"/>
      <c r="K269" s="117"/>
      <c r="L269" s="117"/>
      <c r="M269" s="114"/>
      <c r="N269" s="114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4"/>
    </row>
    <row r="270" spans="3:33" ht="12" customHeight="1" x14ac:dyDescent="0.2">
      <c r="C270" s="112"/>
      <c r="D270" s="112"/>
      <c r="E270" s="112"/>
      <c r="F270" s="112"/>
      <c r="G270" s="112"/>
      <c r="H270" s="112"/>
      <c r="I270" s="118"/>
      <c r="J270" s="118"/>
      <c r="K270" s="117"/>
      <c r="L270" s="117"/>
      <c r="M270" s="114"/>
      <c r="N270" s="114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4"/>
    </row>
    <row r="271" spans="3:33" ht="12" customHeight="1" x14ac:dyDescent="0.2">
      <c r="C271" s="112"/>
      <c r="D271" s="112"/>
      <c r="E271" s="112"/>
      <c r="F271" s="112"/>
      <c r="G271" s="112"/>
      <c r="H271" s="112"/>
      <c r="I271" s="118"/>
      <c r="J271" s="118"/>
      <c r="K271" s="117"/>
      <c r="L271" s="117"/>
      <c r="M271" s="114"/>
      <c r="N271" s="114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4"/>
    </row>
    <row r="272" spans="3:33" ht="12" customHeight="1" x14ac:dyDescent="0.2">
      <c r="C272" s="112"/>
      <c r="D272" s="112"/>
      <c r="E272" s="112"/>
      <c r="F272" s="112"/>
      <c r="G272" s="112"/>
      <c r="H272" s="112"/>
      <c r="I272" s="118"/>
      <c r="J272" s="118"/>
      <c r="K272" s="117"/>
      <c r="L272" s="117"/>
      <c r="M272" s="114"/>
      <c r="N272" s="114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4"/>
    </row>
    <row r="273" spans="3:33" ht="12" customHeight="1" x14ac:dyDescent="0.2">
      <c r="C273" s="117"/>
      <c r="D273" s="117"/>
      <c r="E273" s="117"/>
      <c r="F273" s="117"/>
      <c r="G273" s="117"/>
      <c r="H273" s="117"/>
      <c r="I273" s="118"/>
      <c r="J273" s="118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</row>
    <row r="274" spans="3:33" ht="12" customHeight="1" x14ac:dyDescent="0.2">
      <c r="C274" s="117"/>
      <c r="D274" s="117"/>
      <c r="E274" s="117"/>
      <c r="F274" s="117"/>
      <c r="G274" s="117"/>
      <c r="H274" s="117"/>
      <c r="I274" s="118"/>
      <c r="J274" s="118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</row>
    <row r="275" spans="3:33" ht="12" customHeight="1" x14ac:dyDescent="0.2">
      <c r="I275" s="120"/>
      <c r="J275" s="120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  <c r="AB275" s="153"/>
      <c r="AC275" s="153"/>
      <c r="AD275" s="153"/>
    </row>
    <row r="276" spans="3:33" ht="12" customHeight="1" x14ac:dyDescent="0.2">
      <c r="I276" s="120"/>
      <c r="J276" s="120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</row>
    <row r="277" spans="3:33" ht="12" customHeight="1" x14ac:dyDescent="0.2">
      <c r="I277" s="120"/>
      <c r="J277" s="120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  <c r="AD277" s="153"/>
    </row>
    <row r="278" spans="3:33" ht="12" customHeight="1" x14ac:dyDescent="0.2">
      <c r="I278" s="120"/>
      <c r="J278" s="120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</row>
    <row r="279" spans="3:33" ht="12" customHeight="1" x14ac:dyDescent="0.2">
      <c r="I279" s="120"/>
      <c r="J279" s="120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  <c r="AB279" s="153"/>
      <c r="AC279" s="153"/>
      <c r="AD279" s="153"/>
    </row>
    <row r="280" spans="3:33" ht="12" customHeight="1" x14ac:dyDescent="0.2">
      <c r="I280" s="120"/>
      <c r="J280" s="120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  <c r="AB280" s="153"/>
      <c r="AC280" s="153"/>
      <c r="AD280" s="153"/>
    </row>
    <row r="281" spans="3:33" ht="12" customHeight="1" x14ac:dyDescent="0.2">
      <c r="I281" s="120"/>
      <c r="J281" s="120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</row>
    <row r="282" spans="3:33" ht="12" customHeight="1" x14ac:dyDescent="0.2">
      <c r="I282" s="120"/>
      <c r="J282" s="120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</row>
    <row r="283" spans="3:33" ht="12" customHeight="1" x14ac:dyDescent="0.2">
      <c r="I283" s="120"/>
      <c r="J283" s="120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</row>
    <row r="284" spans="3:33" ht="12" customHeight="1" x14ac:dyDescent="0.2">
      <c r="I284" s="120"/>
      <c r="J284" s="120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3"/>
      <c r="AD284" s="153"/>
    </row>
    <row r="285" spans="3:33" ht="12" customHeight="1" x14ac:dyDescent="0.2">
      <c r="I285" s="120"/>
      <c r="J285" s="120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  <c r="AB285" s="153"/>
      <c r="AC285" s="153"/>
      <c r="AD285" s="153"/>
    </row>
    <row r="286" spans="3:33" ht="12" customHeight="1" x14ac:dyDescent="0.2">
      <c r="I286" s="120"/>
      <c r="J286" s="120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  <c r="AB286" s="153"/>
      <c r="AC286" s="153"/>
      <c r="AD286" s="153"/>
    </row>
    <row r="287" spans="3:33" ht="12" customHeight="1" x14ac:dyDescent="0.2">
      <c r="I287" s="120"/>
      <c r="J287" s="120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53"/>
      <c r="AB287" s="153"/>
      <c r="AC287" s="153"/>
      <c r="AD287" s="153"/>
    </row>
    <row r="288" spans="3:33" ht="12" customHeight="1" x14ac:dyDescent="0.2">
      <c r="I288" s="120"/>
      <c r="J288" s="120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53"/>
      <c r="AB288" s="153"/>
      <c r="AC288" s="153"/>
      <c r="AD288" s="153"/>
    </row>
    <row r="289" spans="9:30" ht="12" customHeight="1" x14ac:dyDescent="0.2">
      <c r="I289" s="120"/>
      <c r="J289" s="120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  <c r="AB289" s="153"/>
      <c r="AC289" s="153"/>
      <c r="AD289" s="153"/>
    </row>
    <row r="290" spans="9:30" ht="12" customHeight="1" x14ac:dyDescent="0.2">
      <c r="I290" s="120"/>
      <c r="J290" s="120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  <c r="AB290" s="153"/>
      <c r="AC290" s="153"/>
      <c r="AD290" s="153"/>
    </row>
    <row r="291" spans="9:30" ht="12" customHeight="1" x14ac:dyDescent="0.2">
      <c r="I291" s="120"/>
      <c r="J291" s="120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  <c r="AB291" s="153"/>
      <c r="AC291" s="153"/>
      <c r="AD291" s="153"/>
    </row>
    <row r="292" spans="9:30" ht="12" customHeight="1" x14ac:dyDescent="0.2">
      <c r="I292" s="120"/>
      <c r="J292" s="120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  <c r="AB292" s="153"/>
      <c r="AC292" s="153"/>
      <c r="AD292" s="153"/>
    </row>
    <row r="293" spans="9:30" ht="12" customHeight="1" x14ac:dyDescent="0.2">
      <c r="I293" s="120"/>
      <c r="J293" s="120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  <c r="AB293" s="153"/>
      <c r="AC293" s="153"/>
      <c r="AD293" s="153"/>
    </row>
    <row r="294" spans="9:30" ht="12" customHeight="1" x14ac:dyDescent="0.2">
      <c r="I294" s="120"/>
      <c r="J294" s="120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  <c r="AB294" s="153"/>
      <c r="AC294" s="153"/>
      <c r="AD294" s="153"/>
    </row>
    <row r="295" spans="9:30" ht="12" customHeight="1" x14ac:dyDescent="0.2">
      <c r="I295" s="120"/>
      <c r="J295" s="120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  <c r="AB295" s="153"/>
      <c r="AC295" s="153"/>
      <c r="AD295" s="153"/>
    </row>
    <row r="296" spans="9:30" ht="12" customHeight="1" x14ac:dyDescent="0.2">
      <c r="I296" s="120"/>
      <c r="J296" s="120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  <c r="AB296" s="153"/>
      <c r="AC296" s="153"/>
      <c r="AD296" s="153"/>
    </row>
    <row r="297" spans="9:30" ht="12" customHeight="1" x14ac:dyDescent="0.2">
      <c r="I297" s="120"/>
      <c r="J297" s="120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53"/>
      <c r="AB297" s="153"/>
      <c r="AC297" s="153"/>
      <c r="AD297" s="153"/>
    </row>
    <row r="298" spans="9:30" ht="12" customHeight="1" x14ac:dyDescent="0.2">
      <c r="I298" s="120"/>
      <c r="J298" s="120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  <c r="AB298" s="153"/>
      <c r="AC298" s="153"/>
      <c r="AD298" s="153"/>
    </row>
    <row r="299" spans="9:30" ht="12" customHeight="1" x14ac:dyDescent="0.2">
      <c r="I299" s="120"/>
      <c r="J299" s="120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  <c r="AB299" s="153"/>
      <c r="AC299" s="153"/>
      <c r="AD299" s="153"/>
    </row>
    <row r="300" spans="9:30" ht="12" customHeight="1" x14ac:dyDescent="0.2">
      <c r="I300" s="120"/>
      <c r="J300" s="120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53"/>
      <c r="AB300" s="153"/>
      <c r="AC300" s="153"/>
      <c r="AD300" s="153"/>
    </row>
    <row r="301" spans="9:30" ht="12" customHeight="1" x14ac:dyDescent="0.2">
      <c r="I301" s="120"/>
      <c r="J301" s="120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  <c r="AB301" s="153"/>
      <c r="AC301" s="153"/>
      <c r="AD301" s="153"/>
    </row>
    <row r="302" spans="9:30" ht="12" customHeight="1" x14ac:dyDescent="0.2">
      <c r="I302" s="120"/>
      <c r="J302" s="120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53"/>
      <c r="AB302" s="153"/>
      <c r="AC302" s="153"/>
      <c r="AD302" s="153"/>
    </row>
    <row r="303" spans="9:30" ht="12" customHeight="1" x14ac:dyDescent="0.2">
      <c r="I303" s="120"/>
      <c r="J303" s="120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53"/>
      <c r="AB303" s="153"/>
      <c r="AC303" s="153"/>
      <c r="AD303" s="153"/>
    </row>
    <row r="304" spans="9:30" ht="12" customHeight="1" x14ac:dyDescent="0.2">
      <c r="I304" s="120"/>
      <c r="J304" s="120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  <c r="AB304" s="153"/>
      <c r="AC304" s="153"/>
      <c r="AD304" s="153"/>
    </row>
    <row r="305" spans="9:30" ht="12" customHeight="1" x14ac:dyDescent="0.2">
      <c r="I305" s="120"/>
      <c r="J305" s="120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  <c r="AB305" s="153"/>
      <c r="AC305" s="153"/>
      <c r="AD305" s="153"/>
    </row>
    <row r="306" spans="9:30" ht="12" customHeight="1" x14ac:dyDescent="0.2">
      <c r="I306" s="120"/>
      <c r="J306" s="120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  <c r="AB306" s="153"/>
      <c r="AC306" s="153"/>
      <c r="AD306" s="153"/>
    </row>
    <row r="307" spans="9:30" ht="12" customHeight="1" x14ac:dyDescent="0.2">
      <c r="I307" s="120"/>
      <c r="J307" s="120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53"/>
      <c r="AB307" s="153"/>
      <c r="AC307" s="153"/>
      <c r="AD307" s="153"/>
    </row>
    <row r="308" spans="9:30" ht="12" customHeight="1" x14ac:dyDescent="0.2">
      <c r="I308" s="120"/>
      <c r="J308" s="120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  <c r="Z308" s="153"/>
      <c r="AA308" s="153"/>
      <c r="AB308" s="153"/>
      <c r="AC308" s="153"/>
      <c r="AD308" s="153"/>
    </row>
    <row r="309" spans="9:30" ht="12" customHeight="1" x14ac:dyDescent="0.2">
      <c r="I309" s="120"/>
      <c r="J309" s="120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53"/>
      <c r="AB309" s="153"/>
      <c r="AC309" s="153"/>
      <c r="AD309" s="153"/>
    </row>
    <row r="310" spans="9:30" ht="12" customHeight="1" x14ac:dyDescent="0.2">
      <c r="I310" s="120"/>
      <c r="J310" s="120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53"/>
      <c r="AB310" s="153"/>
      <c r="AC310" s="153"/>
      <c r="AD310" s="153"/>
    </row>
    <row r="311" spans="9:30" ht="12" customHeight="1" x14ac:dyDescent="0.2">
      <c r="I311" s="120"/>
      <c r="J311" s="120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53"/>
      <c r="AB311" s="153"/>
      <c r="AC311" s="153"/>
      <c r="AD311" s="153"/>
    </row>
    <row r="312" spans="9:30" ht="12" customHeight="1" x14ac:dyDescent="0.2">
      <c r="I312" s="120"/>
      <c r="J312" s="120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  <c r="Z312" s="153"/>
      <c r="AA312" s="153"/>
      <c r="AB312" s="153"/>
      <c r="AC312" s="153"/>
      <c r="AD312" s="153"/>
    </row>
    <row r="313" spans="9:30" ht="12" customHeight="1" x14ac:dyDescent="0.2">
      <c r="I313" s="120"/>
      <c r="J313" s="120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  <c r="Z313" s="153"/>
      <c r="AA313" s="153"/>
      <c r="AB313" s="153"/>
      <c r="AC313" s="153"/>
      <c r="AD313" s="153"/>
    </row>
    <row r="314" spans="9:30" ht="12" customHeight="1" x14ac:dyDescent="0.2">
      <c r="I314" s="120"/>
      <c r="J314" s="120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  <c r="Z314" s="153"/>
      <c r="AA314" s="153"/>
      <c r="AB314" s="153"/>
      <c r="AC314" s="153"/>
      <c r="AD314" s="153"/>
    </row>
    <row r="315" spans="9:30" ht="12" customHeight="1" x14ac:dyDescent="0.2">
      <c r="I315" s="120"/>
      <c r="J315" s="120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53"/>
      <c r="AB315" s="153"/>
      <c r="AC315" s="153"/>
      <c r="AD315" s="153"/>
    </row>
    <row r="316" spans="9:30" ht="12" customHeight="1" x14ac:dyDescent="0.2">
      <c r="I316" s="120"/>
      <c r="J316" s="120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  <c r="Z316" s="153"/>
      <c r="AA316" s="153"/>
      <c r="AB316" s="153"/>
      <c r="AC316" s="153"/>
      <c r="AD316" s="153"/>
    </row>
    <row r="317" spans="9:30" ht="12" customHeight="1" x14ac:dyDescent="0.2">
      <c r="I317" s="120"/>
      <c r="J317" s="120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  <c r="Z317" s="153"/>
      <c r="AA317" s="153"/>
      <c r="AB317" s="153"/>
      <c r="AC317" s="153"/>
      <c r="AD317" s="153"/>
    </row>
    <row r="318" spans="9:30" ht="12" customHeight="1" x14ac:dyDescent="0.2">
      <c r="I318" s="120"/>
      <c r="J318" s="120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  <c r="Z318" s="153"/>
      <c r="AA318" s="153"/>
      <c r="AB318" s="153"/>
      <c r="AC318" s="153"/>
      <c r="AD318" s="153"/>
    </row>
    <row r="319" spans="9:30" ht="12" customHeight="1" x14ac:dyDescent="0.2">
      <c r="I319" s="120"/>
      <c r="J319" s="120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  <c r="Z319" s="153"/>
      <c r="AA319" s="153"/>
      <c r="AB319" s="153"/>
      <c r="AC319" s="153"/>
      <c r="AD319" s="153"/>
    </row>
    <row r="320" spans="9:30" ht="12" customHeight="1" x14ac:dyDescent="0.2">
      <c r="I320" s="120"/>
      <c r="J320" s="120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  <c r="Z320" s="153"/>
      <c r="AA320" s="153"/>
      <c r="AB320" s="153"/>
      <c r="AC320" s="153"/>
      <c r="AD320" s="153"/>
    </row>
    <row r="321" spans="9:33" ht="12" customHeight="1" x14ac:dyDescent="0.2">
      <c r="I321" s="120"/>
      <c r="J321" s="120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  <c r="Z321" s="153"/>
      <c r="AA321" s="153"/>
      <c r="AB321" s="153"/>
      <c r="AC321" s="153"/>
      <c r="AD321" s="153"/>
    </row>
    <row r="323" spans="9:33" ht="12" customHeight="1" x14ac:dyDescent="0.2">
      <c r="I323" s="120"/>
      <c r="J323" s="120"/>
      <c r="K323" s="153"/>
      <c r="L323" s="153"/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  <c r="Z323" s="153"/>
      <c r="AA323" s="153"/>
      <c r="AB323" s="153"/>
      <c r="AC323" s="153"/>
      <c r="AD323" s="153"/>
      <c r="AE323" s="153"/>
      <c r="AF323" s="153"/>
      <c r="AG323" s="153"/>
    </row>
    <row r="324" spans="9:33" ht="12" customHeight="1" x14ac:dyDescent="0.2">
      <c r="I324" s="120"/>
      <c r="J324" s="120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53"/>
      <c r="AB324" s="153"/>
      <c r="AC324" s="153"/>
      <c r="AD324" s="153"/>
      <c r="AE324" s="153"/>
      <c r="AF324" s="153"/>
      <c r="AG324" s="153"/>
    </row>
    <row r="325" spans="9:33" ht="12" customHeight="1" x14ac:dyDescent="0.2">
      <c r="I325" s="120"/>
      <c r="J325" s="120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  <c r="Z325" s="153"/>
      <c r="AA325" s="153"/>
      <c r="AB325" s="153"/>
      <c r="AC325" s="153"/>
      <c r="AD325" s="153"/>
      <c r="AE325" s="153"/>
      <c r="AF325" s="153"/>
      <c r="AG325" s="153"/>
    </row>
    <row r="326" spans="9:33" ht="12" customHeight="1" x14ac:dyDescent="0.2">
      <c r="I326" s="120"/>
      <c r="J326" s="120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  <c r="Z326" s="153"/>
      <c r="AA326" s="153"/>
      <c r="AB326" s="153"/>
      <c r="AC326" s="153"/>
      <c r="AD326" s="153"/>
      <c r="AE326" s="153"/>
      <c r="AF326" s="153"/>
      <c r="AG326" s="153"/>
    </row>
    <row r="327" spans="9:33" ht="12" customHeight="1" x14ac:dyDescent="0.2">
      <c r="I327" s="120"/>
      <c r="J327" s="120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  <c r="Z327" s="153"/>
      <c r="AA327" s="153"/>
      <c r="AB327" s="153"/>
      <c r="AC327" s="153"/>
      <c r="AD327" s="153"/>
      <c r="AE327" s="153"/>
      <c r="AF327" s="153"/>
      <c r="AG327" s="153"/>
    </row>
    <row r="328" spans="9:33" ht="12" customHeight="1" x14ac:dyDescent="0.2">
      <c r="I328" s="120"/>
      <c r="J328" s="120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  <c r="Z328" s="153"/>
      <c r="AA328" s="153"/>
      <c r="AB328" s="153"/>
      <c r="AC328" s="153"/>
      <c r="AD328" s="153"/>
      <c r="AE328" s="153"/>
      <c r="AF328" s="153"/>
      <c r="AG328" s="153"/>
    </row>
    <row r="329" spans="9:33" ht="12" customHeight="1" x14ac:dyDescent="0.2">
      <c r="I329" s="120"/>
      <c r="J329" s="120"/>
      <c r="K329" s="153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3"/>
      <c r="AG329" s="153"/>
    </row>
    <row r="330" spans="9:33" ht="12" customHeight="1" x14ac:dyDescent="0.2">
      <c r="I330" s="120"/>
      <c r="J330" s="120"/>
      <c r="K330" s="153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53"/>
      <c r="AB330" s="153"/>
      <c r="AC330" s="153"/>
      <c r="AD330" s="153"/>
      <c r="AE330" s="153"/>
      <c r="AF330" s="153"/>
      <c r="AG330" s="153"/>
    </row>
    <row r="331" spans="9:33" ht="12" customHeight="1" x14ac:dyDescent="0.2">
      <c r="I331" s="120"/>
      <c r="J331" s="120"/>
      <c r="K331" s="153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53"/>
      <c r="AB331" s="153"/>
      <c r="AC331" s="153"/>
      <c r="AD331" s="153"/>
      <c r="AE331" s="153"/>
      <c r="AF331" s="153"/>
      <c r="AG331" s="153"/>
    </row>
    <row r="332" spans="9:33" ht="12" customHeight="1" x14ac:dyDescent="0.2">
      <c r="I332" s="120"/>
      <c r="J332" s="120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53"/>
      <c r="AB332" s="153"/>
      <c r="AC332" s="153"/>
      <c r="AD332" s="153"/>
      <c r="AE332" s="153"/>
      <c r="AF332" s="153"/>
      <c r="AG332" s="153"/>
    </row>
    <row r="333" spans="9:33" ht="12" customHeight="1" x14ac:dyDescent="0.2">
      <c r="I333" s="120"/>
      <c r="J333" s="120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53"/>
      <c r="AB333" s="153"/>
      <c r="AC333" s="153"/>
      <c r="AD333" s="153"/>
      <c r="AE333" s="153"/>
      <c r="AF333" s="153"/>
      <c r="AG333" s="153"/>
    </row>
    <row r="334" spans="9:33" ht="12" customHeight="1" x14ac:dyDescent="0.2">
      <c r="I334" s="120"/>
      <c r="J334" s="120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53"/>
      <c r="AB334" s="153"/>
      <c r="AC334" s="153"/>
      <c r="AD334" s="153"/>
      <c r="AE334" s="153"/>
      <c r="AF334" s="153"/>
      <c r="AG334" s="153"/>
    </row>
    <row r="335" spans="9:33" ht="12" customHeight="1" x14ac:dyDescent="0.2">
      <c r="I335" s="120"/>
      <c r="J335" s="120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  <c r="AB335" s="153"/>
      <c r="AC335" s="153"/>
      <c r="AD335" s="153"/>
      <c r="AE335" s="153"/>
      <c r="AF335" s="153"/>
      <c r="AG335" s="153"/>
    </row>
    <row r="336" spans="9:33" ht="12" customHeight="1" x14ac:dyDescent="0.2">
      <c r="I336" s="120"/>
      <c r="J336" s="120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  <c r="AB336" s="153"/>
      <c r="AC336" s="153"/>
      <c r="AD336" s="153"/>
      <c r="AE336" s="153"/>
      <c r="AF336" s="153"/>
      <c r="AG336" s="153"/>
    </row>
    <row r="337" spans="9:33" ht="12" customHeight="1" x14ac:dyDescent="0.2">
      <c r="I337" s="120"/>
      <c r="J337" s="120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  <c r="Z337" s="153"/>
      <c r="AA337" s="153"/>
      <c r="AB337" s="153"/>
      <c r="AC337" s="153"/>
      <c r="AD337" s="153"/>
      <c r="AE337" s="153"/>
      <c r="AF337" s="153"/>
      <c r="AG337" s="153"/>
    </row>
    <row r="338" spans="9:33" ht="12" customHeight="1" x14ac:dyDescent="0.2">
      <c r="I338" s="120"/>
      <c r="J338" s="120"/>
      <c r="K338" s="153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  <c r="Z338" s="153"/>
      <c r="AA338" s="153"/>
      <c r="AB338" s="153"/>
      <c r="AC338" s="153"/>
      <c r="AD338" s="153"/>
      <c r="AE338" s="153"/>
      <c r="AF338" s="153"/>
      <c r="AG338" s="153"/>
    </row>
    <row r="339" spans="9:33" ht="12" customHeight="1" x14ac:dyDescent="0.2">
      <c r="I339" s="120"/>
      <c r="J339" s="120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  <c r="Z339" s="153"/>
      <c r="AA339" s="153"/>
      <c r="AB339" s="153"/>
      <c r="AC339" s="153"/>
      <c r="AD339" s="153"/>
      <c r="AE339" s="153"/>
      <c r="AF339" s="153"/>
      <c r="AG339" s="153"/>
    </row>
    <row r="340" spans="9:33" ht="12" customHeight="1" x14ac:dyDescent="0.2">
      <c r="I340" s="120"/>
      <c r="J340" s="120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  <c r="Z340" s="153"/>
      <c r="AA340" s="153"/>
      <c r="AB340" s="153"/>
      <c r="AC340" s="153"/>
      <c r="AD340" s="153"/>
      <c r="AE340" s="153"/>
      <c r="AF340" s="153"/>
      <c r="AG340" s="153"/>
    </row>
    <row r="341" spans="9:33" ht="12" customHeight="1" x14ac:dyDescent="0.2">
      <c r="I341" s="120"/>
      <c r="J341" s="120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  <c r="Z341" s="153"/>
      <c r="AA341" s="153"/>
      <c r="AB341" s="153"/>
      <c r="AC341" s="153"/>
      <c r="AD341" s="153"/>
      <c r="AE341" s="153"/>
      <c r="AF341" s="153"/>
      <c r="AG341" s="153"/>
    </row>
    <row r="342" spans="9:33" ht="12" customHeight="1" x14ac:dyDescent="0.2">
      <c r="I342" s="120"/>
      <c r="J342" s="120"/>
      <c r="K342" s="153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  <c r="Z342" s="153"/>
      <c r="AA342" s="153"/>
      <c r="AB342" s="153"/>
      <c r="AC342" s="153"/>
      <c r="AD342" s="153"/>
      <c r="AE342" s="153"/>
      <c r="AF342" s="153"/>
      <c r="AG342" s="153"/>
    </row>
    <row r="343" spans="9:33" ht="12" customHeight="1" x14ac:dyDescent="0.2">
      <c r="I343" s="120"/>
      <c r="J343" s="120"/>
      <c r="K343" s="153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  <c r="Z343" s="153"/>
      <c r="AA343" s="153"/>
      <c r="AB343" s="153"/>
      <c r="AC343" s="153"/>
      <c r="AD343" s="153"/>
      <c r="AE343" s="153"/>
      <c r="AF343" s="153"/>
      <c r="AG343" s="153"/>
    </row>
    <row r="344" spans="9:33" ht="12" customHeight="1" x14ac:dyDescent="0.2">
      <c r="I344" s="120"/>
      <c r="J344" s="120"/>
      <c r="K344" s="153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  <c r="Z344" s="153"/>
      <c r="AA344" s="153"/>
      <c r="AB344" s="153"/>
      <c r="AC344" s="153"/>
      <c r="AD344" s="153"/>
      <c r="AE344" s="153"/>
      <c r="AF344" s="153"/>
      <c r="AG344" s="153"/>
    </row>
    <row r="345" spans="9:33" ht="12" customHeight="1" x14ac:dyDescent="0.2">
      <c r="I345" s="120"/>
      <c r="J345" s="120"/>
      <c r="K345" s="153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  <c r="Z345" s="153"/>
      <c r="AA345" s="153"/>
      <c r="AB345" s="153"/>
      <c r="AC345" s="153"/>
      <c r="AD345" s="153"/>
      <c r="AE345" s="153"/>
      <c r="AF345" s="153"/>
      <c r="AG345" s="153"/>
    </row>
    <row r="346" spans="9:33" ht="12" customHeight="1" x14ac:dyDescent="0.2">
      <c r="I346" s="120"/>
      <c r="J346" s="120"/>
      <c r="K346" s="153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  <c r="Z346" s="153"/>
      <c r="AA346" s="153"/>
      <c r="AB346" s="153"/>
      <c r="AC346" s="153"/>
      <c r="AD346" s="153"/>
      <c r="AE346" s="153"/>
      <c r="AF346" s="153"/>
      <c r="AG346" s="153"/>
    </row>
    <row r="347" spans="9:33" ht="12" customHeight="1" x14ac:dyDescent="0.2">
      <c r="I347" s="120"/>
      <c r="J347" s="120"/>
      <c r="K347" s="153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  <c r="AB347" s="153"/>
      <c r="AC347" s="153"/>
      <c r="AD347" s="153"/>
      <c r="AE347" s="153"/>
      <c r="AF347" s="153"/>
      <c r="AG347" s="153"/>
    </row>
    <row r="348" spans="9:33" ht="12" customHeight="1" x14ac:dyDescent="0.2">
      <c r="I348" s="120"/>
      <c r="J348" s="120"/>
      <c r="K348" s="153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  <c r="Z348" s="153"/>
      <c r="AA348" s="153"/>
      <c r="AB348" s="153"/>
      <c r="AC348" s="153"/>
      <c r="AD348" s="153"/>
      <c r="AE348" s="153"/>
      <c r="AF348" s="153"/>
      <c r="AG348" s="153"/>
    </row>
    <row r="349" spans="9:33" ht="12" customHeight="1" x14ac:dyDescent="0.2">
      <c r="I349" s="120"/>
      <c r="J349" s="120"/>
      <c r="K349" s="153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  <c r="Z349" s="153"/>
      <c r="AA349" s="153"/>
      <c r="AB349" s="153"/>
      <c r="AC349" s="153"/>
      <c r="AD349" s="153"/>
      <c r="AE349" s="153"/>
      <c r="AF349" s="153"/>
      <c r="AG349" s="153"/>
    </row>
    <row r="350" spans="9:33" ht="12" customHeight="1" x14ac:dyDescent="0.2">
      <c r="I350" s="120"/>
      <c r="J350" s="120"/>
      <c r="K350" s="153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  <c r="AB350" s="153"/>
      <c r="AC350" s="153"/>
      <c r="AD350" s="153"/>
      <c r="AE350" s="153"/>
      <c r="AF350" s="153"/>
      <c r="AG350" s="153"/>
    </row>
    <row r="351" spans="9:33" ht="12" customHeight="1" x14ac:dyDescent="0.2">
      <c r="I351" s="120"/>
      <c r="J351" s="120"/>
      <c r="K351" s="153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  <c r="Z351" s="153"/>
      <c r="AA351" s="153"/>
      <c r="AB351" s="153"/>
      <c r="AC351" s="153"/>
      <c r="AD351" s="153"/>
      <c r="AE351" s="153"/>
      <c r="AF351" s="153"/>
      <c r="AG351" s="153"/>
    </row>
    <row r="352" spans="9:33" ht="12" customHeight="1" x14ac:dyDescent="0.2">
      <c r="I352" s="120"/>
      <c r="J352" s="120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  <c r="AB352" s="153"/>
      <c r="AC352" s="153"/>
      <c r="AD352" s="153"/>
      <c r="AE352" s="153"/>
      <c r="AF352" s="153"/>
      <c r="AG352" s="153"/>
    </row>
    <row r="353" spans="9:33" ht="12" customHeight="1" x14ac:dyDescent="0.2">
      <c r="I353" s="120"/>
      <c r="J353" s="120"/>
      <c r="K353" s="153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  <c r="Z353" s="153"/>
      <c r="AA353" s="153"/>
      <c r="AB353" s="153"/>
      <c r="AC353" s="153"/>
      <c r="AD353" s="153"/>
      <c r="AE353" s="153"/>
      <c r="AF353" s="153"/>
      <c r="AG353" s="153"/>
    </row>
    <row r="354" spans="9:33" ht="12" customHeight="1" x14ac:dyDescent="0.2">
      <c r="I354" s="120"/>
      <c r="J354" s="120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  <c r="Z354" s="153"/>
      <c r="AA354" s="153"/>
      <c r="AB354" s="153"/>
      <c r="AC354" s="153"/>
      <c r="AD354" s="153"/>
      <c r="AE354" s="153"/>
      <c r="AF354" s="153"/>
      <c r="AG354" s="153"/>
    </row>
    <row r="355" spans="9:33" ht="12" customHeight="1" x14ac:dyDescent="0.2">
      <c r="I355" s="120"/>
      <c r="J355" s="120"/>
      <c r="K355" s="153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  <c r="Z355" s="153"/>
      <c r="AA355" s="153"/>
      <c r="AB355" s="153"/>
      <c r="AC355" s="153"/>
      <c r="AD355" s="153"/>
      <c r="AE355" s="153"/>
      <c r="AF355" s="153"/>
      <c r="AG355" s="153"/>
    </row>
    <row r="356" spans="9:33" ht="12" customHeight="1" x14ac:dyDescent="0.2">
      <c r="I356" s="120"/>
      <c r="J356" s="120"/>
      <c r="K356" s="153"/>
      <c r="L356" s="153"/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  <c r="Z356" s="153"/>
      <c r="AA356" s="153"/>
      <c r="AB356" s="153"/>
      <c r="AC356" s="153"/>
      <c r="AD356" s="153"/>
      <c r="AE356" s="153"/>
      <c r="AF356" s="153"/>
      <c r="AG356" s="153"/>
    </row>
    <row r="357" spans="9:33" ht="12" customHeight="1" x14ac:dyDescent="0.2">
      <c r="I357" s="120"/>
      <c r="J357" s="120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  <c r="Z357" s="153"/>
      <c r="AA357" s="153"/>
      <c r="AB357" s="153"/>
      <c r="AC357" s="153"/>
      <c r="AD357" s="153"/>
      <c r="AE357" s="153"/>
      <c r="AF357" s="153"/>
      <c r="AG357" s="153"/>
    </row>
    <row r="358" spans="9:33" ht="12" customHeight="1" x14ac:dyDescent="0.2">
      <c r="I358" s="120"/>
      <c r="J358" s="120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  <c r="Z358" s="153"/>
      <c r="AA358" s="153"/>
      <c r="AB358" s="153"/>
      <c r="AC358" s="153"/>
      <c r="AD358" s="153"/>
      <c r="AE358" s="153"/>
      <c r="AF358" s="153"/>
      <c r="AG358" s="153"/>
    </row>
    <row r="359" spans="9:33" ht="12" customHeight="1" x14ac:dyDescent="0.2">
      <c r="I359" s="120"/>
      <c r="J359" s="120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  <c r="AB359" s="153"/>
      <c r="AC359" s="153"/>
      <c r="AD359" s="153"/>
      <c r="AE359" s="153"/>
      <c r="AF359" s="153"/>
      <c r="AG359" s="153"/>
    </row>
    <row r="360" spans="9:33" ht="12" customHeight="1" x14ac:dyDescent="0.2">
      <c r="I360" s="120"/>
      <c r="J360" s="120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  <c r="AB360" s="153"/>
      <c r="AC360" s="153"/>
      <c r="AD360" s="153"/>
      <c r="AE360" s="153"/>
      <c r="AF360" s="153"/>
      <c r="AG360" s="153"/>
    </row>
    <row r="361" spans="9:33" ht="12" customHeight="1" x14ac:dyDescent="0.2">
      <c r="I361" s="120"/>
      <c r="J361" s="120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  <c r="AB361" s="153"/>
      <c r="AC361" s="153"/>
      <c r="AD361" s="153"/>
      <c r="AE361" s="153"/>
      <c r="AF361" s="153"/>
      <c r="AG361" s="153"/>
    </row>
    <row r="362" spans="9:33" ht="12" customHeight="1" x14ac:dyDescent="0.2">
      <c r="I362" s="120"/>
      <c r="J362" s="120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  <c r="AB362" s="153"/>
      <c r="AC362" s="153"/>
      <c r="AD362" s="153"/>
      <c r="AE362" s="153"/>
      <c r="AF362" s="153"/>
      <c r="AG362" s="153"/>
    </row>
    <row r="363" spans="9:33" ht="12" customHeight="1" x14ac:dyDescent="0.2">
      <c r="I363" s="120"/>
      <c r="J363" s="120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  <c r="AB363" s="153"/>
      <c r="AC363" s="153"/>
      <c r="AD363" s="153"/>
      <c r="AE363" s="153"/>
      <c r="AF363" s="153"/>
      <c r="AG363" s="153"/>
    </row>
    <row r="364" spans="9:33" ht="12" customHeight="1" x14ac:dyDescent="0.2">
      <c r="I364" s="120"/>
      <c r="J364" s="120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  <c r="AB364" s="153"/>
      <c r="AC364" s="153"/>
      <c r="AD364" s="153"/>
      <c r="AE364" s="153"/>
      <c r="AF364" s="153"/>
      <c r="AG364" s="153"/>
    </row>
    <row r="365" spans="9:33" ht="12" customHeight="1" x14ac:dyDescent="0.2">
      <c r="I365" s="120"/>
      <c r="J365" s="120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  <c r="AB365" s="153"/>
      <c r="AC365" s="153"/>
      <c r="AD365" s="153"/>
      <c r="AE365" s="153"/>
      <c r="AF365" s="153"/>
      <c r="AG365" s="153"/>
    </row>
    <row r="366" spans="9:33" ht="12" customHeight="1" x14ac:dyDescent="0.2">
      <c r="I366" s="120"/>
      <c r="J366" s="120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  <c r="AB366" s="153"/>
      <c r="AC366" s="153"/>
      <c r="AD366" s="153"/>
      <c r="AE366" s="153"/>
      <c r="AF366" s="153"/>
      <c r="AG366" s="153"/>
    </row>
    <row r="367" spans="9:33" ht="12" customHeight="1" x14ac:dyDescent="0.2">
      <c r="I367" s="120"/>
      <c r="J367" s="120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  <c r="AB367" s="153"/>
      <c r="AC367" s="153"/>
      <c r="AD367" s="153"/>
      <c r="AE367" s="153"/>
      <c r="AF367" s="153"/>
      <c r="AG367" s="153"/>
    </row>
    <row r="368" spans="9:33" ht="12" customHeight="1" x14ac:dyDescent="0.2">
      <c r="I368" s="120"/>
      <c r="J368" s="120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  <c r="AB368" s="153"/>
      <c r="AC368" s="153"/>
      <c r="AD368" s="153"/>
      <c r="AE368" s="153"/>
      <c r="AF368" s="153"/>
      <c r="AG368" s="153"/>
    </row>
    <row r="369" spans="9:33" ht="12" customHeight="1" x14ac:dyDescent="0.2">
      <c r="I369" s="120"/>
      <c r="J369" s="120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  <c r="AB369" s="153"/>
      <c r="AC369" s="153"/>
      <c r="AD369" s="153"/>
      <c r="AE369" s="153"/>
      <c r="AF369" s="153"/>
      <c r="AG369" s="153"/>
    </row>
    <row r="370" spans="9:33" ht="12" customHeight="1" x14ac:dyDescent="0.2">
      <c r="I370" s="120"/>
      <c r="J370" s="120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  <c r="AB370" s="153"/>
      <c r="AC370" s="153"/>
      <c r="AD370" s="153"/>
      <c r="AE370" s="153"/>
      <c r="AF370" s="153"/>
      <c r="AG370" s="153"/>
    </row>
    <row r="371" spans="9:33" ht="12" customHeight="1" x14ac:dyDescent="0.2">
      <c r="I371" s="120"/>
      <c r="J371" s="120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  <c r="AB371" s="153"/>
      <c r="AC371" s="153"/>
      <c r="AD371" s="153"/>
      <c r="AE371" s="153"/>
      <c r="AF371" s="153"/>
      <c r="AG371" s="153"/>
    </row>
    <row r="372" spans="9:33" ht="12" customHeight="1" x14ac:dyDescent="0.2">
      <c r="I372" s="120"/>
      <c r="J372" s="120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  <c r="AB372" s="153"/>
      <c r="AC372" s="153"/>
      <c r="AD372" s="153"/>
      <c r="AE372" s="153"/>
      <c r="AF372" s="153"/>
      <c r="AG372" s="153"/>
    </row>
    <row r="373" spans="9:33" ht="12" customHeight="1" x14ac:dyDescent="0.2">
      <c r="I373" s="120"/>
      <c r="J373" s="120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  <c r="AB373" s="153"/>
      <c r="AC373" s="153"/>
      <c r="AD373" s="153"/>
      <c r="AE373" s="153"/>
      <c r="AF373" s="153"/>
      <c r="AG373" s="153"/>
    </row>
    <row r="374" spans="9:33" ht="12" customHeight="1" x14ac:dyDescent="0.2">
      <c r="I374" s="120"/>
      <c r="J374" s="120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  <c r="AB374" s="153"/>
      <c r="AC374" s="153"/>
      <c r="AD374" s="153"/>
      <c r="AE374" s="153"/>
      <c r="AF374" s="153"/>
      <c r="AG374" s="153"/>
    </row>
    <row r="375" spans="9:33" ht="12" customHeight="1" x14ac:dyDescent="0.2">
      <c r="I375" s="120"/>
      <c r="J375" s="120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  <c r="AB375" s="153"/>
      <c r="AC375" s="153"/>
      <c r="AD375" s="153"/>
      <c r="AE375" s="153"/>
      <c r="AF375" s="153"/>
      <c r="AG375" s="153"/>
    </row>
    <row r="376" spans="9:33" ht="12" customHeight="1" x14ac:dyDescent="0.2">
      <c r="I376" s="120"/>
      <c r="J376" s="120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  <c r="AB376" s="153"/>
      <c r="AC376" s="153"/>
      <c r="AD376" s="153"/>
      <c r="AE376" s="153"/>
      <c r="AF376" s="153"/>
      <c r="AG376" s="153"/>
    </row>
    <row r="377" spans="9:33" ht="12" customHeight="1" x14ac:dyDescent="0.2">
      <c r="I377" s="120"/>
      <c r="J377" s="120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  <c r="AB377" s="153"/>
      <c r="AC377" s="153"/>
      <c r="AD377" s="153"/>
      <c r="AE377" s="153"/>
      <c r="AF377" s="153"/>
      <c r="AG377" s="153"/>
    </row>
    <row r="378" spans="9:33" ht="12" customHeight="1" x14ac:dyDescent="0.2">
      <c r="I378" s="120"/>
      <c r="J378" s="120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  <c r="AB378" s="153"/>
      <c r="AC378" s="153"/>
      <c r="AD378" s="153"/>
      <c r="AE378" s="153"/>
      <c r="AF378" s="153"/>
      <c r="AG378" s="153"/>
    </row>
    <row r="379" spans="9:33" ht="12" customHeight="1" x14ac:dyDescent="0.2">
      <c r="I379" s="120"/>
      <c r="J379" s="120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  <c r="AB379" s="153"/>
      <c r="AC379" s="153"/>
      <c r="AD379" s="153"/>
      <c r="AE379" s="153"/>
      <c r="AF379" s="153"/>
      <c r="AG379" s="153"/>
    </row>
    <row r="380" spans="9:33" ht="12" customHeight="1" x14ac:dyDescent="0.2">
      <c r="I380" s="120"/>
      <c r="J380" s="120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  <c r="AB380" s="153"/>
      <c r="AC380" s="153"/>
      <c r="AD380" s="153"/>
      <c r="AE380" s="153"/>
      <c r="AF380" s="153"/>
      <c r="AG380" s="153"/>
    </row>
    <row r="381" spans="9:33" ht="12" customHeight="1" x14ac:dyDescent="0.2">
      <c r="I381" s="120"/>
      <c r="J381" s="120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  <c r="AB381" s="153"/>
      <c r="AC381" s="153"/>
      <c r="AD381" s="153"/>
      <c r="AE381" s="153"/>
      <c r="AF381" s="153"/>
      <c r="AG381" s="153"/>
    </row>
    <row r="383" spans="9:33" ht="12" customHeight="1" x14ac:dyDescent="0.2">
      <c r="I383" s="120"/>
      <c r="J383" s="120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  <c r="AB383" s="153"/>
      <c r="AC383" s="153"/>
      <c r="AD383" s="153"/>
    </row>
    <row r="384" spans="9:33" ht="12" customHeight="1" x14ac:dyDescent="0.2">
      <c r="I384" s="120"/>
      <c r="J384" s="120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  <c r="AB384" s="153"/>
      <c r="AC384" s="153"/>
      <c r="AD384" s="153"/>
    </row>
    <row r="385" spans="9:30" ht="12" customHeight="1" x14ac:dyDescent="0.2">
      <c r="I385" s="120"/>
      <c r="J385" s="120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  <c r="AB385" s="153"/>
      <c r="AC385" s="153"/>
      <c r="AD385" s="153"/>
    </row>
    <row r="386" spans="9:30" ht="12" customHeight="1" x14ac:dyDescent="0.2">
      <c r="I386" s="120"/>
      <c r="J386" s="120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  <c r="AB386" s="153"/>
      <c r="AC386" s="153"/>
      <c r="AD386" s="153"/>
    </row>
    <row r="387" spans="9:30" ht="12" customHeight="1" x14ac:dyDescent="0.2">
      <c r="I387" s="120"/>
      <c r="J387" s="120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  <c r="AB387" s="153"/>
      <c r="AC387" s="153"/>
      <c r="AD387" s="153"/>
    </row>
    <row r="388" spans="9:30" ht="12" customHeight="1" x14ac:dyDescent="0.2">
      <c r="I388" s="120"/>
      <c r="J388" s="120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  <c r="AB388" s="153"/>
      <c r="AC388" s="153"/>
      <c r="AD388" s="153"/>
    </row>
    <row r="389" spans="9:30" ht="12" customHeight="1" x14ac:dyDescent="0.2">
      <c r="I389" s="120"/>
      <c r="J389" s="120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  <c r="AB389" s="153"/>
      <c r="AC389" s="153"/>
      <c r="AD389" s="153"/>
    </row>
    <row r="390" spans="9:30" ht="12" customHeight="1" x14ac:dyDescent="0.2">
      <c r="I390" s="120"/>
      <c r="J390" s="120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3"/>
    </row>
    <row r="391" spans="9:30" ht="12" customHeight="1" x14ac:dyDescent="0.2">
      <c r="I391" s="120"/>
      <c r="J391" s="120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  <c r="AB391" s="153"/>
      <c r="AC391" s="153"/>
      <c r="AD391" s="153"/>
    </row>
    <row r="392" spans="9:30" ht="12" customHeight="1" x14ac:dyDescent="0.2">
      <c r="I392" s="120"/>
      <c r="J392" s="120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  <c r="AB392" s="153"/>
      <c r="AC392" s="153"/>
      <c r="AD392" s="153"/>
    </row>
    <row r="393" spans="9:30" ht="12" customHeight="1" x14ac:dyDescent="0.2">
      <c r="I393" s="120"/>
      <c r="J393" s="120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  <c r="AB393" s="153"/>
      <c r="AC393" s="153"/>
      <c r="AD393" s="153"/>
    </row>
    <row r="394" spans="9:30" ht="12" customHeight="1" x14ac:dyDescent="0.2">
      <c r="I394" s="120"/>
      <c r="J394" s="120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3"/>
    </row>
    <row r="395" spans="9:30" ht="12" customHeight="1" x14ac:dyDescent="0.2">
      <c r="I395" s="120"/>
      <c r="J395" s="120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  <c r="AB395" s="153"/>
      <c r="AC395" s="153"/>
      <c r="AD395" s="153"/>
    </row>
    <row r="396" spans="9:30" ht="12" customHeight="1" x14ac:dyDescent="0.2">
      <c r="I396" s="120"/>
      <c r="J396" s="120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  <c r="AB396" s="153"/>
      <c r="AC396" s="153"/>
      <c r="AD396" s="153"/>
    </row>
    <row r="397" spans="9:30" ht="12" customHeight="1" x14ac:dyDescent="0.2">
      <c r="I397" s="120"/>
      <c r="J397" s="120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  <c r="AB397" s="153"/>
      <c r="AC397" s="153"/>
      <c r="AD397" s="153"/>
    </row>
    <row r="398" spans="9:30" ht="12" customHeight="1" x14ac:dyDescent="0.2">
      <c r="I398" s="120"/>
      <c r="J398" s="120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3"/>
    </row>
    <row r="399" spans="9:30" ht="12" customHeight="1" x14ac:dyDescent="0.2">
      <c r="I399" s="120"/>
      <c r="J399" s="120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  <c r="AB399" s="153"/>
      <c r="AC399" s="153"/>
      <c r="AD399" s="153"/>
    </row>
    <row r="400" spans="9:30" ht="12" customHeight="1" x14ac:dyDescent="0.2">
      <c r="I400" s="120"/>
      <c r="J400" s="120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  <c r="AB400" s="153"/>
      <c r="AC400" s="153"/>
      <c r="AD400" s="153"/>
    </row>
    <row r="401" spans="9:30" ht="12" customHeight="1" x14ac:dyDescent="0.2">
      <c r="I401" s="120"/>
      <c r="J401" s="120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3"/>
    </row>
    <row r="402" spans="9:30" ht="12" customHeight="1" x14ac:dyDescent="0.2">
      <c r="I402" s="120"/>
      <c r="J402" s="120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  <c r="AB402" s="153"/>
      <c r="AC402" s="153"/>
      <c r="AD402" s="153"/>
    </row>
    <row r="403" spans="9:30" ht="12" customHeight="1" x14ac:dyDescent="0.2">
      <c r="I403" s="120"/>
      <c r="J403" s="120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  <c r="AB403" s="153"/>
      <c r="AC403" s="153"/>
      <c r="AD403" s="153"/>
    </row>
    <row r="404" spans="9:30" ht="12" customHeight="1" x14ac:dyDescent="0.2">
      <c r="I404" s="120"/>
      <c r="J404" s="120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  <c r="AB404" s="153"/>
      <c r="AC404" s="153"/>
      <c r="AD404" s="153"/>
    </row>
    <row r="405" spans="9:30" ht="12" customHeight="1" x14ac:dyDescent="0.2">
      <c r="I405" s="120"/>
      <c r="J405" s="120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  <c r="AB405" s="153"/>
      <c r="AC405" s="153"/>
      <c r="AD405" s="153"/>
    </row>
    <row r="406" spans="9:30" ht="12" customHeight="1" x14ac:dyDescent="0.2">
      <c r="I406" s="120"/>
      <c r="J406" s="120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  <c r="AB406" s="153"/>
      <c r="AC406" s="153"/>
      <c r="AD406" s="153"/>
    </row>
    <row r="407" spans="9:30" ht="12" customHeight="1" x14ac:dyDescent="0.2">
      <c r="I407" s="120"/>
      <c r="J407" s="120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  <c r="AB407" s="153"/>
      <c r="AC407" s="153"/>
      <c r="AD407" s="153"/>
    </row>
    <row r="408" spans="9:30" ht="12" customHeight="1" x14ac:dyDescent="0.2">
      <c r="I408" s="120"/>
      <c r="J408" s="120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  <c r="AB408" s="153"/>
      <c r="AC408" s="153"/>
      <c r="AD408" s="153"/>
    </row>
    <row r="409" spans="9:30" ht="12" customHeight="1" x14ac:dyDescent="0.2">
      <c r="I409" s="120"/>
      <c r="J409" s="120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  <c r="AB409" s="153"/>
      <c r="AC409" s="153"/>
      <c r="AD409" s="153"/>
    </row>
    <row r="410" spans="9:30" ht="12" customHeight="1" x14ac:dyDescent="0.2">
      <c r="I410" s="120"/>
      <c r="J410" s="120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  <c r="AB410" s="153"/>
      <c r="AC410" s="153"/>
      <c r="AD410" s="153"/>
    </row>
    <row r="411" spans="9:30" ht="12" customHeight="1" x14ac:dyDescent="0.2">
      <c r="I411" s="120"/>
      <c r="J411" s="120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  <c r="AB411" s="153"/>
      <c r="AC411" s="153"/>
      <c r="AD411" s="153"/>
    </row>
    <row r="412" spans="9:30" ht="12" customHeight="1" x14ac:dyDescent="0.2">
      <c r="I412" s="120"/>
      <c r="J412" s="120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  <c r="AB412" s="153"/>
      <c r="AC412" s="153"/>
      <c r="AD412" s="153"/>
    </row>
    <row r="413" spans="9:30" ht="12" customHeight="1" x14ac:dyDescent="0.2">
      <c r="I413" s="120"/>
      <c r="J413" s="120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  <c r="AB413" s="153"/>
      <c r="AC413" s="153"/>
      <c r="AD413" s="153"/>
    </row>
    <row r="414" spans="9:30" ht="12" customHeight="1" x14ac:dyDescent="0.2">
      <c r="I414" s="120"/>
      <c r="J414" s="120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  <c r="AB414" s="153"/>
      <c r="AC414" s="153"/>
      <c r="AD414" s="153"/>
    </row>
    <row r="415" spans="9:30" ht="12" customHeight="1" x14ac:dyDescent="0.2">
      <c r="I415" s="120"/>
      <c r="J415" s="120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  <c r="AB415" s="153"/>
      <c r="AC415" s="153"/>
      <c r="AD415" s="153"/>
    </row>
    <row r="416" spans="9:30" ht="12" customHeight="1" x14ac:dyDescent="0.2">
      <c r="I416" s="120"/>
      <c r="J416" s="120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  <c r="AB416" s="153"/>
      <c r="AC416" s="153"/>
      <c r="AD416" s="153"/>
    </row>
    <row r="417" spans="9:30" ht="12" customHeight="1" x14ac:dyDescent="0.2">
      <c r="I417" s="120"/>
      <c r="J417" s="120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  <c r="AB417" s="153"/>
      <c r="AC417" s="153"/>
      <c r="AD417" s="153"/>
    </row>
    <row r="418" spans="9:30" ht="12" customHeight="1" x14ac:dyDescent="0.2">
      <c r="I418" s="120"/>
      <c r="J418" s="120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  <c r="AB418" s="153"/>
      <c r="AC418" s="153"/>
      <c r="AD418" s="153"/>
    </row>
    <row r="419" spans="9:30" ht="12" customHeight="1" x14ac:dyDescent="0.2">
      <c r="I419" s="120"/>
      <c r="J419" s="120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  <c r="AB419" s="153"/>
      <c r="AC419" s="153"/>
      <c r="AD419" s="153"/>
    </row>
    <row r="420" spans="9:30" ht="12" customHeight="1" x14ac:dyDescent="0.2">
      <c r="I420" s="120"/>
      <c r="J420" s="120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  <c r="AB420" s="153"/>
      <c r="AC420" s="153"/>
      <c r="AD420" s="153"/>
    </row>
    <row r="421" spans="9:30" ht="12" customHeight="1" x14ac:dyDescent="0.2">
      <c r="I421" s="120"/>
      <c r="J421" s="120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  <c r="AB421" s="153"/>
      <c r="AC421" s="153"/>
      <c r="AD421" s="153"/>
    </row>
    <row r="422" spans="9:30" ht="12" customHeight="1" x14ac:dyDescent="0.2">
      <c r="I422" s="120"/>
      <c r="J422" s="120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  <c r="AB422" s="153"/>
      <c r="AC422" s="153"/>
      <c r="AD422" s="153"/>
    </row>
    <row r="423" spans="9:30" ht="12" customHeight="1" x14ac:dyDescent="0.2">
      <c r="I423" s="120"/>
      <c r="J423" s="120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  <c r="AB423" s="153"/>
      <c r="AC423" s="153"/>
      <c r="AD423" s="153"/>
    </row>
    <row r="424" spans="9:30" ht="12" customHeight="1" x14ac:dyDescent="0.2">
      <c r="I424" s="120"/>
      <c r="J424" s="120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  <c r="AB424" s="153"/>
      <c r="AC424" s="153"/>
      <c r="AD424" s="153"/>
    </row>
    <row r="425" spans="9:30" ht="12" customHeight="1" x14ac:dyDescent="0.2">
      <c r="I425" s="120"/>
      <c r="J425" s="120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  <c r="AB425" s="153"/>
      <c r="AC425" s="153"/>
      <c r="AD425" s="153"/>
    </row>
    <row r="426" spans="9:30" ht="12" customHeight="1" x14ac:dyDescent="0.2">
      <c r="I426" s="120"/>
      <c r="J426" s="120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  <c r="AB426" s="153"/>
      <c r="AC426" s="153"/>
      <c r="AD426" s="153"/>
    </row>
    <row r="427" spans="9:30" ht="12" customHeight="1" x14ac:dyDescent="0.2">
      <c r="I427" s="120"/>
      <c r="J427" s="120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  <c r="AB427" s="153"/>
      <c r="AC427" s="153"/>
      <c r="AD427" s="153"/>
    </row>
    <row r="428" spans="9:30" ht="12" customHeight="1" x14ac:dyDescent="0.2">
      <c r="I428" s="120"/>
      <c r="J428" s="120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  <c r="AB428" s="153"/>
      <c r="AC428" s="153"/>
      <c r="AD428" s="153"/>
    </row>
    <row r="429" spans="9:30" ht="12" customHeight="1" x14ac:dyDescent="0.2">
      <c r="I429" s="120"/>
      <c r="J429" s="120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  <c r="AB429" s="153"/>
      <c r="AC429" s="153"/>
      <c r="AD429" s="153"/>
    </row>
    <row r="430" spans="9:30" ht="12" customHeight="1" x14ac:dyDescent="0.2">
      <c r="I430" s="120"/>
      <c r="J430" s="120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53"/>
    </row>
    <row r="431" spans="9:30" ht="12" customHeight="1" x14ac:dyDescent="0.2">
      <c r="I431" s="120"/>
      <c r="J431" s="120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  <c r="AB431" s="153"/>
      <c r="AC431" s="153"/>
      <c r="AD431" s="153"/>
    </row>
    <row r="432" spans="9:30" ht="12" customHeight="1" x14ac:dyDescent="0.2">
      <c r="I432" s="120"/>
      <c r="J432" s="120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  <c r="AB432" s="153"/>
      <c r="AC432" s="153"/>
      <c r="AD432" s="153"/>
    </row>
    <row r="433" spans="9:33" ht="12" customHeight="1" x14ac:dyDescent="0.2">
      <c r="I433" s="120"/>
      <c r="J433" s="120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  <c r="AB433" s="153"/>
      <c r="AC433" s="153"/>
      <c r="AD433" s="153"/>
    </row>
    <row r="434" spans="9:33" ht="12" customHeight="1" x14ac:dyDescent="0.2">
      <c r="I434" s="120"/>
      <c r="J434" s="120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  <c r="AB434" s="153"/>
      <c r="AC434" s="153"/>
      <c r="AD434" s="153"/>
    </row>
    <row r="435" spans="9:33" ht="12" customHeight="1" x14ac:dyDescent="0.2">
      <c r="I435" s="120"/>
      <c r="J435" s="120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  <c r="AB435" s="153"/>
      <c r="AC435" s="153"/>
      <c r="AD435" s="153"/>
    </row>
    <row r="436" spans="9:33" ht="12" customHeight="1" x14ac:dyDescent="0.2">
      <c r="I436" s="120"/>
      <c r="J436" s="120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  <c r="AB436" s="153"/>
      <c r="AC436" s="153"/>
      <c r="AD436" s="153"/>
    </row>
    <row r="437" spans="9:33" ht="12" customHeight="1" x14ac:dyDescent="0.2">
      <c r="I437" s="120"/>
      <c r="J437" s="120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  <c r="AB437" s="153"/>
      <c r="AC437" s="153"/>
      <c r="AD437" s="153"/>
    </row>
    <row r="438" spans="9:33" ht="12" customHeight="1" x14ac:dyDescent="0.2">
      <c r="I438" s="120"/>
      <c r="J438" s="120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  <c r="AB438" s="153"/>
      <c r="AC438" s="153"/>
      <c r="AD438" s="153"/>
    </row>
    <row r="439" spans="9:33" ht="12" customHeight="1" x14ac:dyDescent="0.2">
      <c r="I439" s="120"/>
      <c r="J439" s="120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  <c r="AB439" s="153"/>
      <c r="AC439" s="153"/>
      <c r="AD439" s="153"/>
    </row>
    <row r="440" spans="9:33" ht="12" customHeight="1" x14ac:dyDescent="0.2">
      <c r="I440" s="120"/>
      <c r="J440" s="120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  <c r="AB440" s="153"/>
      <c r="AC440" s="153"/>
      <c r="AD440" s="153"/>
    </row>
    <row r="441" spans="9:33" ht="12" customHeight="1" x14ac:dyDescent="0.2">
      <c r="I441" s="120"/>
      <c r="J441" s="120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  <c r="AB441" s="153"/>
      <c r="AC441" s="153"/>
      <c r="AD441" s="153"/>
    </row>
    <row r="443" spans="9:33" ht="12" customHeight="1" x14ac:dyDescent="0.2">
      <c r="I443" s="120"/>
      <c r="J443" s="120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  <c r="AB443" s="153"/>
      <c r="AC443" s="153"/>
      <c r="AD443" s="153"/>
      <c r="AE443" s="153"/>
      <c r="AF443" s="153"/>
      <c r="AG443" s="153"/>
    </row>
    <row r="444" spans="9:33" ht="12" customHeight="1" x14ac:dyDescent="0.2">
      <c r="I444" s="120"/>
      <c r="J444" s="120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  <c r="AB444" s="153"/>
      <c r="AC444" s="153"/>
      <c r="AD444" s="153"/>
      <c r="AE444" s="153"/>
      <c r="AF444" s="153"/>
      <c r="AG444" s="153"/>
    </row>
    <row r="445" spans="9:33" ht="12" customHeight="1" x14ac:dyDescent="0.2">
      <c r="I445" s="120"/>
      <c r="J445" s="120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  <c r="AB445" s="153"/>
      <c r="AC445" s="153"/>
      <c r="AD445" s="153"/>
      <c r="AE445" s="153"/>
      <c r="AF445" s="153"/>
      <c r="AG445" s="153"/>
    </row>
    <row r="446" spans="9:33" ht="12" customHeight="1" x14ac:dyDescent="0.2">
      <c r="I446" s="120"/>
      <c r="J446" s="120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  <c r="AB446" s="153"/>
      <c r="AC446" s="153"/>
      <c r="AD446" s="153"/>
      <c r="AE446" s="153"/>
      <c r="AF446" s="153"/>
      <c r="AG446" s="153"/>
    </row>
    <row r="447" spans="9:33" ht="12" customHeight="1" x14ac:dyDescent="0.2">
      <c r="I447" s="120"/>
      <c r="J447" s="120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  <c r="AB447" s="153"/>
      <c r="AC447" s="153"/>
      <c r="AD447" s="153"/>
      <c r="AE447" s="153"/>
      <c r="AF447" s="153"/>
      <c r="AG447" s="153"/>
    </row>
    <row r="448" spans="9:33" ht="12" customHeight="1" x14ac:dyDescent="0.2">
      <c r="I448" s="120"/>
      <c r="J448" s="120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  <c r="AB448" s="153"/>
      <c r="AC448" s="153"/>
      <c r="AD448" s="153"/>
      <c r="AE448" s="153"/>
      <c r="AF448" s="153"/>
      <c r="AG448" s="153"/>
    </row>
    <row r="449" spans="9:33" ht="12" customHeight="1" x14ac:dyDescent="0.2">
      <c r="I449" s="120"/>
      <c r="J449" s="120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  <c r="AB449" s="153"/>
      <c r="AC449" s="153"/>
      <c r="AD449" s="153"/>
      <c r="AE449" s="153"/>
      <c r="AF449" s="153"/>
      <c r="AG449" s="153"/>
    </row>
    <row r="450" spans="9:33" ht="12" customHeight="1" x14ac:dyDescent="0.2">
      <c r="I450" s="120"/>
      <c r="J450" s="120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  <c r="AB450" s="153"/>
      <c r="AC450" s="153"/>
      <c r="AD450" s="153"/>
      <c r="AE450" s="153"/>
      <c r="AF450" s="153"/>
      <c r="AG450" s="153"/>
    </row>
    <row r="451" spans="9:33" ht="12" customHeight="1" x14ac:dyDescent="0.2">
      <c r="I451" s="120"/>
      <c r="J451" s="120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  <c r="AB451" s="153"/>
      <c r="AC451" s="153"/>
      <c r="AD451" s="153"/>
      <c r="AE451" s="153"/>
      <c r="AF451" s="153"/>
      <c r="AG451" s="153"/>
    </row>
    <row r="452" spans="9:33" ht="12" customHeight="1" x14ac:dyDescent="0.2">
      <c r="I452" s="120"/>
      <c r="J452" s="120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  <c r="AB452" s="153"/>
      <c r="AC452" s="153"/>
      <c r="AD452" s="153"/>
      <c r="AE452" s="153"/>
      <c r="AF452" s="153"/>
      <c r="AG452" s="153"/>
    </row>
    <row r="453" spans="9:33" ht="12" customHeight="1" x14ac:dyDescent="0.2">
      <c r="I453" s="120"/>
      <c r="J453" s="120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  <c r="AB453" s="153"/>
      <c r="AC453" s="153"/>
      <c r="AD453" s="153"/>
      <c r="AE453" s="153"/>
      <c r="AF453" s="153"/>
      <c r="AG453" s="153"/>
    </row>
    <row r="454" spans="9:33" ht="12" customHeight="1" x14ac:dyDescent="0.2">
      <c r="I454" s="120"/>
      <c r="J454" s="120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  <c r="AB454" s="153"/>
      <c r="AC454" s="153"/>
      <c r="AD454" s="153"/>
      <c r="AE454" s="153"/>
      <c r="AF454" s="153"/>
      <c r="AG454" s="153"/>
    </row>
    <row r="455" spans="9:33" ht="12" customHeight="1" x14ac:dyDescent="0.2">
      <c r="I455" s="120"/>
      <c r="J455" s="120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  <c r="AB455" s="153"/>
      <c r="AC455" s="153"/>
      <c r="AD455" s="153"/>
      <c r="AE455" s="153"/>
      <c r="AF455" s="153"/>
      <c r="AG455" s="153"/>
    </row>
    <row r="456" spans="9:33" ht="12" customHeight="1" x14ac:dyDescent="0.2">
      <c r="I456" s="120"/>
      <c r="J456" s="120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  <c r="AB456" s="153"/>
      <c r="AC456" s="153"/>
      <c r="AD456" s="153"/>
      <c r="AE456" s="153"/>
      <c r="AF456" s="153"/>
      <c r="AG456" s="153"/>
    </row>
    <row r="457" spans="9:33" ht="12" customHeight="1" x14ac:dyDescent="0.2">
      <c r="I457" s="120"/>
      <c r="J457" s="120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  <c r="AB457" s="153"/>
      <c r="AC457" s="153"/>
      <c r="AD457" s="153"/>
      <c r="AE457" s="153"/>
      <c r="AF457" s="153"/>
      <c r="AG457" s="153"/>
    </row>
    <row r="458" spans="9:33" ht="12" customHeight="1" x14ac:dyDescent="0.2">
      <c r="I458" s="120"/>
      <c r="J458" s="120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  <c r="AB458" s="153"/>
      <c r="AC458" s="153"/>
      <c r="AD458" s="153"/>
      <c r="AE458" s="153"/>
      <c r="AF458" s="153"/>
      <c r="AG458" s="153"/>
    </row>
    <row r="459" spans="9:33" ht="12" customHeight="1" x14ac:dyDescent="0.2">
      <c r="I459" s="120"/>
      <c r="J459" s="120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  <c r="Z459" s="153"/>
      <c r="AA459" s="153"/>
      <c r="AB459" s="153"/>
      <c r="AC459" s="153"/>
      <c r="AD459" s="153"/>
      <c r="AE459" s="153"/>
      <c r="AF459" s="153"/>
      <c r="AG459" s="153"/>
    </row>
    <row r="460" spans="9:33" ht="12" customHeight="1" x14ac:dyDescent="0.2">
      <c r="I460" s="120"/>
      <c r="J460" s="120"/>
      <c r="K460" s="153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  <c r="Z460" s="153"/>
      <c r="AA460" s="153"/>
      <c r="AB460" s="153"/>
      <c r="AC460" s="153"/>
      <c r="AD460" s="153"/>
      <c r="AE460" s="153"/>
      <c r="AF460" s="153"/>
      <c r="AG460" s="153"/>
    </row>
    <row r="461" spans="9:33" ht="12" customHeight="1" x14ac:dyDescent="0.2">
      <c r="I461" s="120"/>
      <c r="J461" s="120"/>
      <c r="K461" s="153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  <c r="Z461" s="153"/>
      <c r="AA461" s="153"/>
      <c r="AB461" s="153"/>
      <c r="AC461" s="153"/>
      <c r="AD461" s="153"/>
      <c r="AE461" s="153"/>
      <c r="AF461" s="153"/>
      <c r="AG461" s="153"/>
    </row>
    <row r="462" spans="9:33" ht="12" customHeight="1" x14ac:dyDescent="0.2">
      <c r="I462" s="120"/>
      <c r="J462" s="120"/>
      <c r="K462" s="153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  <c r="AB462" s="153"/>
      <c r="AC462" s="153"/>
      <c r="AD462" s="153"/>
      <c r="AE462" s="153"/>
      <c r="AF462" s="153"/>
      <c r="AG462" s="153"/>
    </row>
    <row r="463" spans="9:33" ht="12" customHeight="1" x14ac:dyDescent="0.2">
      <c r="I463" s="120"/>
      <c r="J463" s="120"/>
      <c r="K463" s="153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  <c r="Z463" s="153"/>
      <c r="AA463" s="153"/>
      <c r="AB463" s="153"/>
      <c r="AC463" s="153"/>
      <c r="AD463" s="153"/>
      <c r="AE463" s="153"/>
      <c r="AF463" s="153"/>
      <c r="AG463" s="153"/>
    </row>
    <row r="464" spans="9:33" ht="12" customHeight="1" x14ac:dyDescent="0.2">
      <c r="I464" s="120"/>
      <c r="J464" s="120"/>
      <c r="K464" s="153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  <c r="Z464" s="153"/>
      <c r="AA464" s="153"/>
      <c r="AB464" s="153"/>
      <c r="AC464" s="153"/>
      <c r="AD464" s="153"/>
      <c r="AE464" s="153"/>
      <c r="AF464" s="153"/>
      <c r="AG464" s="153"/>
    </row>
    <row r="465" spans="9:33" ht="12" customHeight="1" x14ac:dyDescent="0.2">
      <c r="I465" s="120"/>
      <c r="J465" s="120"/>
      <c r="K465" s="153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  <c r="Z465" s="153"/>
      <c r="AA465" s="153"/>
      <c r="AB465" s="153"/>
      <c r="AC465" s="153"/>
      <c r="AD465" s="153"/>
      <c r="AE465" s="153"/>
      <c r="AF465" s="153"/>
      <c r="AG465" s="153"/>
    </row>
    <row r="467" spans="9:33" ht="12" customHeight="1" x14ac:dyDescent="0.2">
      <c r="I467" s="120"/>
      <c r="J467" s="120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  <c r="Z467" s="153"/>
      <c r="AA467" s="153"/>
      <c r="AB467" s="153"/>
      <c r="AC467" s="153"/>
      <c r="AD467" s="153"/>
    </row>
    <row r="468" spans="9:33" ht="12" customHeight="1" x14ac:dyDescent="0.2">
      <c r="I468" s="120"/>
      <c r="J468" s="120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  <c r="Z468" s="153"/>
      <c r="AA468" s="153"/>
      <c r="AB468" s="153"/>
      <c r="AC468" s="153"/>
      <c r="AD468" s="153"/>
    </row>
    <row r="469" spans="9:33" ht="12" customHeight="1" x14ac:dyDescent="0.2">
      <c r="I469" s="120"/>
      <c r="J469" s="120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  <c r="Z469" s="153"/>
      <c r="AA469" s="153"/>
      <c r="AB469" s="153"/>
      <c r="AC469" s="153"/>
      <c r="AD469" s="153"/>
    </row>
    <row r="470" spans="9:33" ht="12" customHeight="1" x14ac:dyDescent="0.2">
      <c r="I470" s="120"/>
      <c r="J470" s="120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  <c r="Z470" s="153"/>
      <c r="AA470" s="153"/>
      <c r="AB470" s="153"/>
      <c r="AC470" s="153"/>
      <c r="AD470" s="153"/>
    </row>
    <row r="471" spans="9:33" ht="12" customHeight="1" x14ac:dyDescent="0.2">
      <c r="I471" s="120"/>
      <c r="J471" s="120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  <c r="Z471" s="153"/>
      <c r="AA471" s="153"/>
      <c r="AB471" s="153"/>
      <c r="AC471" s="153"/>
      <c r="AD471" s="153"/>
    </row>
    <row r="472" spans="9:33" ht="12" customHeight="1" x14ac:dyDescent="0.2">
      <c r="I472" s="120"/>
      <c r="J472" s="120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  <c r="Z472" s="153"/>
      <c r="AA472" s="153"/>
      <c r="AB472" s="153"/>
      <c r="AC472" s="153"/>
      <c r="AD472" s="153"/>
    </row>
    <row r="473" spans="9:33" ht="12" customHeight="1" x14ac:dyDescent="0.2">
      <c r="I473" s="120"/>
      <c r="J473" s="120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  <c r="Z473" s="153"/>
      <c r="AA473" s="153"/>
      <c r="AB473" s="153"/>
      <c r="AC473" s="153"/>
      <c r="AD473" s="153"/>
    </row>
    <row r="474" spans="9:33" ht="12" customHeight="1" x14ac:dyDescent="0.2">
      <c r="I474" s="120"/>
      <c r="J474" s="120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  <c r="Z474" s="153"/>
      <c r="AA474" s="153"/>
      <c r="AB474" s="153"/>
      <c r="AC474" s="153"/>
      <c r="AD474" s="153"/>
    </row>
    <row r="475" spans="9:33" ht="12" customHeight="1" x14ac:dyDescent="0.2">
      <c r="I475" s="120"/>
      <c r="J475" s="120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  <c r="Z475" s="153"/>
      <c r="AA475" s="153"/>
      <c r="AB475" s="153"/>
      <c r="AC475" s="153"/>
      <c r="AD475" s="153"/>
    </row>
    <row r="476" spans="9:33" ht="12" customHeight="1" x14ac:dyDescent="0.2">
      <c r="I476" s="120"/>
      <c r="J476" s="120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  <c r="Z476" s="153"/>
      <c r="AA476" s="153"/>
      <c r="AB476" s="153"/>
      <c r="AC476" s="153"/>
      <c r="AD476" s="153"/>
    </row>
    <row r="477" spans="9:33" ht="12" customHeight="1" x14ac:dyDescent="0.2">
      <c r="I477" s="120"/>
      <c r="J477" s="120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  <c r="Z477" s="153"/>
      <c r="AA477" s="153"/>
      <c r="AB477" s="153"/>
      <c r="AC477" s="153"/>
      <c r="AD477" s="153"/>
    </row>
    <row r="478" spans="9:33" ht="12" customHeight="1" x14ac:dyDescent="0.2">
      <c r="I478" s="120"/>
      <c r="J478" s="120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  <c r="AB478" s="153"/>
      <c r="AC478" s="153"/>
      <c r="AD478" s="153"/>
    </row>
    <row r="479" spans="9:33" ht="12" customHeight="1" x14ac:dyDescent="0.2">
      <c r="I479" s="120"/>
      <c r="J479" s="120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  <c r="AB479" s="153"/>
      <c r="AC479" s="153"/>
      <c r="AD479" s="153"/>
    </row>
    <row r="480" spans="9:33" ht="12" customHeight="1" x14ac:dyDescent="0.2">
      <c r="I480" s="120"/>
      <c r="J480" s="120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  <c r="AB480" s="153"/>
      <c r="AC480" s="153"/>
      <c r="AD480" s="153"/>
    </row>
    <row r="481" spans="9:30" ht="12" customHeight="1" x14ac:dyDescent="0.2">
      <c r="I481" s="120"/>
      <c r="J481" s="120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  <c r="AB481" s="153"/>
      <c r="AC481" s="153"/>
      <c r="AD481" s="153"/>
    </row>
    <row r="482" spans="9:30" ht="12" customHeight="1" x14ac:dyDescent="0.2">
      <c r="I482" s="120"/>
      <c r="J482" s="120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  <c r="AB482" s="153"/>
      <c r="AC482" s="153"/>
      <c r="AD482" s="153"/>
    </row>
    <row r="483" spans="9:30" ht="12" customHeight="1" x14ac:dyDescent="0.2">
      <c r="I483" s="120"/>
      <c r="J483" s="120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  <c r="AB483" s="153"/>
      <c r="AC483" s="153"/>
      <c r="AD483" s="153"/>
    </row>
    <row r="484" spans="9:30" ht="12" customHeight="1" x14ac:dyDescent="0.2">
      <c r="I484" s="120"/>
      <c r="J484" s="120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  <c r="AB484" s="153"/>
      <c r="AC484" s="153"/>
      <c r="AD484" s="153"/>
    </row>
    <row r="485" spans="9:30" ht="12" customHeight="1" x14ac:dyDescent="0.2">
      <c r="I485" s="120"/>
      <c r="J485" s="120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  <c r="AB485" s="153"/>
      <c r="AC485" s="153"/>
      <c r="AD485" s="153"/>
    </row>
    <row r="486" spans="9:30" ht="12" customHeight="1" x14ac:dyDescent="0.2">
      <c r="I486" s="120"/>
      <c r="J486" s="120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  <c r="AB486" s="153"/>
      <c r="AC486" s="153"/>
      <c r="AD486" s="153"/>
    </row>
    <row r="487" spans="9:30" ht="12" customHeight="1" x14ac:dyDescent="0.2">
      <c r="I487" s="120"/>
      <c r="J487" s="120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  <c r="Z487" s="153"/>
      <c r="AA487" s="153"/>
      <c r="AB487" s="153"/>
      <c r="AC487" s="153"/>
      <c r="AD487" s="153"/>
    </row>
    <row r="488" spans="9:30" ht="12" customHeight="1" x14ac:dyDescent="0.2">
      <c r="I488" s="120"/>
      <c r="J488" s="120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  <c r="Z488" s="153"/>
      <c r="AA488" s="153"/>
      <c r="AB488" s="153"/>
      <c r="AC488" s="153"/>
      <c r="AD488" s="153"/>
    </row>
    <row r="489" spans="9:30" ht="12" customHeight="1" x14ac:dyDescent="0.2">
      <c r="I489" s="120"/>
      <c r="J489" s="120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  <c r="Z489" s="153"/>
      <c r="AA489" s="153"/>
      <c r="AB489" s="153"/>
      <c r="AC489" s="153"/>
      <c r="AD489" s="15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27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26" priority="4" stopIfTrue="1" operator="lessThan">
      <formula>0</formula>
    </cfRule>
  </conditionalFormatting>
  <conditionalFormatting sqref="K17:N31 K192:N192 L191 N191">
    <cfRule type="cellIs" dxfId="25" priority="3" stopIfTrue="1" operator="lessThan">
      <formula>0</formula>
    </cfRule>
  </conditionalFormatting>
  <conditionalFormatting sqref="K191">
    <cfRule type="cellIs" dxfId="24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Normal="100" workbookViewId="0"/>
  </sheetViews>
  <sheetFormatPr defaultRowHeight="15" x14ac:dyDescent="0.25"/>
  <cols>
    <col min="1" max="1" width="9.75" style="138" customWidth="1"/>
    <col min="2" max="2" width="20.125" style="138" bestFit="1" customWidth="1"/>
    <col min="3" max="3" width="11.25" style="138" customWidth="1"/>
    <col min="4" max="6" width="11.625" style="138" customWidth="1"/>
    <col min="7" max="7" width="9.75" style="138" customWidth="1"/>
    <col min="8" max="8" width="39.625" style="138" bestFit="1" customWidth="1"/>
    <col min="9" max="10" width="11.25" style="138" customWidth="1"/>
    <col min="11" max="12" width="9.375" style="138" customWidth="1"/>
    <col min="13" max="13" width="9.75" style="138" customWidth="1"/>
    <col min="14" max="14" width="28.5" style="138" bestFit="1" customWidth="1"/>
    <col min="15" max="16" width="11.25" style="138" customWidth="1"/>
    <col min="17" max="18" width="9" style="138"/>
    <col min="19" max="19" width="103.125" style="138" bestFit="1" customWidth="1"/>
    <col min="20" max="20" width="36.5" style="138" bestFit="1" customWidth="1"/>
    <col min="21" max="16384" width="9" style="138"/>
  </cols>
  <sheetData>
    <row r="1" spans="1:20" x14ac:dyDescent="0.25">
      <c r="A1" s="138" t="s">
        <v>381</v>
      </c>
    </row>
    <row r="2" spans="1:20" x14ac:dyDescent="0.25">
      <c r="A2" s="143" t="s">
        <v>389</v>
      </c>
      <c r="B2" s="143" t="s">
        <v>464</v>
      </c>
      <c r="C2" s="154" t="s">
        <v>1539</v>
      </c>
      <c r="D2" s="154" t="s">
        <v>1540</v>
      </c>
      <c r="E2" s="154" t="s">
        <v>386</v>
      </c>
      <c r="F2" s="142"/>
      <c r="G2" s="144" t="s">
        <v>389</v>
      </c>
      <c r="H2" s="144" t="s">
        <v>119</v>
      </c>
      <c r="I2" s="155" t="s">
        <v>1539</v>
      </c>
      <c r="J2" s="155" t="s">
        <v>1540</v>
      </c>
      <c r="K2" s="155" t="s">
        <v>386</v>
      </c>
      <c r="L2" s="137"/>
      <c r="M2" s="145" t="s">
        <v>389</v>
      </c>
      <c r="N2" s="145" t="s">
        <v>465</v>
      </c>
      <c r="O2" s="156" t="s">
        <v>1539</v>
      </c>
      <c r="P2" s="156" t="s">
        <v>1540</v>
      </c>
      <c r="Q2" s="145" t="s">
        <v>386</v>
      </c>
      <c r="S2" s="262"/>
      <c r="T2" s="185"/>
    </row>
    <row r="3" spans="1:20" x14ac:dyDescent="0.25">
      <c r="A3" s="140" t="s">
        <v>167</v>
      </c>
      <c r="B3" s="141" t="s">
        <v>2</v>
      </c>
      <c r="C3" s="142" t="e">
        <f>SUMIFS(#REF!,#REF!,'Country mapping'!$A$1&amp;'Country mapping'!$A3)</f>
        <v>#REF!</v>
      </c>
      <c r="D3" s="142" t="e">
        <f>SUMIFS(#REF!,#REF!,'Country mapping'!$A$1&amp;'Country mapping'!$A3)</f>
        <v>#REF!</v>
      </c>
      <c r="E3" s="142" t="e">
        <f t="shared" ref="E3:E18" si="0">D3-C3</f>
        <v>#REF!</v>
      </c>
      <c r="F3" s="142"/>
      <c r="G3" s="141" t="s">
        <v>138</v>
      </c>
      <c r="H3" s="141" t="s">
        <v>205</v>
      </c>
      <c r="I3" s="142" t="e">
        <f>SUMIFS(#REF!,#REF!,'Country mapping'!$A$1&amp;'Country mapping'!$G3)</f>
        <v>#REF!</v>
      </c>
      <c r="J3" s="142" t="e">
        <f>SUMIFS(#REF!,#REF!,'Country mapping'!$A$1&amp;'Country mapping'!$G3)</f>
        <v>#REF!</v>
      </c>
      <c r="K3" s="141" t="e">
        <f>J3-I3</f>
        <v>#REF!</v>
      </c>
      <c r="M3" s="141" t="s">
        <v>314</v>
      </c>
      <c r="N3" s="141" t="s">
        <v>206</v>
      </c>
      <c r="O3" s="142" t="e">
        <f>SUMIFS(#REF!,#REF!,'Country mapping'!$A$1&amp;'Country mapping'!$M3)</f>
        <v>#REF!</v>
      </c>
      <c r="P3" s="142" t="e">
        <f>SUMIFS(#REF!,#REF!,'Country mapping'!$A$1&amp;'Country mapping'!$M3)</f>
        <v>#REF!</v>
      </c>
      <c r="Q3" s="141" t="e">
        <f>Table4[[#This Row],[01/03/2016]]-Table4[[#This Row],[01/12/2015]]</f>
        <v>#REF!</v>
      </c>
      <c r="S3" s="146"/>
      <c r="T3" s="147"/>
    </row>
    <row r="4" spans="1:20" x14ac:dyDescent="0.25">
      <c r="A4" s="140" t="s">
        <v>166</v>
      </c>
      <c r="B4" s="141" t="s">
        <v>6</v>
      </c>
      <c r="C4" s="142" t="e">
        <f>SUMIFS(#REF!,#REF!,'Country mapping'!$A$1&amp;'Country mapping'!$A4)</f>
        <v>#REF!</v>
      </c>
      <c r="D4" s="142" t="e">
        <f>SUMIFS(#REF!,#REF!,'Country mapping'!$A$1&amp;'Country mapping'!$A4)</f>
        <v>#REF!</v>
      </c>
      <c r="E4" s="142" t="e">
        <f t="shared" si="0"/>
        <v>#REF!</v>
      </c>
      <c r="F4" s="142"/>
      <c r="G4" s="141" t="s">
        <v>139</v>
      </c>
      <c r="H4" s="141" t="s">
        <v>211</v>
      </c>
      <c r="I4" s="142" t="e">
        <f>SUMIFS(#REF!,#REF!,'Country mapping'!$A$1&amp;'Country mapping'!$G4)</f>
        <v>#REF!</v>
      </c>
      <c r="J4" s="142" t="e">
        <f>SUMIFS(#REF!,#REF!,'Country mapping'!$A$1&amp;'Country mapping'!$G4)</f>
        <v>#REF!</v>
      </c>
      <c r="K4" s="141" t="e">
        <f t="shared" ref="K4:K34" si="1">J4-I4</f>
        <v>#REF!</v>
      </c>
      <c r="M4" s="141" t="s">
        <v>182</v>
      </c>
      <c r="N4" s="141" t="s">
        <v>207</v>
      </c>
      <c r="O4" s="142" t="e">
        <f>SUMIFS(#REF!,#REF!,'Country mapping'!$A$1&amp;'Country mapping'!$M4)</f>
        <v>#REF!</v>
      </c>
      <c r="P4" s="142" t="e">
        <f>SUMIFS(#REF!,#REF!,'Country mapping'!$A$1&amp;'Country mapping'!$M4)</f>
        <v>#REF!</v>
      </c>
      <c r="Q4" s="141" t="e">
        <f>Table4[[#This Row],[01/03/2016]]-Table4[[#This Row],[01/12/2015]]</f>
        <v>#REF!</v>
      </c>
      <c r="R4" s="136"/>
      <c r="S4" s="147"/>
      <c r="T4" s="147"/>
    </row>
    <row r="5" spans="1:20" x14ac:dyDescent="0.25">
      <c r="A5" s="140" t="s">
        <v>168</v>
      </c>
      <c r="B5" s="141" t="s">
        <v>252</v>
      </c>
      <c r="C5" s="142" t="e">
        <f>SUMIFS(#REF!,#REF!,'Country mapping'!$A$1&amp;'Country mapping'!$A5)</f>
        <v>#REF!</v>
      </c>
      <c r="D5" s="142" t="e">
        <f>SUMIFS(#REF!,#REF!,'Country mapping'!$A$1&amp;'Country mapping'!$A5)</f>
        <v>#REF!</v>
      </c>
      <c r="E5" s="142" t="e">
        <f t="shared" si="0"/>
        <v>#REF!</v>
      </c>
      <c r="F5" s="142"/>
      <c r="G5" s="141" t="s">
        <v>159</v>
      </c>
      <c r="H5" s="141" t="s">
        <v>212</v>
      </c>
      <c r="I5" s="142" t="e">
        <f>SUMIFS(#REF!,#REF!,'Country mapping'!$A$1&amp;'Country mapping'!$G5)</f>
        <v>#REF!</v>
      </c>
      <c r="J5" s="142" t="e">
        <f>SUMIFS(#REF!,#REF!,'Country mapping'!$A$1&amp;'Country mapping'!$G5)</f>
        <v>#REF!</v>
      </c>
      <c r="K5" s="141" t="e">
        <f t="shared" si="1"/>
        <v>#REF!</v>
      </c>
      <c r="M5" s="141" t="s">
        <v>332</v>
      </c>
      <c r="N5" s="141" t="s">
        <v>208</v>
      </c>
      <c r="O5" s="142" t="e">
        <f>SUMIFS(#REF!,#REF!,'Country mapping'!$A$1&amp;'Country mapping'!$M5)</f>
        <v>#REF!</v>
      </c>
      <c r="P5" s="142" t="e">
        <f>SUMIFS(#REF!,#REF!,'Country mapping'!$A$1&amp;'Country mapping'!$M5)</f>
        <v>#REF!</v>
      </c>
      <c r="Q5" s="141" t="e">
        <f>Table4[[#This Row],[01/03/2016]]-Table4[[#This Row],[01/12/2015]]</f>
        <v>#REF!</v>
      </c>
      <c r="S5" s="147"/>
      <c r="T5" s="147"/>
    </row>
    <row r="6" spans="1:20" x14ac:dyDescent="0.25">
      <c r="A6" s="140" t="s">
        <v>165</v>
      </c>
      <c r="B6" s="141" t="s">
        <v>255</v>
      </c>
      <c r="C6" s="142" t="e">
        <f>SUMIFS(#REF!,#REF!,'Country mapping'!$A$1&amp;'Country mapping'!$A6)</f>
        <v>#REF!</v>
      </c>
      <c r="D6" s="142" t="e">
        <f>SUMIFS(#REF!,#REF!,'Country mapping'!$A$1&amp;'Country mapping'!$A6)</f>
        <v>#REF!</v>
      </c>
      <c r="E6" s="142" t="e">
        <f t="shared" si="0"/>
        <v>#REF!</v>
      </c>
      <c r="F6" s="142"/>
      <c r="G6" s="141" t="s">
        <v>140</v>
      </c>
      <c r="H6" s="141" t="s">
        <v>4</v>
      </c>
      <c r="I6" s="142" t="e">
        <f>SUMIFS(#REF!,#REF!,'Country mapping'!$A$1&amp;'Country mapping'!$G6)</f>
        <v>#REF!</v>
      </c>
      <c r="J6" s="142" t="e">
        <f>SUMIFS(#REF!,#REF!,'Country mapping'!$A$1&amp;'Country mapping'!$G6)</f>
        <v>#REF!</v>
      </c>
      <c r="K6" s="141" t="e">
        <f t="shared" si="1"/>
        <v>#REF!</v>
      </c>
      <c r="M6" s="141" t="s">
        <v>330</v>
      </c>
      <c r="N6" s="141" t="s">
        <v>209</v>
      </c>
      <c r="O6" s="142" t="e">
        <f>SUMIFS(#REF!,#REF!,'Country mapping'!$A$1&amp;'Country mapping'!$M6)</f>
        <v>#REF!</v>
      </c>
      <c r="P6" s="142" t="e">
        <f>SUMIFS(#REF!,#REF!,'Country mapping'!$A$1&amp;'Country mapping'!$M6)</f>
        <v>#REF!</v>
      </c>
      <c r="Q6" s="141" t="e">
        <f>Table4[[#This Row],[01/03/2016]]-Table4[[#This Row],[01/12/2015]]</f>
        <v>#REF!</v>
      </c>
      <c r="S6" s="147"/>
      <c r="T6" s="147"/>
    </row>
    <row r="7" spans="1:20" x14ac:dyDescent="0.25">
      <c r="A7" s="140" t="s">
        <v>383</v>
      </c>
      <c r="B7" s="141" t="s">
        <v>384</v>
      </c>
      <c r="C7" s="142" t="e">
        <f>SUMIFS(#REF!,#REF!,'Country mapping'!$A$1&amp;'Country mapping'!$A7)</f>
        <v>#REF!</v>
      </c>
      <c r="D7" s="142" t="e">
        <f>SUMIFS(#REF!,#REF!,'Country mapping'!$A$1&amp;'Country mapping'!$A7)</f>
        <v>#REF!</v>
      </c>
      <c r="E7" s="142" t="e">
        <f t="shared" si="0"/>
        <v>#REF!</v>
      </c>
      <c r="F7" s="142"/>
      <c r="G7" s="141" t="s">
        <v>160</v>
      </c>
      <c r="H7" s="141" t="s">
        <v>214</v>
      </c>
      <c r="I7" s="142" t="e">
        <f>SUMIFS(#REF!,#REF!,'Country mapping'!$A$1&amp;'Country mapping'!$G7)</f>
        <v>#REF!</v>
      </c>
      <c r="J7" s="142" t="e">
        <f>SUMIFS(#REF!,#REF!,'Country mapping'!$A$1&amp;'Country mapping'!$G7)</f>
        <v>#REF!</v>
      </c>
      <c r="K7" s="141" t="e">
        <f t="shared" si="1"/>
        <v>#REF!</v>
      </c>
      <c r="M7" s="141" t="s">
        <v>75</v>
      </c>
      <c r="N7" s="141" t="s">
        <v>210</v>
      </c>
      <c r="O7" s="142" t="e">
        <f>SUMIFS(#REF!,#REF!,'Country mapping'!$A$1&amp;'Country mapping'!$M7)</f>
        <v>#REF!</v>
      </c>
      <c r="P7" s="142" t="e">
        <f>SUMIFS(#REF!,#REF!,'Country mapping'!$A$1&amp;'Country mapping'!$M7)</f>
        <v>#REF!</v>
      </c>
      <c r="Q7" s="141" t="e">
        <f>Table4[[#This Row],[01/03/2016]]-Table4[[#This Row],[01/12/2015]]</f>
        <v>#REF!</v>
      </c>
      <c r="S7" s="147"/>
      <c r="T7" s="147"/>
    </row>
    <row r="8" spans="1:20" x14ac:dyDescent="0.25">
      <c r="A8" s="140" t="s">
        <v>171</v>
      </c>
      <c r="B8" s="141" t="s">
        <v>261</v>
      </c>
      <c r="C8" s="142" t="e">
        <f>SUMIFS(#REF!,#REF!,'Country mapping'!$A$1&amp;'Country mapping'!$A8)</f>
        <v>#REF!</v>
      </c>
      <c r="D8" s="142" t="e">
        <f>SUMIFS(#REF!,#REF!,'Country mapping'!$A$1&amp;'Country mapping'!$A8)</f>
        <v>#REF!</v>
      </c>
      <c r="E8" s="142" t="e">
        <f t="shared" si="0"/>
        <v>#REF!</v>
      </c>
      <c r="F8" s="142"/>
      <c r="G8" s="141" t="s">
        <v>156</v>
      </c>
      <c r="H8" s="141" t="s">
        <v>215</v>
      </c>
      <c r="I8" s="142" t="e">
        <f>SUMIFS(#REF!,#REF!,'Country mapping'!$A$1&amp;'Country mapping'!$G8)</f>
        <v>#REF!</v>
      </c>
      <c r="J8" s="142" t="e">
        <f>SUMIFS(#REF!,#REF!,'Country mapping'!$A$1&amp;'Country mapping'!$G8)</f>
        <v>#REF!</v>
      </c>
      <c r="K8" s="141" t="e">
        <f t="shared" si="1"/>
        <v>#REF!</v>
      </c>
      <c r="M8" s="141" t="s">
        <v>333</v>
      </c>
      <c r="N8" s="141" t="s">
        <v>0</v>
      </c>
      <c r="O8" s="142" t="e">
        <f>SUMIFS(#REF!,#REF!,'Country mapping'!$A$1&amp;'Country mapping'!$M8)</f>
        <v>#REF!</v>
      </c>
      <c r="P8" s="142" t="e">
        <f>SUMIFS(#REF!,#REF!,'Country mapping'!$A$1&amp;'Country mapping'!$M8)</f>
        <v>#REF!</v>
      </c>
      <c r="Q8" s="141" t="e">
        <f>Table4[[#This Row],[01/03/2016]]-Table4[[#This Row],[01/12/2015]]</f>
        <v>#REF!</v>
      </c>
      <c r="S8" s="147"/>
      <c r="T8" s="147"/>
    </row>
    <row r="9" spans="1:20" x14ac:dyDescent="0.25">
      <c r="A9" s="140" t="s">
        <v>170</v>
      </c>
      <c r="B9" s="141" t="s">
        <v>267</v>
      </c>
      <c r="C9" s="142" t="e">
        <f>SUMIFS(#REF!,#REF!,'Country mapping'!$A$1&amp;'Country mapping'!$A9)</f>
        <v>#REF!</v>
      </c>
      <c r="D9" s="142" t="e">
        <f>SUMIFS(#REF!,#REF!,'Country mapping'!$A$1&amp;'Country mapping'!$A9)</f>
        <v>#REF!</v>
      </c>
      <c r="E9" s="142" t="e">
        <f t="shared" si="0"/>
        <v>#REF!</v>
      </c>
      <c r="F9" s="142"/>
      <c r="G9" s="141" t="s">
        <v>186</v>
      </c>
      <c r="H9" s="141" t="s">
        <v>222</v>
      </c>
      <c r="I9" s="142" t="e">
        <f>SUMIFS(#REF!,#REF!,'Country mapping'!$A$1&amp;'Country mapping'!$G9)</f>
        <v>#REF!</v>
      </c>
      <c r="J9" s="142" t="e">
        <f>SUMIFS(#REF!,#REF!,'Country mapping'!$A$1&amp;'Country mapping'!$G9)</f>
        <v>#REF!</v>
      </c>
      <c r="K9" s="141" t="e">
        <f t="shared" si="1"/>
        <v>#REF!</v>
      </c>
      <c r="M9" s="141" t="s">
        <v>183</v>
      </c>
      <c r="N9" s="141" t="s">
        <v>1</v>
      </c>
      <c r="O9" s="142" t="e">
        <f>SUMIFS(#REF!,#REF!,'Country mapping'!$A$1&amp;'Country mapping'!$M9)</f>
        <v>#REF!</v>
      </c>
      <c r="P9" s="142" t="e">
        <f>SUMIFS(#REF!,#REF!,'Country mapping'!$A$1&amp;'Country mapping'!$M9)</f>
        <v>#REF!</v>
      </c>
      <c r="Q9" s="141" t="e">
        <f>Table4[[#This Row],[01/03/2016]]-Table4[[#This Row],[01/12/2015]]</f>
        <v>#REF!</v>
      </c>
      <c r="S9" s="147"/>
      <c r="T9" s="147"/>
    </row>
    <row r="10" spans="1:20" x14ac:dyDescent="0.25">
      <c r="A10" s="140" t="s">
        <v>172</v>
      </c>
      <c r="B10" s="141" t="s">
        <v>249</v>
      </c>
      <c r="C10" s="142" t="e">
        <f>SUMIFS(#REF!,#REF!,'Country mapping'!$A$1&amp;'Country mapping'!$A10)</f>
        <v>#REF!</v>
      </c>
      <c r="D10" s="142" t="e">
        <f>SUMIFS(#REF!,#REF!,'Country mapping'!$A$1&amp;'Country mapping'!$A10)</f>
        <v>#REF!</v>
      </c>
      <c r="E10" s="142" t="e">
        <f t="shared" si="0"/>
        <v>#REF!</v>
      </c>
      <c r="F10" s="142"/>
      <c r="G10" s="141" t="s">
        <v>144</v>
      </c>
      <c r="H10" s="141" t="s">
        <v>246</v>
      </c>
      <c r="I10" s="142" t="e">
        <f>SUMIFS(#REF!,#REF!,'Country mapping'!$A$1&amp;'Country mapping'!$G10)</f>
        <v>#REF!</v>
      </c>
      <c r="J10" s="142" t="e">
        <f>SUMIFS(#REF!,#REF!,'Country mapping'!$A$1&amp;'Country mapping'!$G10)</f>
        <v>#REF!</v>
      </c>
      <c r="K10" s="141" t="e">
        <f t="shared" si="1"/>
        <v>#REF!</v>
      </c>
      <c r="M10" s="141" t="s">
        <v>315</v>
      </c>
      <c r="N10" s="141" t="s">
        <v>3</v>
      </c>
      <c r="O10" s="142" t="e">
        <f>SUMIFS(#REF!,#REF!,'Country mapping'!$A$1&amp;'Country mapping'!$M10)</f>
        <v>#REF!</v>
      </c>
      <c r="P10" s="142" t="e">
        <f>SUMIFS(#REF!,#REF!,'Country mapping'!$A$1&amp;'Country mapping'!$M10)</f>
        <v>#REF!</v>
      </c>
      <c r="Q10" s="141" t="e">
        <f>Table4[[#This Row],[01/03/2016]]-Table4[[#This Row],[01/12/2015]]</f>
        <v>#REF!</v>
      </c>
      <c r="S10" s="147"/>
      <c r="T10" s="147"/>
    </row>
    <row r="11" spans="1:20" x14ac:dyDescent="0.25">
      <c r="A11" s="140" t="s">
        <v>173</v>
      </c>
      <c r="B11" s="141" t="s">
        <v>114</v>
      </c>
      <c r="C11" s="142" t="e">
        <f>SUMIFS(#REF!,#REF!,'Country mapping'!$A$1&amp;'Country mapping'!$A11)</f>
        <v>#REF!</v>
      </c>
      <c r="D11" s="142" t="e">
        <f>SUMIFS(#REF!,#REF!,'Country mapping'!$A$1&amp;'Country mapping'!$A11)</f>
        <v>#REF!</v>
      </c>
      <c r="E11" s="142" t="e">
        <f t="shared" si="0"/>
        <v>#REF!</v>
      </c>
      <c r="F11" s="142"/>
      <c r="G11" s="141" t="s">
        <v>141</v>
      </c>
      <c r="H11" s="141" t="s">
        <v>224</v>
      </c>
      <c r="I11" s="142" t="e">
        <f>SUMIFS(#REF!,#REF!,'Country mapping'!$A$1&amp;'Country mapping'!$G11)</f>
        <v>#REF!</v>
      </c>
      <c r="J11" s="142" t="e">
        <f>SUMIFS(#REF!,#REF!,'Country mapping'!$A$1&amp;'Country mapping'!$G11)</f>
        <v>#REF!</v>
      </c>
      <c r="K11" s="141" t="e">
        <f t="shared" si="1"/>
        <v>#REF!</v>
      </c>
      <c r="M11" s="141" t="s">
        <v>184</v>
      </c>
      <c r="N11" s="141" t="s">
        <v>5</v>
      </c>
      <c r="O11" s="142" t="e">
        <f>SUMIFS(#REF!,#REF!,'Country mapping'!$A$1&amp;'Country mapping'!$M11)</f>
        <v>#REF!</v>
      </c>
      <c r="P11" s="142" t="e">
        <f>SUMIFS(#REF!,#REF!,'Country mapping'!$A$1&amp;'Country mapping'!$M11)</f>
        <v>#REF!</v>
      </c>
      <c r="Q11" s="141" t="e">
        <f>Table4[[#This Row],[01/03/2016]]-Table4[[#This Row],[01/12/2015]]</f>
        <v>#REF!</v>
      </c>
      <c r="S11" s="147"/>
      <c r="T11" s="147"/>
    </row>
    <row r="12" spans="1:20" x14ac:dyDescent="0.25">
      <c r="A12" s="140" t="s">
        <v>174</v>
      </c>
      <c r="B12" s="141" t="s">
        <v>264</v>
      </c>
      <c r="C12" s="142" t="e">
        <f>SUMIFS(#REF!,#REF!,'Country mapping'!$A$1&amp;'Country mapping'!$A12)</f>
        <v>#REF!</v>
      </c>
      <c r="D12" s="142" t="e">
        <f>SUMIFS(#REF!,#REF!,'Country mapping'!$A$1&amp;'Country mapping'!$A12)</f>
        <v>#REF!</v>
      </c>
      <c r="E12" s="142" t="e">
        <f t="shared" si="0"/>
        <v>#REF!</v>
      </c>
      <c r="F12" s="142"/>
      <c r="G12" s="141" t="s">
        <v>188</v>
      </c>
      <c r="H12" s="141" t="s">
        <v>228</v>
      </c>
      <c r="I12" s="142" t="e">
        <f>SUMIFS(#REF!,#REF!,'Country mapping'!$A$1&amp;'Country mapping'!$G12)</f>
        <v>#REF!</v>
      </c>
      <c r="J12" s="142" t="e">
        <f>SUMIFS(#REF!,#REF!,'Country mapping'!$A$1&amp;'Country mapping'!$G12)</f>
        <v>#REF!</v>
      </c>
      <c r="K12" s="141" t="e">
        <f t="shared" si="1"/>
        <v>#REF!</v>
      </c>
      <c r="M12" s="141" t="s">
        <v>334</v>
      </c>
      <c r="N12" s="141" t="s">
        <v>7</v>
      </c>
      <c r="O12" s="142" t="e">
        <f>SUMIFS(#REF!,#REF!,'Country mapping'!$A$1&amp;'Country mapping'!$M12)</f>
        <v>#REF!</v>
      </c>
      <c r="P12" s="142" t="e">
        <f>SUMIFS(#REF!,#REF!,'Country mapping'!$A$1&amp;'Country mapping'!$M12)</f>
        <v>#REF!</v>
      </c>
      <c r="Q12" s="141" t="e">
        <f>Table4[[#This Row],[01/03/2016]]-Table4[[#This Row],[01/12/2015]]</f>
        <v>#REF!</v>
      </c>
      <c r="S12" s="147"/>
      <c r="T12" s="147"/>
    </row>
    <row r="13" spans="1:20" x14ac:dyDescent="0.25">
      <c r="A13" s="140" t="s">
        <v>169</v>
      </c>
      <c r="B13" s="141" t="s">
        <v>245</v>
      </c>
      <c r="C13" s="142" t="e">
        <f>SUMIFS(#REF!,#REF!,'Country mapping'!$A$1&amp;'Country mapping'!$A13)</f>
        <v>#REF!</v>
      </c>
      <c r="D13" s="142" t="e">
        <f>SUMIFS(#REF!,#REF!,'Country mapping'!$A$1&amp;'Country mapping'!$A13)</f>
        <v>#REF!</v>
      </c>
      <c r="E13" s="142" t="e">
        <f t="shared" si="0"/>
        <v>#REF!</v>
      </c>
      <c r="F13" s="142"/>
      <c r="G13" s="141" t="s">
        <v>154</v>
      </c>
      <c r="H13" s="141" t="s">
        <v>248</v>
      </c>
      <c r="I13" s="142" t="e">
        <f>SUMIFS(#REF!,#REF!,'Country mapping'!$A$1&amp;'Country mapping'!$G13)</f>
        <v>#REF!</v>
      </c>
      <c r="J13" s="142" t="e">
        <f>SUMIFS(#REF!,#REF!,'Country mapping'!$A$1&amp;'Country mapping'!$G13)</f>
        <v>#REF!</v>
      </c>
      <c r="K13" s="141" t="e">
        <f t="shared" si="1"/>
        <v>#REF!</v>
      </c>
      <c r="M13" s="141" t="s">
        <v>77</v>
      </c>
      <c r="N13" s="141" t="s">
        <v>8</v>
      </c>
      <c r="O13" s="142" t="e">
        <f>SUMIFS(#REF!,#REF!,'Country mapping'!$A$1&amp;'Country mapping'!$M13)</f>
        <v>#REF!</v>
      </c>
      <c r="P13" s="142" t="e">
        <f>SUMIFS(#REF!,#REF!,'Country mapping'!$A$1&amp;'Country mapping'!$M13)</f>
        <v>#REF!</v>
      </c>
      <c r="Q13" s="141" t="e">
        <f>Table4[[#This Row],[01/03/2016]]-Table4[[#This Row],[01/12/2015]]</f>
        <v>#REF!</v>
      </c>
      <c r="S13" s="147"/>
      <c r="T13" s="147"/>
    </row>
    <row r="14" spans="1:20" x14ac:dyDescent="0.25">
      <c r="A14" s="140" t="s">
        <v>175</v>
      </c>
      <c r="B14" s="141" t="s">
        <v>232</v>
      </c>
      <c r="C14" s="142" t="e">
        <f>SUMIFS(#REF!,#REF!,'Country mapping'!$A$1&amp;'Country mapping'!$A14)</f>
        <v>#REF!</v>
      </c>
      <c r="D14" s="142" t="e">
        <f>SUMIFS(#REF!,#REF!,'Country mapping'!$A$1&amp;'Country mapping'!$A14)</f>
        <v>#REF!</v>
      </c>
      <c r="E14" s="142" t="e">
        <f t="shared" si="0"/>
        <v>#REF!</v>
      </c>
      <c r="F14" s="142"/>
      <c r="G14" s="141" t="s">
        <v>142</v>
      </c>
      <c r="H14" s="141" t="s">
        <v>231</v>
      </c>
      <c r="I14" s="142" t="e">
        <f>SUMIFS(#REF!,#REF!,'Country mapping'!$A$1&amp;'Country mapping'!$G14)</f>
        <v>#REF!</v>
      </c>
      <c r="J14" s="142" t="e">
        <f>SUMIFS(#REF!,#REF!,'Country mapping'!$A$1&amp;'Country mapping'!$G14)</f>
        <v>#REF!</v>
      </c>
      <c r="K14" s="141" t="e">
        <f t="shared" si="1"/>
        <v>#REF!</v>
      </c>
      <c r="M14" s="141" t="s">
        <v>78</v>
      </c>
      <c r="N14" s="141" t="s">
        <v>253</v>
      </c>
      <c r="O14" s="142" t="e">
        <f>SUMIFS(#REF!,#REF!,'Country mapping'!$A$1&amp;'Country mapping'!$M14)</f>
        <v>#REF!</v>
      </c>
      <c r="P14" s="142" t="e">
        <f>SUMIFS(#REF!,#REF!,'Country mapping'!$A$1&amp;'Country mapping'!$M14)</f>
        <v>#REF!</v>
      </c>
      <c r="Q14" s="141" t="e">
        <f>Table4[[#This Row],[01/03/2016]]-Table4[[#This Row],[01/12/2015]]</f>
        <v>#REF!</v>
      </c>
      <c r="S14" s="147"/>
      <c r="T14" s="147"/>
    </row>
    <row r="15" spans="1:20" x14ac:dyDescent="0.25">
      <c r="A15" s="140" t="s">
        <v>176</v>
      </c>
      <c r="B15" s="141" t="s">
        <v>241</v>
      </c>
      <c r="C15" s="142" t="e">
        <f>SUMIFS(#REF!,#REF!,'Country mapping'!$A$1&amp;'Country mapping'!$A15)</f>
        <v>#REF!</v>
      </c>
      <c r="D15" s="142" t="e">
        <f>SUMIFS(#REF!,#REF!,'Country mapping'!$A$1&amp;'Country mapping'!$A15)</f>
        <v>#REF!</v>
      </c>
      <c r="E15" s="142" t="e">
        <f t="shared" si="0"/>
        <v>#REF!</v>
      </c>
      <c r="F15" s="142"/>
      <c r="G15" s="141" t="s">
        <v>143</v>
      </c>
      <c r="H15" s="141" t="s">
        <v>254</v>
      </c>
      <c r="I15" s="142" t="e">
        <f>SUMIFS(#REF!,#REF!,'Country mapping'!$A$1&amp;'Country mapping'!$G15)</f>
        <v>#REF!</v>
      </c>
      <c r="J15" s="142" t="e">
        <f>SUMIFS(#REF!,#REF!,'Country mapping'!$A$1&amp;'Country mapping'!$G15)</f>
        <v>#REF!</v>
      </c>
      <c r="K15" s="141" t="e">
        <f t="shared" si="1"/>
        <v>#REF!</v>
      </c>
      <c r="M15" s="141" t="s">
        <v>331</v>
      </c>
      <c r="N15" s="141" t="s">
        <v>9</v>
      </c>
      <c r="O15" s="142" t="e">
        <f>SUMIFS(#REF!,#REF!,'Country mapping'!$A$1&amp;'Country mapping'!$M15)</f>
        <v>#REF!</v>
      </c>
      <c r="P15" s="142" t="e">
        <f>SUMIFS(#REF!,#REF!,'Country mapping'!$A$1&amp;'Country mapping'!$M15)</f>
        <v>#REF!</v>
      </c>
      <c r="Q15" s="141" t="e">
        <f>Table4[[#This Row],[01/03/2016]]-Table4[[#This Row],[01/12/2015]]</f>
        <v>#REF!</v>
      </c>
      <c r="S15" s="147"/>
      <c r="T15" s="147"/>
    </row>
    <row r="16" spans="1:20" x14ac:dyDescent="0.25">
      <c r="A16" s="140" t="s">
        <v>177</v>
      </c>
      <c r="B16" s="141" t="s">
        <v>243</v>
      </c>
      <c r="C16" s="142" t="e">
        <f>SUMIFS(#REF!,#REF!,'Country mapping'!$A$1&amp;'Country mapping'!$A16)</f>
        <v>#REF!</v>
      </c>
      <c r="D16" s="142" t="e">
        <f>SUMIFS(#REF!,#REF!,'Country mapping'!$A$1&amp;'Country mapping'!$A16)</f>
        <v>#REF!</v>
      </c>
      <c r="E16" s="142" t="e">
        <f t="shared" si="0"/>
        <v>#REF!</v>
      </c>
      <c r="F16" s="142"/>
      <c r="G16" s="141" t="s">
        <v>145</v>
      </c>
      <c r="H16" s="141" t="s">
        <v>11</v>
      </c>
      <c r="I16" s="142" t="e">
        <f>SUMIFS(#REF!,#REF!,'Country mapping'!$A$1&amp;'Country mapping'!$G16)</f>
        <v>#REF!</v>
      </c>
      <c r="J16" s="142" t="e">
        <f>SUMIFS(#REF!,#REF!,'Country mapping'!$A$1&amp;'Country mapping'!$G16)</f>
        <v>#REF!</v>
      </c>
      <c r="K16" s="141" t="e">
        <f t="shared" si="1"/>
        <v>#REF!</v>
      </c>
      <c r="M16" s="141" t="s">
        <v>76</v>
      </c>
      <c r="N16" s="141" t="s">
        <v>213</v>
      </c>
      <c r="O16" s="142" t="e">
        <f>SUMIFS(#REF!,#REF!,'Country mapping'!$A$1&amp;'Country mapping'!$M16)</f>
        <v>#REF!</v>
      </c>
      <c r="P16" s="142" t="e">
        <f>SUMIFS(#REF!,#REF!,'Country mapping'!$A$1&amp;'Country mapping'!$M16)</f>
        <v>#REF!</v>
      </c>
      <c r="Q16" s="141" t="e">
        <f>Table4[[#This Row],[01/03/2016]]-Table4[[#This Row],[01/12/2015]]</f>
        <v>#REF!</v>
      </c>
      <c r="S16" s="148"/>
      <c r="T16" s="147"/>
    </row>
    <row r="17" spans="1:20" x14ac:dyDescent="0.25">
      <c r="A17" s="140" t="s">
        <v>178</v>
      </c>
      <c r="B17" s="141" t="s">
        <v>28</v>
      </c>
      <c r="C17" s="142" t="e">
        <f>SUMIFS(#REF!,#REF!,'Country mapping'!$A$1&amp;'Country mapping'!$A17)</f>
        <v>#REF!</v>
      </c>
      <c r="D17" s="142" t="e">
        <f>SUMIFS(#REF!,#REF!,'Country mapping'!$A$1&amp;'Country mapping'!$A17)</f>
        <v>#REF!</v>
      </c>
      <c r="E17" s="142" t="e">
        <f t="shared" si="0"/>
        <v>#REF!</v>
      </c>
      <c r="F17" s="142"/>
      <c r="G17" s="141" t="s">
        <v>147</v>
      </c>
      <c r="H17" s="141" t="s">
        <v>533</v>
      </c>
      <c r="I17" s="142" t="e">
        <f>SUMIFS(#REF!,#REF!,'Country mapping'!$A$1&amp;'Country mapping'!$G17)</f>
        <v>#REF!</v>
      </c>
      <c r="J17" s="142" t="e">
        <f>SUMIFS(#REF!,#REF!,'Country mapping'!$A$1&amp;'Country mapping'!$G17)</f>
        <v>#REF!</v>
      </c>
      <c r="K17" s="141" t="e">
        <f t="shared" si="1"/>
        <v>#REF!</v>
      </c>
      <c r="M17" s="141" t="s">
        <v>285</v>
      </c>
      <c r="N17" s="141" t="s">
        <v>216</v>
      </c>
      <c r="O17" s="142" t="e">
        <f>SUMIFS(#REF!,#REF!,'Country mapping'!$A$1&amp;'Country mapping'!$M17)</f>
        <v>#REF!</v>
      </c>
      <c r="P17" s="142" t="e">
        <f>SUMIFS(#REF!,#REF!,'Country mapping'!$A$1&amp;'Country mapping'!$M17)</f>
        <v>#REF!</v>
      </c>
      <c r="Q17" s="141" t="e">
        <f>Table4[[#This Row],[01/03/2016]]-Table4[[#This Row],[01/12/2015]]</f>
        <v>#REF!</v>
      </c>
      <c r="S17" s="147"/>
      <c r="T17" s="147"/>
    </row>
    <row r="18" spans="1:20" x14ac:dyDescent="0.25">
      <c r="A18" s="141" t="s">
        <v>179</v>
      </c>
      <c r="B18" s="141" t="s">
        <v>247</v>
      </c>
      <c r="C18" s="142" t="e">
        <f>SUMIFS(#REF!,#REF!,'Country mapping'!$A$1&amp;'Country mapping'!$A18)</f>
        <v>#REF!</v>
      </c>
      <c r="D18" s="142" t="e">
        <f>SUMIFS(#REF!,#REF!,'Country mapping'!$A$1&amp;'Country mapping'!$A18)</f>
        <v>#REF!</v>
      </c>
      <c r="E18" s="142" t="e">
        <f t="shared" si="0"/>
        <v>#REF!</v>
      </c>
      <c r="F18" s="142"/>
      <c r="G18" s="141" t="s">
        <v>146</v>
      </c>
      <c r="H18" s="141" t="s">
        <v>20</v>
      </c>
      <c r="I18" s="142" t="e">
        <f>SUMIFS(#REF!,#REF!,'Country mapping'!$A$1&amp;'Country mapping'!$G18)</f>
        <v>#REF!</v>
      </c>
      <c r="J18" s="142" t="e">
        <f>SUMIFS(#REF!,#REF!,'Country mapping'!$A$1&amp;'Country mapping'!$G18)</f>
        <v>#REF!</v>
      </c>
      <c r="K18" s="141" t="e">
        <f t="shared" si="1"/>
        <v>#REF!</v>
      </c>
      <c r="M18" s="141" t="s">
        <v>79</v>
      </c>
      <c r="N18" s="141" t="s">
        <v>217</v>
      </c>
      <c r="O18" s="142" t="e">
        <f>SUMIFS(#REF!,#REF!,'Country mapping'!$A$1&amp;'Country mapping'!$M18)</f>
        <v>#REF!</v>
      </c>
      <c r="P18" s="142" t="e">
        <f>SUMIFS(#REF!,#REF!,'Country mapping'!$A$1&amp;'Country mapping'!$M18)</f>
        <v>#REF!</v>
      </c>
      <c r="Q18" s="141" t="e">
        <f>Table4[[#This Row],[01/03/2016]]-Table4[[#This Row],[01/12/2015]]</f>
        <v>#REF!</v>
      </c>
      <c r="S18" s="147"/>
      <c r="T18" s="147"/>
    </row>
    <row r="19" spans="1:20" x14ac:dyDescent="0.25">
      <c r="A19" s="141" t="s">
        <v>180</v>
      </c>
      <c r="B19" s="141" t="s">
        <v>318</v>
      </c>
      <c r="C19" s="142" t="e">
        <f>SUMIFS(#REF!,#REF!,'Country mapping'!$A$1&amp;'Country mapping'!$A19)</f>
        <v>#REF!</v>
      </c>
      <c r="D19" s="142" t="e">
        <f>SUMIFS(#REF!,#REF!,'Country mapping'!$A$1&amp;'Country mapping'!$A19)</f>
        <v>#REF!</v>
      </c>
      <c r="E19" s="142" t="e">
        <f t="shared" ref="E19:E20" si="2">D19-C19</f>
        <v>#REF!</v>
      </c>
      <c r="F19" s="142"/>
      <c r="G19" s="141" t="s">
        <v>148</v>
      </c>
      <c r="H19" s="141" t="s">
        <v>258</v>
      </c>
      <c r="I19" s="142" t="e">
        <f>SUMIFS(#REF!,#REF!,'Country mapping'!$A$1&amp;'Country mapping'!$G19)</f>
        <v>#REF!</v>
      </c>
      <c r="J19" s="142" t="e">
        <f>SUMIFS(#REF!,#REF!,'Country mapping'!$A$1&amp;'Country mapping'!$G19)</f>
        <v>#REF!</v>
      </c>
      <c r="K19" s="141" t="e">
        <f t="shared" si="1"/>
        <v>#REF!</v>
      </c>
      <c r="M19" s="141" t="s">
        <v>312</v>
      </c>
      <c r="N19" s="141" t="s">
        <v>218</v>
      </c>
      <c r="O19" s="142" t="e">
        <f>SUMIFS(#REF!,#REF!,'Country mapping'!$A$1&amp;'Country mapping'!$M19)</f>
        <v>#REF!</v>
      </c>
      <c r="P19" s="142" t="e">
        <f>SUMIFS(#REF!,#REF!,'Country mapping'!$A$1&amp;'Country mapping'!$M19)</f>
        <v>#REF!</v>
      </c>
      <c r="Q19" s="141" t="e">
        <f>Table4[[#This Row],[01/03/2016]]-Table4[[#This Row],[01/12/2015]]</f>
        <v>#REF!</v>
      </c>
      <c r="S19" s="147"/>
      <c r="T19" s="147"/>
    </row>
    <row r="20" spans="1:20" x14ac:dyDescent="0.25">
      <c r="A20" s="138" t="s">
        <v>367</v>
      </c>
      <c r="B20" s="141" t="s">
        <v>466</v>
      </c>
      <c r="C20" s="142" t="e">
        <f>SUMIFS(#REF!,#REF!,'Country mapping'!$A$1&amp;'Country mapping'!$A20)</f>
        <v>#REF!</v>
      </c>
      <c r="D20" s="142" t="e">
        <f>SUMIFS(#REF!,#REF!,'Country mapping'!$A$1&amp;'Country mapping'!$A20)</f>
        <v>#REF!</v>
      </c>
      <c r="E20" s="142" t="e">
        <f t="shared" si="2"/>
        <v>#REF!</v>
      </c>
      <c r="G20" s="141" t="s">
        <v>161</v>
      </c>
      <c r="H20" s="141" t="s">
        <v>263</v>
      </c>
      <c r="I20" s="142" t="e">
        <f>SUMIFS(#REF!,#REF!,'Country mapping'!$A$1&amp;'Country mapping'!$G20)</f>
        <v>#REF!</v>
      </c>
      <c r="J20" s="142" t="e">
        <f>SUMIFS(#REF!,#REF!,'Country mapping'!$A$1&amp;'Country mapping'!$G20)</f>
        <v>#REF!</v>
      </c>
      <c r="K20" s="141" t="e">
        <f t="shared" si="1"/>
        <v>#REF!</v>
      </c>
      <c r="M20" s="141" t="s">
        <v>68</v>
      </c>
      <c r="N20" s="141" t="s">
        <v>387</v>
      </c>
      <c r="O20" s="142" t="e">
        <f>SUMIFS(#REF!,#REF!,'Country mapping'!$A$1&amp;'Country mapping'!$M20)</f>
        <v>#REF!</v>
      </c>
      <c r="P20" s="142" t="e">
        <f>SUMIFS(#REF!,#REF!,'Country mapping'!$A$1&amp;'Country mapping'!$M20)</f>
        <v>#REF!</v>
      </c>
      <c r="Q20" s="141" t="e">
        <f>Table4[[#This Row],[01/03/2016]]-Table4[[#This Row],[01/12/2015]]</f>
        <v>#REF!</v>
      </c>
      <c r="S20" s="147"/>
      <c r="T20" s="147"/>
    </row>
    <row r="21" spans="1:20" x14ac:dyDescent="0.25">
      <c r="A21" s="260" t="s">
        <v>390</v>
      </c>
      <c r="B21" s="259" t="s">
        <v>560</v>
      </c>
      <c r="C21" s="259" t="e">
        <f>SUMIFS(#REF!,#REF!,'Country mapping'!$A$1&amp;'Country mapping'!$A21)</f>
        <v>#REF!</v>
      </c>
      <c r="D21" s="259" t="e">
        <f>SUMIFS(#REF!,#REF!,'Country mapping'!$A$1&amp;'Country mapping'!$A21)</f>
        <v>#REF!</v>
      </c>
      <c r="E21" s="259" t="e">
        <f>D21-C21</f>
        <v>#REF!</v>
      </c>
      <c r="G21" s="141" t="s">
        <v>149</v>
      </c>
      <c r="H21" s="141" t="s">
        <v>266</v>
      </c>
      <c r="I21" s="142" t="e">
        <f>SUMIFS(#REF!,#REF!,'Country mapping'!$A$1&amp;'Country mapping'!$G21)</f>
        <v>#REF!</v>
      </c>
      <c r="J21" s="142" t="e">
        <f>SUMIFS(#REF!,#REF!,'Country mapping'!$A$1&amp;'Country mapping'!$G21)</f>
        <v>#REF!</v>
      </c>
      <c r="K21" s="141" t="e">
        <f t="shared" si="1"/>
        <v>#REF!</v>
      </c>
      <c r="M21" s="141" t="s">
        <v>80</v>
      </c>
      <c r="N21" s="141" t="s">
        <v>219</v>
      </c>
      <c r="O21" s="142" t="e">
        <f>SUMIFS(#REF!,#REF!,'Country mapping'!$A$1&amp;'Country mapping'!$M21)</f>
        <v>#REF!</v>
      </c>
      <c r="P21" s="142" t="e">
        <f>SUMIFS(#REF!,#REF!,'Country mapping'!$A$1&amp;'Country mapping'!$M21)</f>
        <v>#REF!</v>
      </c>
      <c r="Q21" s="141" t="e">
        <f>Table4[[#This Row],[01/03/2016]]-Table4[[#This Row],[01/12/2015]]</f>
        <v>#REF!</v>
      </c>
      <c r="S21" s="147"/>
      <c r="T21" s="147"/>
    </row>
    <row r="22" spans="1:20" x14ac:dyDescent="0.25">
      <c r="A22" s="260" t="s">
        <v>461</v>
      </c>
      <c r="B22" s="259" t="s">
        <v>577</v>
      </c>
      <c r="C22" s="259" t="e">
        <f>SUMIFS(#REF!,#REF!,'Country mapping'!$A$1&amp;'Country mapping'!$A22)</f>
        <v>#REF!</v>
      </c>
      <c r="D22" s="259" t="e">
        <f>SUMIFS(#REF!,#REF!,'Country mapping'!$A$1&amp;'Country mapping'!$A22)</f>
        <v>#REF!</v>
      </c>
      <c r="E22" s="259" t="e">
        <f>D22-C22</f>
        <v>#REF!</v>
      </c>
      <c r="G22" s="141" t="s">
        <v>191</v>
      </c>
      <c r="H22" s="141" t="s">
        <v>235</v>
      </c>
      <c r="I22" s="142" t="e">
        <f>SUMIFS(#REF!,#REF!,'Country mapping'!$A$1&amp;'Country mapping'!$G22)</f>
        <v>#REF!</v>
      </c>
      <c r="J22" s="142" t="e">
        <f>SUMIFS(#REF!,#REF!,'Country mapping'!$A$1&amp;'Country mapping'!$G22)</f>
        <v>#REF!</v>
      </c>
      <c r="K22" s="141" t="e">
        <f>J22-I22</f>
        <v>#REF!</v>
      </c>
      <c r="M22" s="141" t="s">
        <v>81</v>
      </c>
      <c r="N22" s="141" t="s">
        <v>220</v>
      </c>
      <c r="O22" s="142" t="e">
        <f>SUMIFS(#REF!,#REF!,'Country mapping'!$A$1&amp;'Country mapping'!$M22)</f>
        <v>#REF!</v>
      </c>
      <c r="P22" s="142" t="e">
        <f>SUMIFS(#REF!,#REF!,'Country mapping'!$A$1&amp;'Country mapping'!$M22)</f>
        <v>#REF!</v>
      </c>
      <c r="Q22" s="141" t="e">
        <f>Table4[[#This Row],[01/03/2016]]-Table4[[#This Row],[01/12/2015]]</f>
        <v>#REF!</v>
      </c>
      <c r="S22" s="148"/>
      <c r="T22" s="147"/>
    </row>
    <row r="23" spans="1:20" x14ac:dyDescent="0.25">
      <c r="A23" s="260" t="s">
        <v>1400</v>
      </c>
      <c r="B23" s="188" t="s">
        <v>580</v>
      </c>
      <c r="C23" s="188" t="e">
        <f>SUMIFS(#REF!,#REF!,'Country mapping'!$A$1&amp;'Country mapping'!$A23)</f>
        <v>#REF!</v>
      </c>
      <c r="D23" s="188" t="e">
        <f>SUMIFS(#REF!,#REF!,'Country mapping'!$A$1&amp;'Country mapping'!$A23)</f>
        <v>#REF!</v>
      </c>
      <c r="E23" s="188" t="e">
        <f>D23-C23</f>
        <v>#REF!</v>
      </c>
      <c r="G23" s="141" t="s">
        <v>150</v>
      </c>
      <c r="H23" s="141" t="s">
        <v>539</v>
      </c>
      <c r="I23" s="142" t="e">
        <f>SUMIFS(#REF!,#REF!,'Country mapping'!$A$1&amp;'Country mapping'!$G23)</f>
        <v>#REF!</v>
      </c>
      <c r="J23" s="142" t="e">
        <f>SUMIFS(#REF!,#REF!,'Country mapping'!$A$1&amp;'Country mapping'!$G23)</f>
        <v>#REF!</v>
      </c>
      <c r="K23" s="141" t="e">
        <f t="shared" si="1"/>
        <v>#REF!</v>
      </c>
      <c r="M23" s="141" t="s">
        <v>82</v>
      </c>
      <c r="N23" s="141" t="s">
        <v>221</v>
      </c>
      <c r="O23" s="142" t="e">
        <f>SUMIFS(#REF!,#REF!,'Country mapping'!$A$1&amp;'Country mapping'!$M23)</f>
        <v>#REF!</v>
      </c>
      <c r="P23" s="142" t="e">
        <f>SUMIFS(#REF!,#REF!,'Country mapping'!$A$1&amp;'Country mapping'!$M23)</f>
        <v>#REF!</v>
      </c>
      <c r="Q23" s="141" t="e">
        <f>Table4[[#This Row],[01/03/2016]]-Table4[[#This Row],[01/12/2015]]</f>
        <v>#REF!</v>
      </c>
      <c r="S23" s="147"/>
      <c r="T23" s="147"/>
    </row>
    <row r="24" spans="1:20" x14ac:dyDescent="0.25">
      <c r="A24" s="260" t="s">
        <v>458</v>
      </c>
      <c r="B24" s="188" t="s">
        <v>582</v>
      </c>
      <c r="C24" s="188" t="e">
        <f>SUMIFS(#REF!,#REF!,'Country mapping'!$A$1&amp;'Country mapping'!$A24)</f>
        <v>#REF!</v>
      </c>
      <c r="D24" s="188" t="e">
        <f>SUMIFS(#REF!,#REF!,'Country mapping'!$A$1&amp;'Country mapping'!$A24)</f>
        <v>#REF!</v>
      </c>
      <c r="E24" s="188" t="e">
        <f>D24-C24</f>
        <v>#REF!</v>
      </c>
      <c r="G24" s="141" t="s">
        <v>190</v>
      </c>
      <c r="H24" s="141" t="s">
        <v>237</v>
      </c>
      <c r="I24" s="142" t="e">
        <f>SUMIFS(#REF!,#REF!,'Country mapping'!$A$1&amp;'Country mapping'!$G24)</f>
        <v>#REF!</v>
      </c>
      <c r="J24" s="142" t="e">
        <f>SUMIFS(#REF!,#REF!,'Country mapping'!$A$1&amp;'Country mapping'!$G24)</f>
        <v>#REF!</v>
      </c>
      <c r="K24" s="141" t="e">
        <f t="shared" si="1"/>
        <v>#REF!</v>
      </c>
      <c r="M24" s="141" t="s">
        <v>187</v>
      </c>
      <c r="N24" s="141" t="s">
        <v>223</v>
      </c>
      <c r="O24" s="142" t="e">
        <f>SUMIFS(#REF!,#REF!,'Country mapping'!$A$1&amp;'Country mapping'!$M24)</f>
        <v>#REF!</v>
      </c>
      <c r="P24" s="142" t="e">
        <f>SUMIFS(#REF!,#REF!,'Country mapping'!$A$1&amp;'Country mapping'!$M24)</f>
        <v>#REF!</v>
      </c>
      <c r="Q24" s="141" t="e">
        <f>Table4[[#This Row],[01/03/2016]]-Table4[[#This Row],[01/12/2015]]</f>
        <v>#REF!</v>
      </c>
      <c r="S24" s="147"/>
      <c r="T24" s="147"/>
    </row>
    <row r="25" spans="1:20" x14ac:dyDescent="0.25">
      <c r="G25" s="141" t="s">
        <v>192</v>
      </c>
      <c r="H25" s="141" t="s">
        <v>242</v>
      </c>
      <c r="I25" s="142" t="e">
        <f>SUMIFS(#REF!,#REF!,'Country mapping'!$A$1&amp;'Country mapping'!$G25)</f>
        <v>#REF!</v>
      </c>
      <c r="J25" s="142" t="e">
        <f>SUMIFS(#REF!,#REF!,'Country mapping'!$A$1&amp;'Country mapping'!$G25)</f>
        <v>#REF!</v>
      </c>
      <c r="K25" s="141" t="e">
        <f t="shared" si="1"/>
        <v>#REF!</v>
      </c>
      <c r="M25" s="141" t="s">
        <v>83</v>
      </c>
      <c r="N25" s="141" t="s">
        <v>225</v>
      </c>
      <c r="O25" s="142" t="e">
        <f>SUMIFS(#REF!,#REF!,'Country mapping'!$A$1&amp;'Country mapping'!$M25)</f>
        <v>#REF!</v>
      </c>
      <c r="P25" s="142" t="e">
        <f>SUMIFS(#REF!,#REF!,'Country mapping'!$A$1&amp;'Country mapping'!$M25)</f>
        <v>#REF!</v>
      </c>
      <c r="Q25" s="141" t="e">
        <f>Table4[[#This Row],[01/03/2016]]-Table4[[#This Row],[01/12/2015]]</f>
        <v>#REF!</v>
      </c>
      <c r="S25" s="147"/>
      <c r="T25" s="147"/>
    </row>
    <row r="26" spans="1:20" x14ac:dyDescent="0.25">
      <c r="G26" s="141" t="s">
        <v>151</v>
      </c>
      <c r="H26" s="141" t="s">
        <v>260</v>
      </c>
      <c r="I26" s="142" t="e">
        <f>SUMIFS(#REF!,#REF!,'Country mapping'!$A$1&amp;'Country mapping'!$G26)</f>
        <v>#REF!</v>
      </c>
      <c r="J26" s="142" t="e">
        <f>SUMIFS(#REF!,#REF!,'Country mapping'!$A$1&amp;'Country mapping'!$G26)</f>
        <v>#REF!</v>
      </c>
      <c r="K26" s="141" t="e">
        <f t="shared" si="1"/>
        <v>#REF!</v>
      </c>
      <c r="M26" s="141" t="s">
        <v>329</v>
      </c>
      <c r="N26" s="141" t="s">
        <v>226</v>
      </c>
      <c r="O26" s="142" t="e">
        <f>SUMIFS(#REF!,#REF!,'Country mapping'!$A$1&amp;'Country mapping'!$M26)</f>
        <v>#REF!</v>
      </c>
      <c r="P26" s="142" t="e">
        <f>SUMIFS(#REF!,#REF!,'Country mapping'!$A$1&amp;'Country mapping'!$M26)</f>
        <v>#REF!</v>
      </c>
      <c r="Q26" s="141" t="e">
        <f>Table4[[#This Row],[01/03/2016]]-Table4[[#This Row],[01/12/2015]]</f>
        <v>#REF!</v>
      </c>
      <c r="S26" s="147"/>
      <c r="T26" s="147"/>
    </row>
    <row r="27" spans="1:20" x14ac:dyDescent="0.25">
      <c r="A27" s="163" t="s">
        <v>479</v>
      </c>
      <c r="B27" s="164"/>
      <c r="C27" s="164"/>
      <c r="D27" s="165"/>
      <c r="E27" s="166"/>
      <c r="G27" s="141" t="s">
        <v>152</v>
      </c>
      <c r="H27" s="141" t="s">
        <v>50</v>
      </c>
      <c r="I27" s="142" t="e">
        <f>SUMIFS(#REF!,#REF!,'Country mapping'!$A$1&amp;'Country mapping'!$G27)</f>
        <v>#REF!</v>
      </c>
      <c r="J27" s="142" t="e">
        <f>SUMIFS(#REF!,#REF!,'Country mapping'!$A$1&amp;'Country mapping'!$G27)</f>
        <v>#REF!</v>
      </c>
      <c r="K27" s="141" t="e">
        <f t="shared" si="1"/>
        <v>#REF!</v>
      </c>
      <c r="M27" s="141" t="s">
        <v>84</v>
      </c>
      <c r="N27" s="141" t="s">
        <v>227</v>
      </c>
      <c r="O27" s="142" t="e">
        <f>SUMIFS(#REF!,#REF!,'Country mapping'!$A$1&amp;'Country mapping'!$M27)</f>
        <v>#REF!</v>
      </c>
      <c r="P27" s="142" t="e">
        <f>SUMIFS(#REF!,#REF!,'Country mapping'!$A$1&amp;'Country mapping'!$M27)</f>
        <v>#REF!</v>
      </c>
      <c r="Q27" s="141" t="e">
        <f>Table4[[#This Row],[01/03/2016]]-Table4[[#This Row],[01/12/2015]]</f>
        <v>#REF!</v>
      </c>
      <c r="S27" s="148"/>
      <c r="T27" s="147"/>
    </row>
    <row r="28" spans="1:20" x14ac:dyDescent="0.25">
      <c r="A28" s="158" t="s">
        <v>478</v>
      </c>
      <c r="B28" s="159"/>
      <c r="C28" s="159" t="e">
        <f>SUM(Table2[01/12/2015])</f>
        <v>#REF!</v>
      </c>
      <c r="D28" s="160" t="e">
        <f>SUM(Table2[01/03/2016])</f>
        <v>#REF!</v>
      </c>
      <c r="E28" s="159"/>
      <c r="G28" s="141" t="s">
        <v>162</v>
      </c>
      <c r="H28" s="141" t="s">
        <v>26</v>
      </c>
      <c r="I28" s="142" t="e">
        <f>SUMIFS(#REF!,#REF!,'Country mapping'!$A$1&amp;'Country mapping'!$G28)</f>
        <v>#REF!</v>
      </c>
      <c r="J28" s="142" t="e">
        <f>SUMIFS(#REF!,#REF!,'Country mapping'!$A$1&amp;'Country mapping'!$G28)</f>
        <v>#REF!</v>
      </c>
      <c r="K28" s="141" t="e">
        <f t="shared" si="1"/>
        <v>#REF!</v>
      </c>
      <c r="M28" s="141" t="s">
        <v>313</v>
      </c>
      <c r="N28" s="141" t="s">
        <v>229</v>
      </c>
      <c r="O28" s="142" t="e">
        <f>SUMIFS(#REF!,#REF!,'Country mapping'!$A$1&amp;'Country mapping'!$M28)</f>
        <v>#REF!</v>
      </c>
      <c r="P28" s="142" t="e">
        <f>SUMIFS(#REF!,#REF!,'Country mapping'!$A$1&amp;'Country mapping'!$M28)</f>
        <v>#REF!</v>
      </c>
      <c r="Q28" s="141" t="e">
        <f>Table4[[#This Row],[01/03/2016]]-Table4[[#This Row],[01/12/2015]]</f>
        <v>#REF!</v>
      </c>
      <c r="S28" s="147"/>
      <c r="T28" s="147"/>
    </row>
    <row r="29" spans="1:20" x14ac:dyDescent="0.25">
      <c r="A29" s="161" t="s">
        <v>181</v>
      </c>
      <c r="B29" s="162"/>
      <c r="C29" s="167" t="e">
        <f>SUMIFS(#REF!,#REF!,'Country mapping'!$A$1&amp;'Country mapping'!$A29)</f>
        <v>#REF!</v>
      </c>
      <c r="D29" s="168" t="e">
        <f>SUMIFS(#REF!,#REF!,'Country mapping'!$A$1&amp;'Country mapping'!$A29)</f>
        <v>#REF!</v>
      </c>
      <c r="E29" s="159"/>
      <c r="G29" s="141" t="s">
        <v>153</v>
      </c>
      <c r="H29" s="141" t="s">
        <v>33</v>
      </c>
      <c r="I29" s="142" t="e">
        <f>SUMIFS(#REF!,#REF!,'Country mapping'!$A$1&amp;'Country mapping'!$G29)</f>
        <v>#REF!</v>
      </c>
      <c r="J29" s="142" t="e">
        <f>SUMIFS(#REF!,#REF!,'Country mapping'!$A$1&amp;'Country mapping'!$G29)</f>
        <v>#REF!</v>
      </c>
      <c r="K29" s="141" t="e">
        <f t="shared" si="1"/>
        <v>#REF!</v>
      </c>
      <c r="M29" s="141" t="s">
        <v>280</v>
      </c>
      <c r="N29" s="141" t="s">
        <v>230</v>
      </c>
      <c r="O29" s="142" t="e">
        <f>SUMIFS(#REF!,#REF!,'Country mapping'!$A$1&amp;'Country mapping'!$M29)</f>
        <v>#REF!</v>
      </c>
      <c r="P29" s="142" t="e">
        <f>SUMIFS(#REF!,#REF!,'Country mapping'!$A$1&amp;'Country mapping'!$M29)</f>
        <v>#REF!</v>
      </c>
      <c r="Q29" s="141" t="e">
        <f>Table4[[#This Row],[01/03/2016]]-Table4[[#This Row],[01/12/2015]]</f>
        <v>#REF!</v>
      </c>
      <c r="S29" s="147"/>
      <c r="T29" s="147"/>
    </row>
    <row r="30" spans="1:20" x14ac:dyDescent="0.25">
      <c r="A30" s="174" t="s">
        <v>480</v>
      </c>
      <c r="B30" s="175"/>
      <c r="C30" s="175" t="e">
        <f>C29-C28</f>
        <v>#REF!</v>
      </c>
      <c r="D30" s="176" t="e">
        <f>D29-D28</f>
        <v>#REF!</v>
      </c>
      <c r="G30" s="141" t="s">
        <v>155</v>
      </c>
      <c r="H30" s="141" t="s">
        <v>41</v>
      </c>
      <c r="I30" s="142" t="e">
        <f>SUMIFS(#REF!,#REF!,'Country mapping'!$A$1&amp;'Country mapping'!$G30)</f>
        <v>#REF!</v>
      </c>
      <c r="J30" s="142" t="e">
        <f>SUMIFS(#REF!,#REF!,'Country mapping'!$A$1&amp;'Country mapping'!$G30)</f>
        <v>#REF!</v>
      </c>
      <c r="K30" s="141" t="e">
        <f t="shared" si="1"/>
        <v>#REF!</v>
      </c>
      <c r="M30" s="141" t="s">
        <v>281</v>
      </c>
      <c r="N30" s="141" t="s">
        <v>10</v>
      </c>
      <c r="O30" s="142" t="e">
        <f>SUMIFS(#REF!,#REF!,'Country mapping'!$A$1&amp;'Country mapping'!$M30)</f>
        <v>#REF!</v>
      </c>
      <c r="P30" s="142" t="e">
        <f>SUMIFS(#REF!,#REF!,'Country mapping'!$A$1&amp;'Country mapping'!$M30)</f>
        <v>#REF!</v>
      </c>
      <c r="Q30" s="141" t="e">
        <f>Table4[[#This Row],[01/03/2016]]-Table4[[#This Row],[01/12/2015]]</f>
        <v>#REF!</v>
      </c>
      <c r="S30" s="147"/>
      <c r="T30" s="147"/>
    </row>
    <row r="31" spans="1:20" x14ac:dyDescent="0.25">
      <c r="G31" s="141" t="s">
        <v>197</v>
      </c>
      <c r="H31" s="141" t="s">
        <v>42</v>
      </c>
      <c r="I31" s="142" t="e">
        <f>SUMIFS(#REF!,#REF!,'Country mapping'!$A$1&amp;'Country mapping'!$G31)</f>
        <v>#REF!</v>
      </c>
      <c r="J31" s="142" t="e">
        <f>SUMIFS(#REF!,#REF!,'Country mapping'!$A$1&amp;'Country mapping'!$G31)</f>
        <v>#REF!</v>
      </c>
      <c r="K31" s="141" t="e">
        <f t="shared" si="1"/>
        <v>#REF!</v>
      </c>
      <c r="M31" s="141" t="s">
        <v>86</v>
      </c>
      <c r="N31" s="141" t="s">
        <v>12</v>
      </c>
      <c r="O31" s="142" t="e">
        <f>SUMIFS(#REF!,#REF!,'Country mapping'!$A$1&amp;'Country mapping'!$M31)</f>
        <v>#REF!</v>
      </c>
      <c r="P31" s="142" t="e">
        <f>SUMIFS(#REF!,#REF!,'Country mapping'!$A$1&amp;'Country mapping'!$M31)</f>
        <v>#REF!</v>
      </c>
      <c r="Q31" s="141" t="e">
        <f>Table4[[#This Row],[01/03/2016]]-Table4[[#This Row],[01/12/2015]]</f>
        <v>#REF!</v>
      </c>
      <c r="S31" s="147"/>
      <c r="T31" s="147"/>
    </row>
    <row r="32" spans="1:20" x14ac:dyDescent="0.25">
      <c r="G32" s="141" t="s">
        <v>196</v>
      </c>
      <c r="H32" s="141" t="s">
        <v>43</v>
      </c>
      <c r="I32" s="142" t="e">
        <f>SUMIFS(#REF!,#REF!,'Country mapping'!$A$1&amp;'Country mapping'!$G32)</f>
        <v>#REF!</v>
      </c>
      <c r="J32" s="142" t="e">
        <f>SUMIFS(#REF!,#REF!,'Country mapping'!$A$1&amp;'Country mapping'!$G32)</f>
        <v>#REF!</v>
      </c>
      <c r="K32" s="141" t="e">
        <f t="shared" si="1"/>
        <v>#REF!</v>
      </c>
      <c r="M32" s="141" t="s">
        <v>87</v>
      </c>
      <c r="N32" s="141" t="s">
        <v>13</v>
      </c>
      <c r="O32" s="142" t="e">
        <f>SUMIFS(#REF!,#REF!,'Country mapping'!$A$1&amp;'Country mapping'!$M32)</f>
        <v>#REF!</v>
      </c>
      <c r="P32" s="142" t="e">
        <f>SUMIFS(#REF!,#REF!,'Country mapping'!$A$1&amp;'Country mapping'!$M32)</f>
        <v>#REF!</v>
      </c>
      <c r="Q32" s="141" t="e">
        <f>Table4[[#This Row],[01/03/2016]]-Table4[[#This Row],[01/12/2015]]</f>
        <v>#REF!</v>
      </c>
    </row>
    <row r="33" spans="7:17" x14ac:dyDescent="0.25">
      <c r="G33" s="141" t="s">
        <v>163</v>
      </c>
      <c r="H33" s="141" t="s">
        <v>63</v>
      </c>
      <c r="I33" s="142" t="e">
        <f>SUMIFS(#REF!,#REF!,'Country mapping'!$A$1&amp;'Country mapping'!$G33)</f>
        <v>#REF!</v>
      </c>
      <c r="J33" s="142" t="e">
        <f>SUMIFS(#REF!,#REF!,'Country mapping'!$A$1&amp;'Country mapping'!$G33)</f>
        <v>#REF!</v>
      </c>
      <c r="K33" s="141" t="e">
        <f t="shared" si="1"/>
        <v>#REF!</v>
      </c>
      <c r="M33" s="141" t="s">
        <v>185</v>
      </c>
      <c r="N33" s="141" t="s">
        <v>14</v>
      </c>
      <c r="O33" s="142" t="e">
        <f>SUMIFS(#REF!,#REF!,'Country mapping'!$A$1&amp;'Country mapping'!$M33)</f>
        <v>#REF!</v>
      </c>
      <c r="P33" s="142" t="e">
        <f>SUMIFS(#REF!,#REF!,'Country mapping'!$A$1&amp;'Country mapping'!$M33)</f>
        <v>#REF!</v>
      </c>
      <c r="Q33" s="141" t="e">
        <f>Table4[[#This Row],[01/03/2016]]-Table4[[#This Row],[01/12/2015]]</f>
        <v>#REF!</v>
      </c>
    </row>
    <row r="34" spans="7:17" x14ac:dyDescent="0.25">
      <c r="G34" s="141" t="s">
        <v>157</v>
      </c>
      <c r="H34" s="141" t="s">
        <v>66</v>
      </c>
      <c r="I34" s="142" t="e">
        <f>SUMIFS(#REF!,#REF!,'Country mapping'!$A$1&amp;'Country mapping'!$G34)</f>
        <v>#REF!</v>
      </c>
      <c r="J34" s="142" t="e">
        <f>SUMIFS(#REF!,#REF!,'Country mapping'!$A$1&amp;'Country mapping'!$G34)</f>
        <v>#REF!</v>
      </c>
      <c r="K34" s="141" t="e">
        <f t="shared" si="1"/>
        <v>#REF!</v>
      </c>
      <c r="M34" s="141" t="s">
        <v>189</v>
      </c>
      <c r="N34" s="141" t="s">
        <v>15</v>
      </c>
      <c r="O34" s="142" t="e">
        <f>SUMIFS(#REF!,#REF!,'Country mapping'!$A$1&amp;'Country mapping'!$M34)</f>
        <v>#REF!</v>
      </c>
      <c r="P34" s="142" t="e">
        <f>SUMIFS(#REF!,#REF!,'Country mapping'!$A$1&amp;'Country mapping'!$M34)</f>
        <v>#REF!</v>
      </c>
      <c r="Q34" s="141" t="e">
        <f>Table4[[#This Row],[01/03/2016]]-Table4[[#This Row],[01/12/2015]]</f>
        <v>#REF!</v>
      </c>
    </row>
    <row r="35" spans="7:17" x14ac:dyDescent="0.25">
      <c r="G35" s="138" t="s">
        <v>364</v>
      </c>
      <c r="H35" s="138" t="s">
        <v>467</v>
      </c>
      <c r="I35" s="139" t="e">
        <f>SUMIFS(#REF!,#REF!,'Country mapping'!$A$1&amp;'Country mapping'!$G35)</f>
        <v>#REF!</v>
      </c>
      <c r="J35" s="139" t="e">
        <f>SUMIFS(#REF!,#REF!,'Country mapping'!$A$1&amp;'Country mapping'!$G35)</f>
        <v>#REF!</v>
      </c>
      <c r="K35" s="138" t="e">
        <f>J35-I35</f>
        <v>#REF!</v>
      </c>
      <c r="M35" s="141" t="s">
        <v>70</v>
      </c>
      <c r="N35" s="141" t="s">
        <v>16</v>
      </c>
      <c r="O35" s="142" t="e">
        <f>SUMIFS(#REF!,#REF!,'Country mapping'!$A$1&amp;'Country mapping'!$M35)</f>
        <v>#REF!</v>
      </c>
      <c r="P35" s="142" t="e">
        <f>SUMIFS(#REF!,#REF!,'Country mapping'!$A$1&amp;'Country mapping'!$M35)</f>
        <v>#REF!</v>
      </c>
      <c r="Q35" s="141" t="e">
        <f>Table4[[#This Row],[01/03/2016]]-Table4[[#This Row],[01/12/2015]]</f>
        <v>#REF!</v>
      </c>
    </row>
    <row r="36" spans="7:17" x14ac:dyDescent="0.25">
      <c r="G36" s="187" t="s">
        <v>410</v>
      </c>
      <c r="H36" s="187" t="s">
        <v>509</v>
      </c>
      <c r="I36" s="188" t="e">
        <f>SUMIFS(#REF!,#REF!,'Country mapping'!$A$1&amp;'Country mapping'!$G36)</f>
        <v>#REF!</v>
      </c>
      <c r="J36" s="188" t="e">
        <f>SUMIFS(#REF!,#REF!,'Country mapping'!$A$1&amp;'Country mapping'!$G36)</f>
        <v>#REF!</v>
      </c>
      <c r="K36" s="187" t="e">
        <f>J36-I36</f>
        <v>#REF!</v>
      </c>
      <c r="M36" s="141" t="s">
        <v>284</v>
      </c>
      <c r="N36" s="141" t="s">
        <v>17</v>
      </c>
      <c r="O36" s="142" t="e">
        <f>SUMIFS(#REF!,#REF!,'Country mapping'!$A$1&amp;'Country mapping'!$M36)</f>
        <v>#REF!</v>
      </c>
      <c r="P36" s="142" t="e">
        <f>SUMIFS(#REF!,#REF!,'Country mapping'!$A$1&amp;'Country mapping'!$M36)</f>
        <v>#REF!</v>
      </c>
      <c r="Q36" s="141" t="e">
        <f>Table4[[#This Row],[01/03/2016]]-Table4[[#This Row],[01/12/2015]]</f>
        <v>#REF!</v>
      </c>
    </row>
    <row r="37" spans="7:17" x14ac:dyDescent="0.25">
      <c r="M37" s="141" t="s">
        <v>69</v>
      </c>
      <c r="N37" s="141" t="s">
        <v>259</v>
      </c>
      <c r="O37" s="142" t="e">
        <f>SUMIFS(#REF!,#REF!,'Country mapping'!$A$1&amp;'Country mapping'!$M37)</f>
        <v>#REF!</v>
      </c>
      <c r="P37" s="142" t="e">
        <f>SUMIFS(#REF!,#REF!,'Country mapping'!$A$1&amp;'Country mapping'!$M37)</f>
        <v>#REF!</v>
      </c>
      <c r="Q37" s="141" t="e">
        <f>Table4[[#This Row],[01/03/2016]]-Table4[[#This Row],[01/12/2015]]</f>
        <v>#REF!</v>
      </c>
    </row>
    <row r="38" spans="7:17" x14ac:dyDescent="0.25">
      <c r="M38" s="141" t="s">
        <v>283</v>
      </c>
      <c r="N38" s="141" t="s">
        <v>18</v>
      </c>
      <c r="O38" s="142" t="e">
        <f>SUMIFS(#REF!,#REF!,'Country mapping'!$A$1&amp;'Country mapping'!$M38)</f>
        <v>#REF!</v>
      </c>
      <c r="P38" s="142" t="e">
        <f>SUMIFS(#REF!,#REF!,'Country mapping'!$A$1&amp;'Country mapping'!$M38)</f>
        <v>#REF!</v>
      </c>
      <c r="Q38" s="141" t="e">
        <f>Table4[[#This Row],[01/03/2016]]-Table4[[#This Row],[01/12/2015]]</f>
        <v>#REF!</v>
      </c>
    </row>
    <row r="39" spans="7:17" x14ac:dyDescent="0.25">
      <c r="M39" s="141" t="s">
        <v>282</v>
      </c>
      <c r="N39" s="141" t="s">
        <v>19</v>
      </c>
      <c r="O39" s="142" t="e">
        <f>SUMIFS(#REF!,#REF!,'Country mapping'!$A$1&amp;'Country mapping'!$M39)</f>
        <v>#REF!</v>
      </c>
      <c r="P39" s="142" t="e">
        <f>SUMIFS(#REF!,#REF!,'Country mapping'!$A$1&amp;'Country mapping'!$M39)</f>
        <v>#REF!</v>
      </c>
      <c r="Q39" s="141" t="e">
        <f>Table4[[#This Row],[01/03/2016]]-Table4[[#This Row],[01/12/2015]]</f>
        <v>#REF!</v>
      </c>
    </row>
    <row r="40" spans="7:17" x14ac:dyDescent="0.25">
      <c r="M40" s="141" t="s">
        <v>88</v>
      </c>
      <c r="N40" s="141" t="s">
        <v>265</v>
      </c>
      <c r="O40" s="142" t="e">
        <f>SUMIFS(#REF!,#REF!,'Country mapping'!$A$1&amp;'Country mapping'!$M40)</f>
        <v>#REF!</v>
      </c>
      <c r="P40" s="142" t="e">
        <f>SUMIFS(#REF!,#REF!,'Country mapping'!$A$1&amp;'Country mapping'!$M40)</f>
        <v>#REF!</v>
      </c>
      <c r="Q40" s="141" t="e">
        <f>Table4[[#This Row],[01/03/2016]]-Table4[[#This Row],[01/12/2015]]</f>
        <v>#REF!</v>
      </c>
    </row>
    <row r="41" spans="7:17" x14ac:dyDescent="0.25">
      <c r="G41" s="338" t="s">
        <v>479</v>
      </c>
      <c r="H41" s="339"/>
      <c r="I41" s="339"/>
      <c r="J41" s="340"/>
      <c r="K41" s="166"/>
      <c r="M41" s="141" t="s">
        <v>286</v>
      </c>
      <c r="N41" s="141" t="s">
        <v>21</v>
      </c>
      <c r="O41" s="142" t="e">
        <f>SUMIFS(#REF!,#REF!,'Country mapping'!$A$1&amp;'Country mapping'!$M41)</f>
        <v>#REF!</v>
      </c>
      <c r="P41" s="142" t="e">
        <f>SUMIFS(#REF!,#REF!,'Country mapping'!$A$1&amp;'Country mapping'!$M41)</f>
        <v>#REF!</v>
      </c>
      <c r="Q41" s="141" t="e">
        <f>Table4[[#This Row],[01/03/2016]]-Table4[[#This Row],[01/12/2015]]</f>
        <v>#REF!</v>
      </c>
    </row>
    <row r="42" spans="7:17" x14ac:dyDescent="0.25">
      <c r="G42" s="158" t="s">
        <v>478</v>
      </c>
      <c r="H42" s="159"/>
      <c r="I42" s="159" t="e">
        <f>SUM(Table3[01/12/2015])</f>
        <v>#REF!</v>
      </c>
      <c r="J42" s="160" t="e">
        <f>SUM(Table3[01/03/2016])</f>
        <v>#REF!</v>
      </c>
      <c r="K42" s="159"/>
      <c r="M42" s="141" t="s">
        <v>287</v>
      </c>
      <c r="N42" s="141" t="s">
        <v>22</v>
      </c>
      <c r="O42" s="142" t="e">
        <f>SUMIFS(#REF!,#REF!,'Country mapping'!$A$1&amp;'Country mapping'!$M42)</f>
        <v>#REF!</v>
      </c>
      <c r="P42" s="142" t="e">
        <f>SUMIFS(#REF!,#REF!,'Country mapping'!$A$1&amp;'Country mapping'!$M42)</f>
        <v>#REF!</v>
      </c>
      <c r="Q42" s="141" t="e">
        <f>Table4[[#This Row],[01/03/2016]]-Table4[[#This Row],[01/12/2015]]</f>
        <v>#REF!</v>
      </c>
    </row>
    <row r="43" spans="7:17" x14ac:dyDescent="0.25">
      <c r="G43" s="173" t="s">
        <v>164</v>
      </c>
      <c r="H43" s="172"/>
      <c r="I43" s="167" t="e">
        <f>SUMIFS(#REF!,#REF!,'Country mapping'!$A$1&amp;'Country mapping'!$G43)</f>
        <v>#REF!</v>
      </c>
      <c r="J43" s="168" t="e">
        <f>SUMIFS(#REF!,#REF!,'Country mapping'!$A$1&amp;'Country mapping'!$G43)</f>
        <v>#REF!</v>
      </c>
      <c r="K43" s="159"/>
      <c r="M43" s="141" t="s">
        <v>335</v>
      </c>
      <c r="N43" s="141" t="s">
        <v>23</v>
      </c>
      <c r="O43" s="142" t="e">
        <f>SUMIFS(#REF!,#REF!,'Country mapping'!$A$1&amp;'Country mapping'!$M43)</f>
        <v>#REF!</v>
      </c>
      <c r="P43" s="142" t="e">
        <f>SUMIFS(#REF!,#REF!,'Country mapping'!$A$1&amp;'Country mapping'!$M43)</f>
        <v>#REF!</v>
      </c>
      <c r="Q43" s="141" t="e">
        <f>Table4[[#This Row],[01/03/2016]]-Table4[[#This Row],[01/12/2015]]</f>
        <v>#REF!</v>
      </c>
    </row>
    <row r="44" spans="7:17" x14ac:dyDescent="0.25">
      <c r="G44" s="174" t="s">
        <v>480</v>
      </c>
      <c r="H44" s="175"/>
      <c r="I44" s="175" t="e">
        <f>I43-I42</f>
        <v>#REF!</v>
      </c>
      <c r="J44" s="176" t="e">
        <f>J43-J42</f>
        <v>#REF!</v>
      </c>
      <c r="M44" s="141" t="s">
        <v>272</v>
      </c>
      <c r="N44" s="141" t="s">
        <v>468</v>
      </c>
      <c r="O44" s="142" t="e">
        <f>SUMIFS(#REF!,#REF!,'Country mapping'!$A$1&amp;'Country mapping'!$M44)</f>
        <v>#REF!</v>
      </c>
      <c r="P44" s="142" t="e">
        <f>SUMIFS(#REF!,#REF!,'Country mapping'!$A$1&amp;'Country mapping'!$M44)</f>
        <v>#REF!</v>
      </c>
      <c r="Q44" s="141" t="e">
        <f>Table4[[#This Row],[01/03/2016]]-Table4[[#This Row],[01/12/2015]]</f>
        <v>#REF!</v>
      </c>
    </row>
    <row r="45" spans="7:17" x14ac:dyDescent="0.25">
      <c r="M45" s="141" t="s">
        <v>288</v>
      </c>
      <c r="N45" s="141" t="s">
        <v>24</v>
      </c>
      <c r="O45" s="142" t="e">
        <f>SUMIFS(#REF!,#REF!,'Country mapping'!$A$1&amp;'Country mapping'!$M45)</f>
        <v>#REF!</v>
      </c>
      <c r="P45" s="142" t="e">
        <f>SUMIFS(#REF!,#REF!,'Country mapping'!$A$1&amp;'Country mapping'!$M45)</f>
        <v>#REF!</v>
      </c>
      <c r="Q45" s="141" t="e">
        <f>Table4[[#This Row],[01/03/2016]]-Table4[[#This Row],[01/12/2015]]</f>
        <v>#REF!</v>
      </c>
    </row>
    <row r="46" spans="7:17" x14ac:dyDescent="0.25">
      <c r="M46" s="141" t="s">
        <v>271</v>
      </c>
      <c r="N46" s="141" t="s">
        <v>25</v>
      </c>
      <c r="O46" s="142" t="e">
        <f>SUMIFS(#REF!,#REF!,'Country mapping'!$A$1&amp;'Country mapping'!$M46)</f>
        <v>#REF!</v>
      </c>
      <c r="P46" s="142" t="e">
        <f>SUMIFS(#REF!,#REF!,'Country mapping'!$A$1&amp;'Country mapping'!$M46)</f>
        <v>#REF!</v>
      </c>
      <c r="Q46" s="141" t="e">
        <f>Table4[[#This Row],[01/03/2016]]-Table4[[#This Row],[01/12/2015]]</f>
        <v>#REF!</v>
      </c>
    </row>
    <row r="47" spans="7:17" x14ac:dyDescent="0.25">
      <c r="M47" s="141" t="s">
        <v>277</v>
      </c>
      <c r="N47" s="141" t="s">
        <v>233</v>
      </c>
      <c r="O47" s="142" t="e">
        <f>SUMIFS(#REF!,#REF!,'Country mapping'!$A$1&amp;'Country mapping'!$M47)</f>
        <v>#REF!</v>
      </c>
      <c r="P47" s="142" t="e">
        <f>SUMIFS(#REF!,#REF!,'Country mapping'!$A$1&amp;'Country mapping'!$M47)</f>
        <v>#REF!</v>
      </c>
      <c r="Q47" s="141" t="e">
        <f>Table4[[#This Row],[01/03/2016]]-Table4[[#This Row],[01/12/2015]]</f>
        <v>#REF!</v>
      </c>
    </row>
    <row r="48" spans="7:17" x14ac:dyDescent="0.25">
      <c r="M48" s="141" t="s">
        <v>289</v>
      </c>
      <c r="N48" s="141" t="s">
        <v>234</v>
      </c>
      <c r="O48" s="142" t="e">
        <f>SUMIFS(#REF!,#REF!,'Country mapping'!$A$1&amp;'Country mapping'!$M48)</f>
        <v>#REF!</v>
      </c>
      <c r="P48" s="142" t="e">
        <f>SUMIFS(#REF!,#REF!,'Country mapping'!$A$1&amp;'Country mapping'!$M48)</f>
        <v>#REF!</v>
      </c>
      <c r="Q48" s="141" t="e">
        <f>Table4[[#This Row],[01/03/2016]]-Table4[[#This Row],[01/12/2015]]</f>
        <v>#REF!</v>
      </c>
    </row>
    <row r="49" spans="13:17" x14ac:dyDescent="0.25">
      <c r="M49" s="141" t="s">
        <v>290</v>
      </c>
      <c r="N49" s="141" t="s">
        <v>238</v>
      </c>
      <c r="O49" s="142" t="e">
        <f>SUMIFS(#REF!,#REF!,'Country mapping'!$A$1&amp;'Country mapping'!$M49)</f>
        <v>#REF!</v>
      </c>
      <c r="P49" s="142" t="e">
        <f>SUMIFS(#REF!,#REF!,'Country mapping'!$A$1&amp;'Country mapping'!$M49)</f>
        <v>#REF!</v>
      </c>
      <c r="Q49" s="141" t="e">
        <f>Table4[[#This Row],[01/03/2016]]-Table4[[#This Row],[01/12/2015]]</f>
        <v>#REF!</v>
      </c>
    </row>
    <row r="50" spans="13:17" x14ac:dyDescent="0.25">
      <c r="M50" s="141" t="s">
        <v>293</v>
      </c>
      <c r="N50" s="141" t="s">
        <v>239</v>
      </c>
      <c r="O50" s="142" t="e">
        <f>SUMIFS(#REF!,#REF!,'Country mapping'!$A$1&amp;'Country mapping'!$M50)</f>
        <v>#REF!</v>
      </c>
      <c r="P50" s="142" t="e">
        <f>SUMIFS(#REF!,#REF!,'Country mapping'!$A$1&amp;'Country mapping'!$M50)</f>
        <v>#REF!</v>
      </c>
      <c r="Q50" s="141" t="e">
        <f>Table4[[#This Row],[01/03/2016]]-Table4[[#This Row],[01/12/2015]]</f>
        <v>#REF!</v>
      </c>
    </row>
    <row r="51" spans="13:17" x14ac:dyDescent="0.25">
      <c r="M51" s="141" t="s">
        <v>292</v>
      </c>
      <c r="N51" s="141" t="s">
        <v>240</v>
      </c>
      <c r="O51" s="142" t="e">
        <f>SUMIFS(#REF!,#REF!,'Country mapping'!$A$1&amp;'Country mapping'!$M51)</f>
        <v>#REF!</v>
      </c>
      <c r="P51" s="142" t="e">
        <f>SUMIFS(#REF!,#REF!,'Country mapping'!$A$1&amp;'Country mapping'!$M51)</f>
        <v>#REF!</v>
      </c>
      <c r="Q51" s="141" t="e">
        <f>Table4[[#This Row],[01/03/2016]]-Table4[[#This Row],[01/12/2015]]</f>
        <v>#REF!</v>
      </c>
    </row>
    <row r="52" spans="13:17" x14ac:dyDescent="0.25">
      <c r="M52" s="141" t="s">
        <v>291</v>
      </c>
      <c r="N52" s="141" t="s">
        <v>45</v>
      </c>
      <c r="O52" s="142" t="e">
        <f>SUMIFS(#REF!,#REF!,'Country mapping'!$A$1&amp;'Country mapping'!$M52)</f>
        <v>#REF!</v>
      </c>
      <c r="P52" s="142" t="e">
        <f>SUMIFS(#REF!,#REF!,'Country mapping'!$A$1&amp;'Country mapping'!$M52)</f>
        <v>#REF!</v>
      </c>
      <c r="Q52" s="141" t="e">
        <f>Table4[[#This Row],[01/03/2016]]-Table4[[#This Row],[01/12/2015]]</f>
        <v>#REF!</v>
      </c>
    </row>
    <row r="53" spans="13:17" x14ac:dyDescent="0.25">
      <c r="M53" s="141" t="s">
        <v>89</v>
      </c>
      <c r="N53" s="141" t="s">
        <v>46</v>
      </c>
      <c r="O53" s="142" t="e">
        <f>SUMIFS(#REF!,#REF!,'Country mapping'!$A$1&amp;'Country mapping'!$M53)</f>
        <v>#REF!</v>
      </c>
      <c r="P53" s="142" t="e">
        <f>SUMIFS(#REF!,#REF!,'Country mapping'!$A$1&amp;'Country mapping'!$M53)</f>
        <v>#REF!</v>
      </c>
      <c r="Q53" s="141" t="e">
        <f>Table4[[#This Row],[01/03/2016]]-Table4[[#This Row],[01/12/2015]]</f>
        <v>#REF!</v>
      </c>
    </row>
    <row r="54" spans="13:17" x14ac:dyDescent="0.25">
      <c r="M54" s="141" t="s">
        <v>273</v>
      </c>
      <c r="N54" s="141" t="s">
        <v>47</v>
      </c>
      <c r="O54" s="142" t="e">
        <f>SUMIFS(#REF!,#REF!,'Country mapping'!$A$1&amp;'Country mapping'!$M54)</f>
        <v>#REF!</v>
      </c>
      <c r="P54" s="142" t="e">
        <f>SUMIFS(#REF!,#REF!,'Country mapping'!$A$1&amp;'Country mapping'!$M54)</f>
        <v>#REF!</v>
      </c>
      <c r="Q54" s="141" t="e">
        <f>Table4[[#This Row],[01/03/2016]]-Table4[[#This Row],[01/12/2015]]</f>
        <v>#REF!</v>
      </c>
    </row>
    <row r="55" spans="13:17" x14ac:dyDescent="0.25">
      <c r="M55" s="141" t="s">
        <v>294</v>
      </c>
      <c r="N55" s="141" t="s">
        <v>48</v>
      </c>
      <c r="O55" s="142" t="e">
        <f>SUMIFS(#REF!,#REF!,'Country mapping'!$A$1&amp;'Country mapping'!$M55)</f>
        <v>#REF!</v>
      </c>
      <c r="P55" s="142" t="e">
        <f>SUMIFS(#REF!,#REF!,'Country mapping'!$A$1&amp;'Country mapping'!$M55)</f>
        <v>#REF!</v>
      </c>
      <c r="Q55" s="141" t="e">
        <f>Table4[[#This Row],[01/03/2016]]-Table4[[#This Row],[01/12/2015]]</f>
        <v>#REF!</v>
      </c>
    </row>
    <row r="56" spans="13:17" x14ac:dyDescent="0.25">
      <c r="M56" s="141" t="s">
        <v>295</v>
      </c>
      <c r="N56" s="141" t="s">
        <v>49</v>
      </c>
      <c r="O56" s="142" t="e">
        <f>SUMIFS(#REF!,#REF!,'Country mapping'!$A$1&amp;'Country mapping'!$M56)</f>
        <v>#REF!</v>
      </c>
      <c r="P56" s="142" t="e">
        <f>SUMIFS(#REF!,#REF!,'Country mapping'!$A$1&amp;'Country mapping'!$M56)</f>
        <v>#REF!</v>
      </c>
      <c r="Q56" s="141" t="e">
        <f>Table4[[#This Row],[01/03/2016]]-Table4[[#This Row],[01/12/2015]]</f>
        <v>#REF!</v>
      </c>
    </row>
    <row r="57" spans="13:17" x14ac:dyDescent="0.25">
      <c r="M57" s="141" t="s">
        <v>274</v>
      </c>
      <c r="N57" s="141" t="s">
        <v>51</v>
      </c>
      <c r="O57" s="142" t="e">
        <f>SUMIFS(#REF!,#REF!,'Country mapping'!$A$1&amp;'Country mapping'!$M57)</f>
        <v>#REF!</v>
      </c>
      <c r="P57" s="142" t="e">
        <f>SUMIFS(#REF!,#REF!,'Country mapping'!$A$1&amp;'Country mapping'!$M57)</f>
        <v>#REF!</v>
      </c>
      <c r="Q57" s="141" t="e">
        <f>Table4[[#This Row],[01/03/2016]]-Table4[[#This Row],[01/12/2015]]</f>
        <v>#REF!</v>
      </c>
    </row>
    <row r="58" spans="13:17" x14ac:dyDescent="0.25">
      <c r="M58" s="141" t="s">
        <v>296</v>
      </c>
      <c r="N58" s="141" t="s">
        <v>27</v>
      </c>
      <c r="O58" s="142" t="e">
        <f>SUMIFS(#REF!,#REF!,'Country mapping'!$A$1&amp;'Country mapping'!$M58)</f>
        <v>#REF!</v>
      </c>
      <c r="P58" s="142" t="e">
        <f>SUMIFS(#REF!,#REF!,'Country mapping'!$A$1&amp;'Country mapping'!$M58)</f>
        <v>#REF!</v>
      </c>
      <c r="Q58" s="141" t="e">
        <f>Table4[[#This Row],[01/03/2016]]-Table4[[#This Row],[01/12/2015]]</f>
        <v>#REF!</v>
      </c>
    </row>
    <row r="59" spans="13:17" x14ac:dyDescent="0.25">
      <c r="M59" s="141" t="s">
        <v>91</v>
      </c>
      <c r="N59" s="141" t="s">
        <v>29</v>
      </c>
      <c r="O59" s="142" t="e">
        <f>SUMIFS(#REF!,#REF!,'Country mapping'!$A$1&amp;'Country mapping'!$M59)</f>
        <v>#REF!</v>
      </c>
      <c r="P59" s="142" t="e">
        <f>SUMIFS(#REF!,#REF!,'Country mapping'!$A$1&amp;'Country mapping'!$M59)</f>
        <v>#REF!</v>
      </c>
      <c r="Q59" s="141" t="e">
        <f>Table4[[#This Row],[01/03/2016]]-Table4[[#This Row],[01/12/2015]]</f>
        <v>#REF!</v>
      </c>
    </row>
    <row r="60" spans="13:17" x14ac:dyDescent="0.25">
      <c r="M60" s="141" t="s">
        <v>276</v>
      </c>
      <c r="N60" s="141" t="s">
        <v>30</v>
      </c>
      <c r="O60" s="142" t="e">
        <f>SUMIFS(#REF!,#REF!,'Country mapping'!$A$1&amp;'Country mapping'!$M60)</f>
        <v>#REF!</v>
      </c>
      <c r="P60" s="142" t="e">
        <f>SUMIFS(#REF!,#REF!,'Country mapping'!$A$1&amp;'Country mapping'!$M60)</f>
        <v>#REF!</v>
      </c>
      <c r="Q60" s="141" t="e">
        <f>Table4[[#This Row],[01/03/2016]]-Table4[[#This Row],[01/12/2015]]</f>
        <v>#REF!</v>
      </c>
    </row>
    <row r="61" spans="13:17" x14ac:dyDescent="0.25">
      <c r="M61" s="141" t="s">
        <v>275</v>
      </c>
      <c r="N61" s="141" t="s">
        <v>31</v>
      </c>
      <c r="O61" s="142" t="e">
        <f>SUMIFS(#REF!,#REF!,'Country mapping'!$A$1&amp;'Country mapping'!$M61)</f>
        <v>#REF!</v>
      </c>
      <c r="P61" s="142" t="e">
        <f>SUMIFS(#REF!,#REF!,'Country mapping'!$A$1&amp;'Country mapping'!$M61)</f>
        <v>#REF!</v>
      </c>
      <c r="Q61" s="141" t="e">
        <f>Table4[[#This Row],[01/03/2016]]-Table4[[#This Row],[01/12/2015]]</f>
        <v>#REF!</v>
      </c>
    </row>
    <row r="62" spans="13:17" x14ac:dyDescent="0.25">
      <c r="M62" s="141" t="s">
        <v>193</v>
      </c>
      <c r="N62" s="141" t="s">
        <v>268</v>
      </c>
      <c r="O62" s="142" t="e">
        <f>SUMIFS(#REF!,#REF!,'Country mapping'!$A$1&amp;'Country mapping'!$M62)</f>
        <v>#REF!</v>
      </c>
      <c r="P62" s="142" t="e">
        <f>SUMIFS(#REF!,#REF!,'Country mapping'!$A$1&amp;'Country mapping'!$M62)</f>
        <v>#REF!</v>
      </c>
      <c r="Q62" s="141" t="e">
        <f>Table4[[#This Row],[01/03/2016]]-Table4[[#This Row],[01/12/2015]]</f>
        <v>#REF!</v>
      </c>
    </row>
    <row r="63" spans="13:17" x14ac:dyDescent="0.25">
      <c r="M63" s="141" t="s">
        <v>297</v>
      </c>
      <c r="N63" s="141" t="s">
        <v>32</v>
      </c>
      <c r="O63" s="142" t="e">
        <f>SUMIFS(#REF!,#REF!,'Country mapping'!$A$1&amp;'Country mapping'!$M63)</f>
        <v>#REF!</v>
      </c>
      <c r="P63" s="142" t="e">
        <f>SUMIFS(#REF!,#REF!,'Country mapping'!$A$1&amp;'Country mapping'!$M63)</f>
        <v>#REF!</v>
      </c>
      <c r="Q63" s="141" t="e">
        <f>Table4[[#This Row],[01/03/2016]]-Table4[[#This Row],[01/12/2015]]</f>
        <v>#REF!</v>
      </c>
    </row>
    <row r="64" spans="13:17" x14ac:dyDescent="0.25">
      <c r="M64" s="141" t="s">
        <v>90</v>
      </c>
      <c r="N64" s="141" t="s">
        <v>34</v>
      </c>
      <c r="O64" s="142" t="e">
        <f>SUMIFS(#REF!,#REF!,'Country mapping'!$A$1&amp;'Country mapping'!$M64)</f>
        <v>#REF!</v>
      </c>
      <c r="P64" s="142" t="e">
        <f>SUMIFS(#REF!,#REF!,'Country mapping'!$A$1&amp;'Country mapping'!$M64)</f>
        <v>#REF!</v>
      </c>
      <c r="Q64" s="141" t="e">
        <f>Table4[[#This Row],[01/03/2016]]-Table4[[#This Row],[01/12/2015]]</f>
        <v>#REF!</v>
      </c>
    </row>
    <row r="65" spans="13:17" x14ac:dyDescent="0.25">
      <c r="M65" s="141" t="s">
        <v>298</v>
      </c>
      <c r="N65" s="141" t="s">
        <v>35</v>
      </c>
      <c r="O65" s="142" t="e">
        <f>SUMIFS(#REF!,#REF!,'Country mapping'!$A$1&amp;'Country mapping'!$M65)</f>
        <v>#REF!</v>
      </c>
      <c r="P65" s="142" t="e">
        <f>SUMIFS(#REF!,#REF!,'Country mapping'!$A$1&amp;'Country mapping'!$M65)</f>
        <v>#REF!</v>
      </c>
      <c r="Q65" s="141" t="e">
        <f>Table4[[#This Row],[01/03/2016]]-Table4[[#This Row],[01/12/2015]]</f>
        <v>#REF!</v>
      </c>
    </row>
    <row r="66" spans="13:17" x14ac:dyDescent="0.25">
      <c r="M66" s="141" t="s">
        <v>194</v>
      </c>
      <c r="N66" s="141" t="s">
        <v>36</v>
      </c>
      <c r="O66" s="142" t="e">
        <f>SUMIFS(#REF!,#REF!,'Country mapping'!$A$1&amp;'Country mapping'!$M66)</f>
        <v>#REF!</v>
      </c>
      <c r="P66" s="142" t="e">
        <f>SUMIFS(#REF!,#REF!,'Country mapping'!$A$1&amp;'Country mapping'!$M66)</f>
        <v>#REF!</v>
      </c>
      <c r="Q66" s="141" t="e">
        <f>Table4[[#This Row],[01/03/2016]]-Table4[[#This Row],[01/12/2015]]</f>
        <v>#REF!</v>
      </c>
    </row>
    <row r="67" spans="13:17" x14ac:dyDescent="0.25">
      <c r="M67" s="141" t="s">
        <v>336</v>
      </c>
      <c r="N67" s="141" t="s">
        <v>135</v>
      </c>
      <c r="O67" s="142" t="e">
        <f>SUMIFS(#REF!,#REF!,'Country mapping'!$A$1&amp;'Country mapping'!$M67)</f>
        <v>#REF!</v>
      </c>
      <c r="P67" s="142" t="e">
        <f>SUMIFS(#REF!,#REF!,'Country mapping'!$A$1&amp;'Country mapping'!$M67)</f>
        <v>#REF!</v>
      </c>
      <c r="Q67" s="141" t="e">
        <f>Table4[[#This Row],[01/03/2016]]-Table4[[#This Row],[01/12/2015]]</f>
        <v>#REF!</v>
      </c>
    </row>
    <row r="68" spans="13:17" x14ac:dyDescent="0.25">
      <c r="M68" s="141" t="s">
        <v>195</v>
      </c>
      <c r="N68" s="141" t="s">
        <v>37</v>
      </c>
      <c r="O68" s="142" t="e">
        <f>SUMIFS(#REF!,#REF!,'Country mapping'!$A$1&amp;'Country mapping'!$M68)</f>
        <v>#REF!</v>
      </c>
      <c r="P68" s="142" t="e">
        <f>SUMIFS(#REF!,#REF!,'Country mapping'!$A$1&amp;'Country mapping'!$M68)</f>
        <v>#REF!</v>
      </c>
      <c r="Q68" s="141" t="e">
        <f>Table4[[#This Row],[01/03/2016]]-Table4[[#This Row],[01/12/2015]]</f>
        <v>#REF!</v>
      </c>
    </row>
    <row r="69" spans="13:17" x14ac:dyDescent="0.25">
      <c r="M69" s="141" t="s">
        <v>299</v>
      </c>
      <c r="N69" s="141" t="s">
        <v>38</v>
      </c>
      <c r="O69" s="142" t="e">
        <f>SUMIFS(#REF!,#REF!,'Country mapping'!$A$1&amp;'Country mapping'!$M69)</f>
        <v>#REF!</v>
      </c>
      <c r="P69" s="142" t="e">
        <f>SUMIFS(#REF!,#REF!,'Country mapping'!$A$1&amp;'Country mapping'!$M69)</f>
        <v>#REF!</v>
      </c>
      <c r="Q69" s="141" t="e">
        <f>Table4[[#This Row],[01/03/2016]]-Table4[[#This Row],[01/12/2015]]</f>
        <v>#REF!</v>
      </c>
    </row>
    <row r="70" spans="13:17" x14ac:dyDescent="0.25">
      <c r="M70" s="141" t="s">
        <v>300</v>
      </c>
      <c r="N70" s="141" t="s">
        <v>39</v>
      </c>
      <c r="O70" s="142" t="e">
        <f>SUMIFS(#REF!,#REF!,'Country mapping'!$A$1&amp;'Country mapping'!$M70)</f>
        <v>#REF!</v>
      </c>
      <c r="P70" s="142" t="e">
        <f>SUMIFS(#REF!,#REF!,'Country mapping'!$A$1&amp;'Country mapping'!$M70)</f>
        <v>#REF!</v>
      </c>
      <c r="Q70" s="141" t="e">
        <f>Table4[[#This Row],[01/03/2016]]-Table4[[#This Row],[01/12/2015]]</f>
        <v>#REF!</v>
      </c>
    </row>
    <row r="71" spans="13:17" x14ac:dyDescent="0.25">
      <c r="M71" s="141" t="s">
        <v>302</v>
      </c>
      <c r="N71" s="141" t="s">
        <v>40</v>
      </c>
      <c r="O71" s="142" t="e">
        <f>SUMIFS(#REF!,#REF!,'Country mapping'!$A$1&amp;'Country mapping'!$M71)</f>
        <v>#REF!</v>
      </c>
      <c r="P71" s="142" t="e">
        <f>SUMIFS(#REF!,#REF!,'Country mapping'!$A$1&amp;'Country mapping'!$M71)</f>
        <v>#REF!</v>
      </c>
      <c r="Q71" s="141" t="e">
        <f>Table4[[#This Row],[01/03/2016]]-Table4[[#This Row],[01/12/2015]]</f>
        <v>#REF!</v>
      </c>
    </row>
    <row r="72" spans="13:17" x14ac:dyDescent="0.25">
      <c r="M72" s="141" t="s">
        <v>85</v>
      </c>
      <c r="N72" s="141" t="s">
        <v>52</v>
      </c>
      <c r="O72" s="142" t="e">
        <f>SUMIFS(#REF!,#REF!,'Country mapping'!$A$1&amp;'Country mapping'!$M72)</f>
        <v>#REF!</v>
      </c>
      <c r="P72" s="142" t="e">
        <f>SUMIFS(#REF!,#REF!,'Country mapping'!$A$1&amp;'Country mapping'!$M72)</f>
        <v>#REF!</v>
      </c>
      <c r="Q72" s="141" t="e">
        <f>Table4[[#This Row],[01/03/2016]]-Table4[[#This Row],[01/12/2015]]</f>
        <v>#REF!</v>
      </c>
    </row>
    <row r="73" spans="13:17" x14ac:dyDescent="0.25">
      <c r="M73" s="141" t="s">
        <v>303</v>
      </c>
      <c r="N73" s="141" t="s">
        <v>53</v>
      </c>
      <c r="O73" s="142" t="e">
        <f>SUMIFS(#REF!,#REF!,'Country mapping'!$A$1&amp;'Country mapping'!$M73)</f>
        <v>#REF!</v>
      </c>
      <c r="P73" s="142" t="e">
        <f>SUMIFS(#REF!,#REF!,'Country mapping'!$A$1&amp;'Country mapping'!$M73)</f>
        <v>#REF!</v>
      </c>
      <c r="Q73" s="141" t="e">
        <f>Table4[[#This Row],[01/03/2016]]-Table4[[#This Row],[01/12/2015]]</f>
        <v>#REF!</v>
      </c>
    </row>
    <row r="74" spans="13:17" x14ac:dyDescent="0.25">
      <c r="M74" s="141" t="s">
        <v>93</v>
      </c>
      <c r="N74" s="141" t="s">
        <v>469</v>
      </c>
      <c r="O74" s="142" t="e">
        <f>SUMIFS(#REF!,#REF!,'Country mapping'!$A$1&amp;'Country mapping'!$M74)</f>
        <v>#REF!</v>
      </c>
      <c r="P74" s="142" t="e">
        <f>SUMIFS(#REF!,#REF!,'Country mapping'!$A$1&amp;'Country mapping'!$M74)</f>
        <v>#REF!</v>
      </c>
      <c r="Q74" s="141" t="e">
        <f>Table4[[#This Row],[01/03/2016]]-Table4[[#This Row],[01/12/2015]]</f>
        <v>#REF!</v>
      </c>
    </row>
    <row r="75" spans="13:17" x14ac:dyDescent="0.25">
      <c r="M75" s="141" t="s">
        <v>279</v>
      </c>
      <c r="N75" s="141" t="s">
        <v>256</v>
      </c>
      <c r="O75" s="142" t="e">
        <f>SUMIFS(#REF!,#REF!,'Country mapping'!$A$1&amp;'Country mapping'!$M75)</f>
        <v>#REF!</v>
      </c>
      <c r="P75" s="142" t="e">
        <f>SUMIFS(#REF!,#REF!,'Country mapping'!$A$1&amp;'Country mapping'!$M75)</f>
        <v>#REF!</v>
      </c>
      <c r="Q75" s="141" t="e">
        <f>Table4[[#This Row],[01/03/2016]]-Table4[[#This Row],[01/12/2015]]</f>
        <v>#REF!</v>
      </c>
    </row>
    <row r="76" spans="13:17" x14ac:dyDescent="0.25">
      <c r="M76" s="141" t="s">
        <v>71</v>
      </c>
      <c r="N76" s="141" t="s">
        <v>103</v>
      </c>
      <c r="O76" s="142" t="e">
        <f>SUMIFS(#REF!,#REF!,'Country mapping'!$A$1&amp;'Country mapping'!$M76)</f>
        <v>#REF!</v>
      </c>
      <c r="P76" s="142" t="e">
        <f>SUMIFS(#REF!,#REF!,'Country mapping'!$A$1&amp;'Country mapping'!$M76)</f>
        <v>#REF!</v>
      </c>
      <c r="Q76" s="141" t="e">
        <f>Table4[[#This Row],[01/03/2016]]-Table4[[#This Row],[01/12/2015]]</f>
        <v>#REF!</v>
      </c>
    </row>
    <row r="77" spans="13:17" x14ac:dyDescent="0.25">
      <c r="M77" s="141" t="s">
        <v>305</v>
      </c>
      <c r="N77" s="141" t="s">
        <v>57</v>
      </c>
      <c r="O77" s="142" t="e">
        <f>SUMIFS(#REF!,#REF!,'Country mapping'!$A$1&amp;'Country mapping'!$M77)</f>
        <v>#REF!</v>
      </c>
      <c r="P77" s="142" t="e">
        <f>SUMIFS(#REF!,#REF!,'Country mapping'!$A$1&amp;'Country mapping'!$M77)</f>
        <v>#REF!</v>
      </c>
      <c r="Q77" s="141" t="e">
        <f>Table4[[#This Row],[01/03/2016]]-Table4[[#This Row],[01/12/2015]]</f>
        <v>#REF!</v>
      </c>
    </row>
    <row r="78" spans="13:17" x14ac:dyDescent="0.25">
      <c r="M78" s="141" t="s">
        <v>198</v>
      </c>
      <c r="N78" s="141" t="s">
        <v>58</v>
      </c>
      <c r="O78" s="142" t="e">
        <f>SUMIFS(#REF!,#REF!,'Country mapping'!$A$1&amp;'Country mapping'!$M78)</f>
        <v>#REF!</v>
      </c>
      <c r="P78" s="142" t="e">
        <f>SUMIFS(#REF!,#REF!,'Country mapping'!$A$1&amp;'Country mapping'!$M78)</f>
        <v>#REF!</v>
      </c>
      <c r="Q78" s="141" t="e">
        <f>Table4[[#This Row],[01/03/2016]]-Table4[[#This Row],[01/12/2015]]</f>
        <v>#REF!</v>
      </c>
    </row>
    <row r="79" spans="13:17" x14ac:dyDescent="0.25">
      <c r="M79" s="141" t="s">
        <v>92</v>
      </c>
      <c r="N79" s="141" t="s">
        <v>470</v>
      </c>
      <c r="O79" s="142" t="e">
        <f>SUMIFS(#REF!,#REF!,'Country mapping'!$A$1&amp;'Country mapping'!$M79)</f>
        <v>#REF!</v>
      </c>
      <c r="P79" s="142" t="e">
        <f>SUMIFS(#REF!,#REF!,'Country mapping'!$A$1&amp;'Country mapping'!$M79)</f>
        <v>#REF!</v>
      </c>
      <c r="Q79" s="141" t="e">
        <f>Table4[[#This Row],[01/03/2016]]-Table4[[#This Row],[01/12/2015]]</f>
        <v>#REF!</v>
      </c>
    </row>
    <row r="80" spans="13:17" x14ac:dyDescent="0.25">
      <c r="M80" s="141" t="s">
        <v>278</v>
      </c>
      <c r="N80" s="141" t="s">
        <v>250</v>
      </c>
      <c r="O80" s="142" t="e">
        <f>SUMIFS(#REF!,#REF!,'Country mapping'!$A$1&amp;'Country mapping'!$M80)</f>
        <v>#REF!</v>
      </c>
      <c r="P80" s="142" t="e">
        <f>SUMIFS(#REF!,#REF!,'Country mapping'!$A$1&amp;'Country mapping'!$M80)</f>
        <v>#REF!</v>
      </c>
      <c r="Q80" s="141" t="e">
        <f>Table4[[#This Row],[01/03/2016]]-Table4[[#This Row],[01/12/2015]]</f>
        <v>#REF!</v>
      </c>
    </row>
    <row r="81" spans="13:17" x14ac:dyDescent="0.25">
      <c r="M81" s="141" t="s">
        <v>304</v>
      </c>
      <c r="N81" s="141" t="s">
        <v>60</v>
      </c>
      <c r="O81" s="142" t="e">
        <f>SUMIFS(#REF!,#REF!,'Country mapping'!$A$1&amp;'Country mapping'!$M81)</f>
        <v>#REF!</v>
      </c>
      <c r="P81" s="142" t="e">
        <f>SUMIFS(#REF!,#REF!,'Country mapping'!$A$1&amp;'Country mapping'!$M81)</f>
        <v>#REF!</v>
      </c>
      <c r="Q81" s="141" t="e">
        <f>Table4[[#This Row],[01/03/2016]]-Table4[[#This Row],[01/12/2015]]</f>
        <v>#REF!</v>
      </c>
    </row>
    <row r="82" spans="13:17" x14ac:dyDescent="0.25">
      <c r="M82" s="141" t="s">
        <v>199</v>
      </c>
      <c r="N82" s="141" t="s">
        <v>61</v>
      </c>
      <c r="O82" s="142" t="e">
        <f>SUMIFS(#REF!,#REF!,'Country mapping'!$A$1&amp;'Country mapping'!$M82)</f>
        <v>#REF!</v>
      </c>
      <c r="P82" s="142" t="e">
        <f>SUMIFS(#REF!,#REF!,'Country mapping'!$A$1&amp;'Country mapping'!$M82)</f>
        <v>#REF!</v>
      </c>
      <c r="Q82" s="141" t="e">
        <f>Table4[[#This Row],[01/03/2016]]-Table4[[#This Row],[01/12/2015]]</f>
        <v>#REF!</v>
      </c>
    </row>
    <row r="83" spans="13:17" x14ac:dyDescent="0.25">
      <c r="M83" s="141" t="s">
        <v>306</v>
      </c>
      <c r="N83" s="141" t="s">
        <v>62</v>
      </c>
      <c r="O83" s="142" t="e">
        <f>SUMIFS(#REF!,#REF!,'Country mapping'!$A$1&amp;'Country mapping'!$M83)</f>
        <v>#REF!</v>
      </c>
      <c r="P83" s="142" t="e">
        <f>SUMIFS(#REF!,#REF!,'Country mapping'!$A$1&amp;'Country mapping'!$M83)</f>
        <v>#REF!</v>
      </c>
      <c r="Q83" s="141" t="e">
        <f>Table4[[#This Row],[01/03/2016]]-Table4[[#This Row],[01/12/2015]]</f>
        <v>#REF!</v>
      </c>
    </row>
    <row r="84" spans="13:17" x14ac:dyDescent="0.25">
      <c r="M84" s="141" t="s">
        <v>94</v>
      </c>
      <c r="N84" s="141" t="s">
        <v>64</v>
      </c>
      <c r="O84" s="142" t="e">
        <f>SUMIFS(#REF!,#REF!,'Country mapping'!$A$1&amp;'Country mapping'!$M84)</f>
        <v>#REF!</v>
      </c>
      <c r="P84" s="142" t="e">
        <f>SUMIFS(#REF!,#REF!,'Country mapping'!$A$1&amp;'Country mapping'!$M84)</f>
        <v>#REF!</v>
      </c>
      <c r="Q84" s="141" t="e">
        <f>Table4[[#This Row],[01/03/2016]]-Table4[[#This Row],[01/12/2015]]</f>
        <v>#REF!</v>
      </c>
    </row>
    <row r="85" spans="13:17" x14ac:dyDescent="0.25">
      <c r="M85" s="141" t="s">
        <v>72</v>
      </c>
      <c r="N85" s="141" t="s">
        <v>65</v>
      </c>
      <c r="O85" s="142" t="e">
        <f>SUMIFS(#REF!,#REF!,'Country mapping'!$A$1&amp;'Country mapping'!$M85)</f>
        <v>#REF!</v>
      </c>
      <c r="P85" s="142" t="e">
        <f>SUMIFS(#REF!,#REF!,'Country mapping'!$A$1&amp;'Country mapping'!$M85)</f>
        <v>#REF!</v>
      </c>
      <c r="Q85" s="141" t="e">
        <f>Table4[[#This Row],[01/03/2016]]-Table4[[#This Row],[01/12/2015]]</f>
        <v>#REF!</v>
      </c>
    </row>
    <row r="86" spans="13:17" x14ac:dyDescent="0.25">
      <c r="M86" s="141" t="s">
        <v>95</v>
      </c>
      <c r="N86" s="141" t="s">
        <v>67</v>
      </c>
      <c r="O86" s="142" t="e">
        <f>SUMIFS(#REF!,#REF!,'Country mapping'!$A$1&amp;'Country mapping'!$M86)</f>
        <v>#REF!</v>
      </c>
      <c r="P86" s="142" t="e">
        <f>SUMIFS(#REF!,#REF!,'Country mapping'!$A$1&amp;'Country mapping'!$M86)</f>
        <v>#REF!</v>
      </c>
      <c r="Q86" s="141" t="e">
        <f>Table4[[#This Row],[01/03/2016]]-Table4[[#This Row],[01/12/2015]]</f>
        <v>#REF!</v>
      </c>
    </row>
    <row r="87" spans="13:17" x14ac:dyDescent="0.25">
      <c r="M87" s="141" t="s">
        <v>73</v>
      </c>
      <c r="N87" s="141" t="s">
        <v>471</v>
      </c>
      <c r="O87" s="142" t="e">
        <f>SUMIFS(#REF!,#REF!,'Country mapping'!$A$1&amp;'Country mapping'!$M87)</f>
        <v>#REF!</v>
      </c>
      <c r="P87" s="142" t="e">
        <f>SUMIFS(#REF!,#REF!,'Country mapping'!$A$1&amp;'Country mapping'!$M87)</f>
        <v>#REF!</v>
      </c>
      <c r="Q87" s="141" t="e">
        <f>Table4[[#This Row],[01/03/2016]]-Table4[[#This Row],[01/12/2015]]</f>
        <v>#REF!</v>
      </c>
    </row>
    <row r="88" spans="13:17" x14ac:dyDescent="0.25">
      <c r="M88" s="141" t="s">
        <v>308</v>
      </c>
      <c r="N88" s="141" t="s">
        <v>472</v>
      </c>
      <c r="O88" s="142" t="e">
        <f>SUMIFS(#REF!,#REF!,'Country mapping'!$A$1&amp;'Country mapping'!$M88)</f>
        <v>#REF!</v>
      </c>
      <c r="P88" s="142" t="e">
        <f>SUMIFS(#REF!,#REF!,'Country mapping'!$A$1&amp;'Country mapping'!$M88)</f>
        <v>#REF!</v>
      </c>
      <c r="Q88" s="141" t="e">
        <f>Table4[[#This Row],[01/03/2016]]-Table4[[#This Row],[01/12/2015]]</f>
        <v>#REF!</v>
      </c>
    </row>
    <row r="89" spans="13:17" x14ac:dyDescent="0.25">
      <c r="M89" s="141" t="s">
        <v>301</v>
      </c>
      <c r="N89" s="141" t="s">
        <v>262</v>
      </c>
      <c r="O89" s="142" t="e">
        <f>SUMIFS(#REF!,#REF!,'Country mapping'!$A$1&amp;'Country mapping'!$M89)</f>
        <v>#REF!</v>
      </c>
      <c r="P89" s="142" t="e">
        <f>SUMIFS(#REF!,#REF!,'Country mapping'!$A$1&amp;'Country mapping'!$M89)</f>
        <v>#REF!</v>
      </c>
      <c r="Q89" s="141" t="e">
        <f>Table4[[#This Row],[01/03/2016]]-Table4[[#This Row],[01/12/2015]]</f>
        <v>#REF!</v>
      </c>
    </row>
    <row r="90" spans="13:17" x14ac:dyDescent="0.25">
      <c r="M90" s="141" t="s">
        <v>309</v>
      </c>
      <c r="N90" s="141" t="s">
        <v>55</v>
      </c>
      <c r="O90" s="142" t="e">
        <f>SUMIFS(#REF!,#REF!,'Country mapping'!$A$1&amp;'Country mapping'!$M90)</f>
        <v>#REF!</v>
      </c>
      <c r="P90" s="142" t="e">
        <f>SUMIFS(#REF!,#REF!,'Country mapping'!$A$1&amp;'Country mapping'!$M90)</f>
        <v>#REF!</v>
      </c>
      <c r="Q90" s="141" t="e">
        <f>Table4[[#This Row],[01/03/2016]]-Table4[[#This Row],[01/12/2015]]</f>
        <v>#REF!</v>
      </c>
    </row>
    <row r="91" spans="13:17" x14ac:dyDescent="0.25">
      <c r="M91" s="141" t="s">
        <v>310</v>
      </c>
      <c r="N91" s="141" t="s">
        <v>56</v>
      </c>
      <c r="O91" s="142" t="e">
        <f>SUMIFS(#REF!,#REF!,'Country mapping'!$A$1&amp;'Country mapping'!$M91)</f>
        <v>#REF!</v>
      </c>
      <c r="P91" s="142" t="e">
        <f>SUMIFS(#REF!,#REF!,'Country mapping'!$A$1&amp;'Country mapping'!$M91)</f>
        <v>#REF!</v>
      </c>
      <c r="Q91" s="141" t="e">
        <f>Table4[[#This Row],[01/03/2016]]-Table4[[#This Row],[01/12/2015]]</f>
        <v>#REF!</v>
      </c>
    </row>
    <row r="92" spans="13:17" x14ac:dyDescent="0.25">
      <c r="M92" s="141" t="s">
        <v>316</v>
      </c>
      <c r="N92" s="141" t="s">
        <v>473</v>
      </c>
      <c r="O92" s="142" t="e">
        <f>SUMIFS(#REF!,#REF!,'Country mapping'!$A$1&amp;'Country mapping'!$M92)</f>
        <v>#REF!</v>
      </c>
      <c r="P92" s="142" t="e">
        <f>SUMIFS(#REF!,#REF!,'Country mapping'!$A$1&amp;'Country mapping'!$M92)</f>
        <v>#REF!</v>
      </c>
      <c r="Q92" s="141" t="e">
        <f>Table4[[#This Row],[01/03/2016]]-Table4[[#This Row],[01/12/2015]]</f>
        <v>#REF!</v>
      </c>
    </row>
    <row r="93" spans="13:17" x14ac:dyDescent="0.25">
      <c r="M93" s="141" t="s">
        <v>307</v>
      </c>
      <c r="N93" s="141" t="s">
        <v>317</v>
      </c>
      <c r="O93" s="142" t="e">
        <f>SUMIFS(#REF!,#REF!,'Country mapping'!$A$1&amp;'Country mapping'!$M93)</f>
        <v>#REF!</v>
      </c>
      <c r="P93" s="142" t="e">
        <f>SUMIFS(#REF!,#REF!,'Country mapping'!$A$1&amp;'Country mapping'!$M93)</f>
        <v>#REF!</v>
      </c>
      <c r="Q93" s="141" t="e">
        <f>Table4[[#This Row],[01/03/2016]]-Table4[[#This Row],[01/12/2015]]</f>
        <v>#REF!</v>
      </c>
    </row>
    <row r="94" spans="13:17" x14ac:dyDescent="0.25">
      <c r="M94" s="141" t="s">
        <v>368</v>
      </c>
      <c r="N94" s="141" t="s">
        <v>474</v>
      </c>
      <c r="O94" s="142" t="e">
        <f>SUMIFS(#REF!,#REF!,'Country mapping'!$A$1&amp;'Country mapping'!$M94)</f>
        <v>#REF!</v>
      </c>
      <c r="P94" s="142" t="e">
        <f>SUMIFS(#REF!,#REF!,'Country mapping'!$A$1&amp;'Country mapping'!$M94)</f>
        <v>#REF!</v>
      </c>
      <c r="Q94" s="141" t="e">
        <f>Table4[[#This Row],[01/03/2016]]-Table4[[#This Row],[01/12/2015]]</f>
        <v>#REF!</v>
      </c>
    </row>
    <row r="95" spans="13:17" x14ac:dyDescent="0.25">
      <c r="M95" s="141" t="s">
        <v>370</v>
      </c>
      <c r="N95" s="141" t="s">
        <v>475</v>
      </c>
      <c r="O95" s="142" t="e">
        <f>SUMIFS(#REF!,#REF!,'Country mapping'!$A$1&amp;'Country mapping'!$M95)</f>
        <v>#REF!</v>
      </c>
      <c r="P95" s="142" t="e">
        <f>SUMIFS(#REF!,#REF!,'Country mapping'!$A$1&amp;'Country mapping'!$M95)</f>
        <v>#REF!</v>
      </c>
      <c r="Q95" s="141" t="e">
        <f>Table4[[#This Row],[01/03/2016]]-Table4[[#This Row],[01/12/2015]]</f>
        <v>#REF!</v>
      </c>
    </row>
    <row r="96" spans="13:17" x14ac:dyDescent="0.25">
      <c r="M96" s="141" t="s">
        <v>374</v>
      </c>
      <c r="N96" s="141" t="s">
        <v>477</v>
      </c>
      <c r="O96" s="142" t="e">
        <f>SUMIFS(#REF!,#REF!,'Country mapping'!$A$1&amp;'Country mapping'!$M96)</f>
        <v>#REF!</v>
      </c>
      <c r="P96" s="142" t="e">
        <f>SUMIFS(#REF!,#REF!,'Country mapping'!$A$1&amp;'Country mapping'!$M96)</f>
        <v>#REF!</v>
      </c>
      <c r="Q96" s="141" t="e">
        <f>Table4[[#This Row],[01/03/2016]]-Table4[[#This Row],[01/12/2015]]</f>
        <v>#REF!</v>
      </c>
    </row>
    <row r="97" spans="13:17" x14ac:dyDescent="0.25">
      <c r="M97" s="260" t="s">
        <v>372</v>
      </c>
      <c r="N97" s="260" t="s">
        <v>476</v>
      </c>
      <c r="O97" s="142" t="e">
        <f>SUMIFS(#REF!,#REF!,'Country mapping'!$A$1&amp;'Country mapping'!$M97)</f>
        <v>#REF!</v>
      </c>
      <c r="P97" s="142" t="e">
        <f>SUMIFS(#REF!,#REF!,'Country mapping'!$A$1&amp;'Country mapping'!$M97)</f>
        <v>#REF!</v>
      </c>
      <c r="Q97" s="141" t="e">
        <f>Table4[[#This Row],[01/03/2016]]-Table4[[#This Row],[01/12/2015]]</f>
        <v>#REF!</v>
      </c>
    </row>
    <row r="98" spans="13:17" x14ac:dyDescent="0.25">
      <c r="M98" s="260" t="s">
        <v>395</v>
      </c>
      <c r="N98" s="260" t="s">
        <v>590</v>
      </c>
      <c r="O98" s="142" t="e">
        <f>SUMIFS(#REF!,#REF!,'Country mapping'!$A$1&amp;'Country mapping'!$M98)</f>
        <v>#REF!</v>
      </c>
      <c r="P98" s="142" t="e">
        <f>SUMIFS(#REF!,#REF!,'Country mapping'!$A$1&amp;'Country mapping'!$M98)</f>
        <v>#REF!</v>
      </c>
      <c r="Q98" s="141" t="e">
        <f>Table4[[#This Row],[01/03/2016]]-Table4[[#This Row],[01/12/2015]]</f>
        <v>#REF!</v>
      </c>
    </row>
    <row r="99" spans="13:17" x14ac:dyDescent="0.25">
      <c r="M99" s="260" t="s">
        <v>427</v>
      </c>
      <c r="N99" s="260" t="s">
        <v>597</v>
      </c>
      <c r="O99" s="142" t="e">
        <f>SUMIFS(#REF!,#REF!,'Country mapping'!$A$1&amp;'Country mapping'!$M99)</f>
        <v>#REF!</v>
      </c>
      <c r="P99" s="142" t="e">
        <f>SUMIFS(#REF!,#REF!,'Country mapping'!$A$1&amp;'Country mapping'!$M99)</f>
        <v>#REF!</v>
      </c>
      <c r="Q99" s="141" t="e">
        <f>Table4[[#This Row],[01/03/2016]]-Table4[[#This Row],[01/12/2015]]</f>
        <v>#REF!</v>
      </c>
    </row>
    <row r="100" spans="13:17" x14ac:dyDescent="0.25">
      <c r="M100" s="260" t="s">
        <v>423</v>
      </c>
      <c r="N100" s="260" t="s">
        <v>599</v>
      </c>
      <c r="O100" s="142" t="e">
        <f>SUMIFS(#REF!,#REF!,'Country mapping'!$A$1&amp;'Country mapping'!$M100)</f>
        <v>#REF!</v>
      </c>
      <c r="P100" s="142" t="e">
        <f>SUMIFS(#REF!,#REF!,'Country mapping'!$A$1&amp;'Country mapping'!$M100)</f>
        <v>#REF!</v>
      </c>
      <c r="Q100" s="141" t="e">
        <f>Table4[[#This Row],[01/03/2016]]-Table4[[#This Row],[01/12/2015]]</f>
        <v>#REF!</v>
      </c>
    </row>
    <row r="101" spans="13:17" x14ac:dyDescent="0.25">
      <c r="M101" s="260" t="s">
        <v>424</v>
      </c>
      <c r="N101" s="260" t="s">
        <v>601</v>
      </c>
      <c r="O101" s="142" t="e">
        <f>SUMIFS(#REF!,#REF!,'Country mapping'!$A$1&amp;'Country mapping'!$M101)</f>
        <v>#REF!</v>
      </c>
      <c r="P101" s="142" t="e">
        <f>SUMIFS(#REF!,#REF!,'Country mapping'!$A$1&amp;'Country mapping'!$M101)</f>
        <v>#REF!</v>
      </c>
      <c r="Q101" s="141" t="e">
        <f>Table4[[#This Row],[01/03/2016]]-Table4[[#This Row],[01/12/2015]]</f>
        <v>#REF!</v>
      </c>
    </row>
    <row r="102" spans="13:17" x14ac:dyDescent="0.25">
      <c r="M102" s="260" t="s">
        <v>391</v>
      </c>
      <c r="N102" s="260" t="s">
        <v>614</v>
      </c>
      <c r="O102" s="142" t="e">
        <f>SUMIFS(#REF!,#REF!,'Country mapping'!$A$1&amp;'Country mapping'!$M102)</f>
        <v>#REF!</v>
      </c>
      <c r="P102" s="142" t="e">
        <f>SUMIFS(#REF!,#REF!,'Country mapping'!$A$1&amp;'Country mapping'!$M102)</f>
        <v>#REF!</v>
      </c>
      <c r="Q102" s="141" t="e">
        <f>Table4[[#This Row],[01/03/2016]]-Table4[[#This Row],[01/12/2015]]</f>
        <v>#REF!</v>
      </c>
    </row>
    <row r="103" spans="13:17" x14ac:dyDescent="0.25">
      <c r="M103" s="260" t="s">
        <v>392</v>
      </c>
      <c r="N103" s="260" t="s">
        <v>616</v>
      </c>
      <c r="O103" s="142" t="e">
        <f>SUMIFS(#REF!,#REF!,'Country mapping'!$A$1&amp;'Country mapping'!$M103)</f>
        <v>#REF!</v>
      </c>
      <c r="P103" s="142" t="e">
        <f>SUMIFS(#REF!,#REF!,'Country mapping'!$A$1&amp;'Country mapping'!$M103)</f>
        <v>#REF!</v>
      </c>
      <c r="Q103" s="141" t="e">
        <f>Table4[[#This Row],[01/03/2016]]-Table4[[#This Row],[01/12/2015]]</f>
        <v>#REF!</v>
      </c>
    </row>
    <row r="104" spans="13:17" x14ac:dyDescent="0.25">
      <c r="M104" s="260" t="s">
        <v>399</v>
      </c>
      <c r="N104" s="260" t="s">
        <v>619</v>
      </c>
      <c r="O104" s="142" t="e">
        <f>SUMIFS(#REF!,#REF!,'Country mapping'!$A$1&amp;'Country mapping'!$M104)</f>
        <v>#REF!</v>
      </c>
      <c r="P104" s="142" t="e">
        <f>SUMIFS(#REF!,#REF!,'Country mapping'!$A$1&amp;'Country mapping'!$M104)</f>
        <v>#REF!</v>
      </c>
      <c r="Q104" s="141" t="e">
        <f>Table4[[#This Row],[01/03/2016]]-Table4[[#This Row],[01/12/2015]]</f>
        <v>#REF!</v>
      </c>
    </row>
    <row r="105" spans="13:17" x14ac:dyDescent="0.25">
      <c r="M105" s="260" t="s">
        <v>451</v>
      </c>
      <c r="N105" s="260" t="s">
        <v>621</v>
      </c>
      <c r="O105" s="142" t="e">
        <f>SUMIFS(#REF!,#REF!,'Country mapping'!$A$1&amp;'Country mapping'!$M105)</f>
        <v>#REF!</v>
      </c>
      <c r="P105" s="142" t="e">
        <f>SUMIFS(#REF!,#REF!,'Country mapping'!$A$1&amp;'Country mapping'!$M105)</f>
        <v>#REF!</v>
      </c>
      <c r="Q105" s="141" t="e">
        <f>Table4[[#This Row],[01/03/2016]]-Table4[[#This Row],[01/12/2015]]</f>
        <v>#REF!</v>
      </c>
    </row>
    <row r="106" spans="13:17" x14ac:dyDescent="0.25">
      <c r="M106" s="260" t="s">
        <v>398</v>
      </c>
      <c r="N106" s="260" t="s">
        <v>623</v>
      </c>
      <c r="O106" s="142" t="e">
        <f>SUMIFS(#REF!,#REF!,'Country mapping'!$A$1&amp;'Country mapping'!$M106)</f>
        <v>#REF!</v>
      </c>
      <c r="P106" s="142" t="e">
        <f>SUMIFS(#REF!,#REF!,'Country mapping'!$A$1&amp;'Country mapping'!$M106)</f>
        <v>#REF!</v>
      </c>
      <c r="Q106" s="141" t="e">
        <f>Table4[[#This Row],[01/03/2016]]-Table4[[#This Row],[01/12/2015]]</f>
        <v>#REF!</v>
      </c>
    </row>
    <row r="107" spans="13:17" x14ac:dyDescent="0.25">
      <c r="M107" s="260" t="s">
        <v>396</v>
      </c>
      <c r="N107" s="260" t="s">
        <v>931</v>
      </c>
      <c r="O107" s="142" t="e">
        <f>SUMIFS(#REF!,#REF!,'Country mapping'!$A$1&amp;'Country mapping'!$M107)</f>
        <v>#REF!</v>
      </c>
      <c r="P107" s="142" t="e">
        <f>SUMIFS(#REF!,#REF!,'Country mapping'!$A$1&amp;'Country mapping'!$M107)</f>
        <v>#REF!</v>
      </c>
      <c r="Q107" s="141" t="e">
        <f>Table4[[#This Row],[01/03/2016]]-Table4[[#This Row],[01/12/2015]]</f>
        <v>#REF!</v>
      </c>
    </row>
    <row r="108" spans="13:17" x14ac:dyDescent="0.25">
      <c r="M108" s="260" t="s">
        <v>400</v>
      </c>
      <c r="N108" s="260" t="s">
        <v>627</v>
      </c>
      <c r="O108" s="142" t="e">
        <f>SUMIFS(#REF!,#REF!,'Country mapping'!$A$1&amp;'Country mapping'!$M108)</f>
        <v>#REF!</v>
      </c>
      <c r="P108" s="142" t="e">
        <f>SUMIFS(#REF!,#REF!,'Country mapping'!$A$1&amp;'Country mapping'!$M108)</f>
        <v>#REF!</v>
      </c>
      <c r="Q108" s="141" t="e">
        <f>Table4[[#This Row],[01/03/2016]]-Table4[[#This Row],[01/12/2015]]</f>
        <v>#REF!</v>
      </c>
    </row>
    <row r="109" spans="13:17" x14ac:dyDescent="0.25">
      <c r="M109" s="260" t="s">
        <v>413</v>
      </c>
      <c r="N109" s="260" t="s">
        <v>630</v>
      </c>
      <c r="O109" s="142" t="e">
        <f>SUMIFS(#REF!,#REF!,'Country mapping'!$A$1&amp;'Country mapping'!$M109)</f>
        <v>#REF!</v>
      </c>
      <c r="P109" s="142" t="e">
        <f>SUMIFS(#REF!,#REF!,'Country mapping'!$A$1&amp;'Country mapping'!$M109)</f>
        <v>#REF!</v>
      </c>
      <c r="Q109" s="141" t="e">
        <f>Table4[[#This Row],[01/03/2016]]-Table4[[#This Row],[01/12/2015]]</f>
        <v>#REF!</v>
      </c>
    </row>
    <row r="110" spans="13:17" x14ac:dyDescent="0.25">
      <c r="M110" s="260" t="s">
        <v>407</v>
      </c>
      <c r="N110" s="260" t="s">
        <v>633</v>
      </c>
      <c r="O110" s="142" t="e">
        <f>SUMIFS(#REF!,#REF!,'Country mapping'!$A$1&amp;'Country mapping'!$M110)</f>
        <v>#REF!</v>
      </c>
      <c r="P110" s="142" t="e">
        <f>SUMIFS(#REF!,#REF!,'Country mapping'!$A$1&amp;'Country mapping'!$M110)</f>
        <v>#REF!</v>
      </c>
      <c r="Q110" s="141" t="e">
        <f>Table4[[#This Row],[01/03/2016]]-Table4[[#This Row],[01/12/2015]]</f>
        <v>#REF!</v>
      </c>
    </row>
    <row r="111" spans="13:17" x14ac:dyDescent="0.25">
      <c r="M111" s="260" t="s">
        <v>411</v>
      </c>
      <c r="N111" s="260" t="s">
        <v>635</v>
      </c>
      <c r="O111" s="142" t="e">
        <f>SUMIFS(#REF!,#REF!,'Country mapping'!$A$1&amp;'Country mapping'!$M111)</f>
        <v>#REF!</v>
      </c>
      <c r="P111" s="142" t="e">
        <f>SUMIFS(#REF!,#REF!,'Country mapping'!$A$1&amp;'Country mapping'!$M111)</f>
        <v>#REF!</v>
      </c>
      <c r="Q111" s="141" t="e">
        <f>Table4[[#This Row],[01/03/2016]]-Table4[[#This Row],[01/12/2015]]</f>
        <v>#REF!</v>
      </c>
    </row>
    <row r="112" spans="13:17" x14ac:dyDescent="0.25">
      <c r="M112" s="260" t="s">
        <v>412</v>
      </c>
      <c r="N112" s="260" t="s">
        <v>638</v>
      </c>
      <c r="O112" s="142" t="e">
        <f>SUMIFS(#REF!,#REF!,'Country mapping'!$A$1&amp;'Country mapping'!$M112)</f>
        <v>#REF!</v>
      </c>
      <c r="P112" s="142" t="e">
        <f>SUMIFS(#REF!,#REF!,'Country mapping'!$A$1&amp;'Country mapping'!$M112)</f>
        <v>#REF!</v>
      </c>
      <c r="Q112" s="141" t="e">
        <f>Table4[[#This Row],[01/03/2016]]-Table4[[#This Row],[01/12/2015]]</f>
        <v>#REF!</v>
      </c>
    </row>
    <row r="113" spans="13:17" x14ac:dyDescent="0.25">
      <c r="M113" s="260" t="s">
        <v>422</v>
      </c>
      <c r="N113" s="260" t="s">
        <v>647</v>
      </c>
      <c r="O113" s="142" t="e">
        <f>SUMIFS(#REF!,#REF!,'Country mapping'!$A$1&amp;'Country mapping'!$M113)</f>
        <v>#REF!</v>
      </c>
      <c r="P113" s="142" t="e">
        <f>SUMIFS(#REF!,#REF!,'Country mapping'!$A$1&amp;'Country mapping'!$M113)</f>
        <v>#REF!</v>
      </c>
      <c r="Q113" s="141" t="e">
        <f>Table4[[#This Row],[01/03/2016]]-Table4[[#This Row],[01/12/2015]]</f>
        <v>#REF!</v>
      </c>
    </row>
    <row r="114" spans="13:17" x14ac:dyDescent="0.25">
      <c r="M114" s="260" t="s">
        <v>425</v>
      </c>
      <c r="N114" s="260" t="s">
        <v>651</v>
      </c>
      <c r="O114" s="142" t="e">
        <f>SUMIFS(#REF!,#REF!,'Country mapping'!$A$1&amp;'Country mapping'!$M114)</f>
        <v>#REF!</v>
      </c>
      <c r="P114" s="142" t="e">
        <f>SUMIFS(#REF!,#REF!,'Country mapping'!$A$1&amp;'Country mapping'!$M114)</f>
        <v>#REF!</v>
      </c>
      <c r="Q114" s="141" t="e">
        <f>Table4[[#This Row],[01/03/2016]]-Table4[[#This Row],[01/12/2015]]</f>
        <v>#REF!</v>
      </c>
    </row>
    <row r="115" spans="13:17" x14ac:dyDescent="0.25">
      <c r="M115" s="260" t="s">
        <v>430</v>
      </c>
      <c r="N115" s="260" t="s">
        <v>655</v>
      </c>
      <c r="O115" s="142" t="e">
        <f>SUMIFS(#REF!,#REF!,'Country mapping'!$A$1&amp;'Country mapping'!$M115)</f>
        <v>#REF!</v>
      </c>
      <c r="P115" s="142" t="e">
        <f>SUMIFS(#REF!,#REF!,'Country mapping'!$A$1&amp;'Country mapping'!$M115)</f>
        <v>#REF!</v>
      </c>
      <c r="Q115" s="141" t="e">
        <f>Table4[[#This Row],[01/03/2016]]-Table4[[#This Row],[01/12/2015]]</f>
        <v>#REF!</v>
      </c>
    </row>
    <row r="116" spans="13:17" x14ac:dyDescent="0.25">
      <c r="M116" s="260" t="s">
        <v>432</v>
      </c>
      <c r="N116" s="260" t="s">
        <v>659</v>
      </c>
      <c r="O116" s="142" t="e">
        <f>SUMIFS(#REF!,#REF!,'Country mapping'!$A$1&amp;'Country mapping'!$M116)</f>
        <v>#REF!</v>
      </c>
      <c r="P116" s="142" t="e">
        <f>SUMIFS(#REF!,#REF!,'Country mapping'!$A$1&amp;'Country mapping'!$M116)</f>
        <v>#REF!</v>
      </c>
      <c r="Q116" s="141" t="e">
        <f>Table4[[#This Row],[01/03/2016]]-Table4[[#This Row],[01/12/2015]]</f>
        <v>#REF!</v>
      </c>
    </row>
    <row r="117" spans="13:17" x14ac:dyDescent="0.25">
      <c r="M117" s="260" t="s">
        <v>441</v>
      </c>
      <c r="N117" s="260" t="s">
        <v>665</v>
      </c>
      <c r="O117" s="142" t="e">
        <f>SUMIFS(#REF!,#REF!,'Country mapping'!$A$1&amp;'Country mapping'!$M117)</f>
        <v>#REF!</v>
      </c>
      <c r="P117" s="142" t="e">
        <f>SUMIFS(#REF!,#REF!,'Country mapping'!$A$1&amp;'Country mapping'!$M117)</f>
        <v>#REF!</v>
      </c>
      <c r="Q117" s="141" t="e">
        <f>Table4[[#This Row],[01/03/2016]]-Table4[[#This Row],[01/12/2015]]</f>
        <v>#REF!</v>
      </c>
    </row>
    <row r="118" spans="13:17" x14ac:dyDescent="0.25">
      <c r="M118" s="260" t="s">
        <v>443</v>
      </c>
      <c r="N118" s="260" t="s">
        <v>1422</v>
      </c>
      <c r="O118" s="142" t="e">
        <f>SUMIFS(#REF!,#REF!,'Country mapping'!$A$1&amp;'Country mapping'!$M118)</f>
        <v>#REF!</v>
      </c>
      <c r="P118" s="142" t="e">
        <f>SUMIFS(#REF!,#REF!,'Country mapping'!$A$1&amp;'Country mapping'!$M118)</f>
        <v>#REF!</v>
      </c>
      <c r="Q118" s="141" t="e">
        <f>Table4[[#This Row],[01/03/2016]]-Table4[[#This Row],[01/12/2015]]</f>
        <v>#REF!</v>
      </c>
    </row>
    <row r="119" spans="13:17" x14ac:dyDescent="0.25">
      <c r="M119" s="260" t="s">
        <v>449</v>
      </c>
      <c r="N119" s="260" t="s">
        <v>669</v>
      </c>
      <c r="O119" s="142" t="e">
        <f>SUMIFS(#REF!,#REF!,'Country mapping'!$A$1&amp;'Country mapping'!$M119)</f>
        <v>#REF!</v>
      </c>
      <c r="P119" s="142" t="e">
        <f>SUMIFS(#REF!,#REF!,'Country mapping'!$A$1&amp;'Country mapping'!$M119)</f>
        <v>#REF!</v>
      </c>
      <c r="Q119" s="141" t="e">
        <f>Table4[[#This Row],[01/03/2016]]-Table4[[#This Row],[01/12/2015]]</f>
        <v>#REF!</v>
      </c>
    </row>
    <row r="120" spans="13:17" x14ac:dyDescent="0.25">
      <c r="M120" s="260" t="s">
        <v>446</v>
      </c>
      <c r="N120" s="260" t="s">
        <v>672</v>
      </c>
      <c r="O120" s="142" t="e">
        <f>SUMIFS(#REF!,#REF!,'Country mapping'!$A$1&amp;'Country mapping'!$M120)</f>
        <v>#REF!</v>
      </c>
      <c r="P120" s="142" t="e">
        <f>SUMIFS(#REF!,#REF!,'Country mapping'!$A$1&amp;'Country mapping'!$M120)</f>
        <v>#REF!</v>
      </c>
      <c r="Q120" s="141" t="e">
        <f>Table4[[#This Row],[01/03/2016]]-Table4[[#This Row],[01/12/2015]]</f>
        <v>#REF!</v>
      </c>
    </row>
    <row r="121" spans="13:17" x14ac:dyDescent="0.25">
      <c r="M121" s="260" t="s">
        <v>444</v>
      </c>
      <c r="N121" s="260" t="s">
        <v>675</v>
      </c>
      <c r="O121" s="142" t="e">
        <f>SUMIFS(#REF!,#REF!,'Country mapping'!$A$1&amp;'Country mapping'!$M121)</f>
        <v>#REF!</v>
      </c>
      <c r="P121" s="142" t="e">
        <f>SUMIFS(#REF!,#REF!,'Country mapping'!$A$1&amp;'Country mapping'!$M121)</f>
        <v>#REF!</v>
      </c>
      <c r="Q121" s="141" t="e">
        <f>Table4[[#This Row],[01/03/2016]]-Table4[[#This Row],[01/12/2015]]</f>
        <v>#REF!</v>
      </c>
    </row>
    <row r="122" spans="13:17" x14ac:dyDescent="0.25">
      <c r="M122" s="260" t="s">
        <v>450</v>
      </c>
      <c r="N122" s="260" t="s">
        <v>679</v>
      </c>
      <c r="O122" s="142" t="e">
        <f>SUMIFS(#REF!,#REF!,'Country mapping'!$A$1&amp;'Country mapping'!$M122)</f>
        <v>#REF!</v>
      </c>
      <c r="P122" s="142" t="e">
        <f>SUMIFS(#REF!,#REF!,'Country mapping'!$A$1&amp;'Country mapping'!$M122)</f>
        <v>#REF!</v>
      </c>
      <c r="Q122" s="141" t="e">
        <f>Table4[[#This Row],[01/03/2016]]-Table4[[#This Row],[01/12/2015]]</f>
        <v>#REF!</v>
      </c>
    </row>
    <row r="123" spans="13:17" x14ac:dyDescent="0.25">
      <c r="M123" s="260" t="s">
        <v>452</v>
      </c>
      <c r="N123" s="260" t="s">
        <v>683</v>
      </c>
      <c r="O123" s="142" t="e">
        <f>SUMIFS(#REF!,#REF!,'Country mapping'!$A$1&amp;'Country mapping'!$M123)</f>
        <v>#REF!</v>
      </c>
      <c r="P123" s="142" t="e">
        <f>SUMIFS(#REF!,#REF!,'Country mapping'!$A$1&amp;'Country mapping'!$M123)</f>
        <v>#REF!</v>
      </c>
      <c r="Q123" s="141" t="e">
        <f>Table4[[#This Row],[01/03/2016]]-Table4[[#This Row],[01/12/2015]]</f>
        <v>#REF!</v>
      </c>
    </row>
    <row r="124" spans="13:17" x14ac:dyDescent="0.25">
      <c r="M124" s="260" t="s">
        <v>454</v>
      </c>
      <c r="N124" s="260" t="s">
        <v>702</v>
      </c>
      <c r="O124" s="142" t="e">
        <f>SUMIFS(#REF!,#REF!,'Country mapping'!$A$1&amp;'Country mapping'!$M124)</f>
        <v>#REF!</v>
      </c>
      <c r="P124" s="142" t="e">
        <f>SUMIFS(#REF!,#REF!,'Country mapping'!$A$1&amp;'Country mapping'!$M124)</f>
        <v>#REF!</v>
      </c>
      <c r="Q124" s="141" t="e">
        <f>Table4[[#This Row],[01/03/2016]]-Table4[[#This Row],[01/12/2015]]</f>
        <v>#REF!</v>
      </c>
    </row>
    <row r="125" spans="13:17" x14ac:dyDescent="0.25">
      <c r="M125" s="260" t="s">
        <v>404</v>
      </c>
      <c r="N125" s="260" t="s">
        <v>704</v>
      </c>
      <c r="O125" s="142" t="e">
        <f>SUMIFS(#REF!,#REF!,'Country mapping'!$A$1&amp;'Country mapping'!$M125)</f>
        <v>#REF!</v>
      </c>
      <c r="P125" s="142" t="e">
        <f>SUMIFS(#REF!,#REF!,'Country mapping'!$A$1&amp;'Country mapping'!$M125)</f>
        <v>#REF!</v>
      </c>
      <c r="Q125" s="141" t="e">
        <f>Table4[[#This Row],[01/03/2016]]-Table4[[#This Row],[01/12/2015]]</f>
        <v>#REF!</v>
      </c>
    </row>
    <row r="126" spans="13:17" x14ac:dyDescent="0.25">
      <c r="M126" s="260" t="s">
        <v>409</v>
      </c>
      <c r="N126" s="260" t="s">
        <v>706</v>
      </c>
      <c r="O126" s="142" t="e">
        <f>SUMIFS(#REF!,#REF!,'Country mapping'!$A$1&amp;'Country mapping'!$M126)</f>
        <v>#REF!</v>
      </c>
      <c r="P126" s="142" t="e">
        <f>SUMIFS(#REF!,#REF!,'Country mapping'!$A$1&amp;'Country mapping'!$M126)</f>
        <v>#REF!</v>
      </c>
      <c r="Q126" s="141" t="e">
        <f>Table4[[#This Row],[01/03/2016]]-Table4[[#This Row],[01/12/2015]]</f>
        <v>#REF!</v>
      </c>
    </row>
    <row r="127" spans="13:17" x14ac:dyDescent="0.25">
      <c r="M127" s="260" t="s">
        <v>417</v>
      </c>
      <c r="N127" s="260" t="s">
        <v>712</v>
      </c>
      <c r="O127" s="142" t="e">
        <f>SUMIFS(#REF!,#REF!,'Country mapping'!$A$1&amp;'Country mapping'!$M127)</f>
        <v>#REF!</v>
      </c>
      <c r="P127" s="142" t="e">
        <f>SUMIFS(#REF!,#REF!,'Country mapping'!$A$1&amp;'Country mapping'!$M127)</f>
        <v>#REF!</v>
      </c>
      <c r="Q127" s="141" t="e">
        <f>Table4[[#This Row],[01/03/2016]]-Table4[[#This Row],[01/12/2015]]</f>
        <v>#REF!</v>
      </c>
    </row>
    <row r="128" spans="13:17" x14ac:dyDescent="0.25">
      <c r="M128" s="260" t="s">
        <v>420</v>
      </c>
      <c r="N128" s="260" t="s">
        <v>1207</v>
      </c>
      <c r="O128" s="142" t="e">
        <f>SUMIFS(#REF!,#REF!,'Country mapping'!$A$1&amp;'Country mapping'!$M128)</f>
        <v>#REF!</v>
      </c>
      <c r="P128" s="142" t="e">
        <f>SUMIFS(#REF!,#REF!,'Country mapping'!$A$1&amp;'Country mapping'!$M128)</f>
        <v>#REF!</v>
      </c>
      <c r="Q128" s="141" t="e">
        <f>Table4[[#This Row],[01/03/2016]]-Table4[[#This Row],[01/12/2015]]</f>
        <v>#REF!</v>
      </c>
    </row>
    <row r="129" spans="13:17" x14ac:dyDescent="0.25">
      <c r="M129" s="260" t="s">
        <v>431</v>
      </c>
      <c r="N129" s="260" t="s">
        <v>717</v>
      </c>
      <c r="O129" s="142" t="e">
        <f>SUMIFS(#REF!,#REF!,'Country mapping'!$A$1&amp;'Country mapping'!$M129)</f>
        <v>#REF!</v>
      </c>
      <c r="P129" s="142" t="e">
        <f>SUMIFS(#REF!,#REF!,'Country mapping'!$A$1&amp;'Country mapping'!$M129)</f>
        <v>#REF!</v>
      </c>
      <c r="Q129" s="141" t="e">
        <f>Table4[[#This Row],[01/03/2016]]-Table4[[#This Row],[01/12/2015]]</f>
        <v>#REF!</v>
      </c>
    </row>
    <row r="130" spans="13:17" x14ac:dyDescent="0.25">
      <c r="M130" s="260" t="s">
        <v>426</v>
      </c>
      <c r="N130" s="260" t="s">
        <v>507</v>
      </c>
      <c r="O130" s="142" t="e">
        <f>SUMIFS(#REF!,#REF!,'Country mapping'!$A$1&amp;'Country mapping'!$M130)</f>
        <v>#REF!</v>
      </c>
      <c r="P130" s="142" t="e">
        <f>SUMIFS(#REF!,#REF!,'Country mapping'!$A$1&amp;'Country mapping'!$M130)</f>
        <v>#REF!</v>
      </c>
      <c r="Q130" s="141" t="e">
        <f>Table4[[#This Row],[01/03/2016]]-Table4[[#This Row],[01/12/2015]]</f>
        <v>#REF!</v>
      </c>
    </row>
    <row r="131" spans="13:17" x14ac:dyDescent="0.25">
      <c r="M131" s="260" t="s">
        <v>429</v>
      </c>
      <c r="N131" s="260" t="s">
        <v>720</v>
      </c>
      <c r="O131" s="142" t="e">
        <f>SUMIFS(#REF!,#REF!,'Country mapping'!$A$1&amp;'Country mapping'!$M131)</f>
        <v>#REF!</v>
      </c>
      <c r="P131" s="142" t="e">
        <f>SUMIFS(#REF!,#REF!,'Country mapping'!$A$1&amp;'Country mapping'!$M131)</f>
        <v>#REF!</v>
      </c>
      <c r="Q131" s="141" t="e">
        <f>Table4[[#This Row],[01/03/2016]]-Table4[[#This Row],[01/12/2015]]</f>
        <v>#REF!</v>
      </c>
    </row>
    <row r="132" spans="13:17" x14ac:dyDescent="0.25">
      <c r="M132" s="260" t="s">
        <v>438</v>
      </c>
      <c r="N132" s="260" t="s">
        <v>724</v>
      </c>
      <c r="O132" s="142" t="e">
        <f>SUMIFS(#REF!,#REF!,'Country mapping'!$A$1&amp;'Country mapping'!$M132)</f>
        <v>#REF!</v>
      </c>
      <c r="P132" s="142" t="e">
        <f>SUMIFS(#REF!,#REF!,'Country mapping'!$A$1&amp;'Country mapping'!$M132)</f>
        <v>#REF!</v>
      </c>
      <c r="Q132" s="141" t="e">
        <f>Table4[[#This Row],[01/03/2016]]-Table4[[#This Row],[01/12/2015]]</f>
        <v>#REF!</v>
      </c>
    </row>
    <row r="133" spans="13:17" x14ac:dyDescent="0.25">
      <c r="M133" s="260" t="s">
        <v>442</v>
      </c>
      <c r="N133" s="260" t="s">
        <v>727</v>
      </c>
      <c r="O133" s="142" t="e">
        <f>SUMIFS(#REF!,#REF!,'Country mapping'!$A$1&amp;'Country mapping'!$M133)</f>
        <v>#REF!</v>
      </c>
      <c r="P133" s="142" t="e">
        <f>SUMIFS(#REF!,#REF!,'Country mapping'!$A$1&amp;'Country mapping'!$M133)</f>
        <v>#REF!</v>
      </c>
      <c r="Q133" s="141" t="e">
        <f>Table4[[#This Row],[01/03/2016]]-Table4[[#This Row],[01/12/2015]]</f>
        <v>#REF!</v>
      </c>
    </row>
    <row r="134" spans="13:17" x14ac:dyDescent="0.25">
      <c r="M134" s="260" t="s">
        <v>439</v>
      </c>
      <c r="N134" s="260" t="s">
        <v>733</v>
      </c>
      <c r="O134" s="142" t="e">
        <f>SUMIFS(#REF!,#REF!,'Country mapping'!$A$1&amp;'Country mapping'!$M134)</f>
        <v>#REF!</v>
      </c>
      <c r="P134" s="142" t="e">
        <f>SUMIFS(#REF!,#REF!,'Country mapping'!$A$1&amp;'Country mapping'!$M134)</f>
        <v>#REF!</v>
      </c>
      <c r="Q134" s="141" t="e">
        <f>Table4[[#This Row],[01/03/2016]]-Table4[[#This Row],[01/12/2015]]</f>
        <v>#REF!</v>
      </c>
    </row>
    <row r="135" spans="13:17" x14ac:dyDescent="0.25">
      <c r="M135" s="260" t="s">
        <v>401</v>
      </c>
      <c r="N135" s="260" t="s">
        <v>747</v>
      </c>
      <c r="O135" s="142" t="e">
        <f>SUMIFS(#REF!,#REF!,'Country mapping'!$A$1&amp;'Country mapping'!$M135)</f>
        <v>#REF!</v>
      </c>
      <c r="P135" s="142" t="e">
        <f>SUMIFS(#REF!,#REF!,'Country mapping'!$A$1&amp;'Country mapping'!$M135)</f>
        <v>#REF!</v>
      </c>
      <c r="Q135" s="141" t="e">
        <f>Table4[[#This Row],[01/03/2016]]-Table4[[#This Row],[01/12/2015]]</f>
        <v>#REF!</v>
      </c>
    </row>
    <row r="136" spans="13:17" x14ac:dyDescent="0.25">
      <c r="M136" s="260" t="s">
        <v>405</v>
      </c>
      <c r="N136" s="260" t="s">
        <v>752</v>
      </c>
      <c r="O136" s="142" t="e">
        <f>SUMIFS(#REF!,#REF!,'Country mapping'!$A$1&amp;'Country mapping'!$M136)</f>
        <v>#REF!</v>
      </c>
      <c r="P136" s="142" t="e">
        <f>SUMIFS(#REF!,#REF!,'Country mapping'!$A$1&amp;'Country mapping'!$M136)</f>
        <v>#REF!</v>
      </c>
      <c r="Q136" s="141" t="e">
        <f>Table4[[#This Row],[01/03/2016]]-Table4[[#This Row],[01/12/2015]]</f>
        <v>#REF!</v>
      </c>
    </row>
    <row r="137" spans="13:17" x14ac:dyDescent="0.25">
      <c r="M137" s="260" t="s">
        <v>408</v>
      </c>
      <c r="N137" s="260" t="s">
        <v>754</v>
      </c>
      <c r="O137" s="142" t="e">
        <f>SUMIFS(#REF!,#REF!,'Country mapping'!$A$1&amp;'Country mapping'!$M137)</f>
        <v>#REF!</v>
      </c>
      <c r="P137" s="142" t="e">
        <f>SUMIFS(#REF!,#REF!,'Country mapping'!$A$1&amp;'Country mapping'!$M137)</f>
        <v>#REF!</v>
      </c>
      <c r="Q137" s="141" t="e">
        <f>Table4[[#This Row],[01/03/2016]]-Table4[[#This Row],[01/12/2015]]</f>
        <v>#REF!</v>
      </c>
    </row>
    <row r="138" spans="13:17" x14ac:dyDescent="0.25">
      <c r="M138" s="260" t="s">
        <v>415</v>
      </c>
      <c r="N138" s="260" t="s">
        <v>757</v>
      </c>
      <c r="O138" s="142" t="e">
        <f>SUMIFS(#REF!,#REF!,'Country mapping'!$A$1&amp;'Country mapping'!$M138)</f>
        <v>#REF!</v>
      </c>
      <c r="P138" s="142" t="e">
        <f>SUMIFS(#REF!,#REF!,'Country mapping'!$A$1&amp;'Country mapping'!$M138)</f>
        <v>#REF!</v>
      </c>
      <c r="Q138" s="141" t="e">
        <f>Table4[[#This Row],[01/03/2016]]-Table4[[#This Row],[01/12/2015]]</f>
        <v>#REF!</v>
      </c>
    </row>
    <row r="139" spans="13:17" x14ac:dyDescent="0.25">
      <c r="M139" s="260" t="s">
        <v>421</v>
      </c>
      <c r="N139" s="260" t="s">
        <v>764</v>
      </c>
      <c r="O139" s="142" t="e">
        <f>SUMIFS(#REF!,#REF!,'Country mapping'!$A$1&amp;'Country mapping'!$M139)</f>
        <v>#REF!</v>
      </c>
      <c r="P139" s="142" t="e">
        <f>SUMIFS(#REF!,#REF!,'Country mapping'!$A$1&amp;'Country mapping'!$M139)</f>
        <v>#REF!</v>
      </c>
      <c r="Q139" s="141" t="e">
        <f>Table4[[#This Row],[01/03/2016]]-Table4[[#This Row],[01/12/2015]]</f>
        <v>#REF!</v>
      </c>
    </row>
    <row r="140" spans="13:17" x14ac:dyDescent="0.25">
      <c r="M140" s="260" t="s">
        <v>457</v>
      </c>
      <c r="N140" s="260" t="s">
        <v>766</v>
      </c>
      <c r="O140" s="142" t="e">
        <f>SUMIFS(#REF!,#REF!,'Country mapping'!$A$1&amp;'Country mapping'!$M140)</f>
        <v>#REF!</v>
      </c>
      <c r="P140" s="142" t="e">
        <f>SUMIFS(#REF!,#REF!,'Country mapping'!$A$1&amp;'Country mapping'!$M140)</f>
        <v>#REF!</v>
      </c>
      <c r="Q140" s="141" t="e">
        <f>Table4[[#This Row],[01/03/2016]]-Table4[[#This Row],[01/12/2015]]</f>
        <v>#REF!</v>
      </c>
    </row>
    <row r="141" spans="13:17" x14ac:dyDescent="0.25">
      <c r="M141" s="260" t="s">
        <v>448</v>
      </c>
      <c r="N141" s="260" t="s">
        <v>768</v>
      </c>
      <c r="O141" s="142" t="e">
        <f>SUMIFS(#REF!,#REF!,'Country mapping'!$A$1&amp;'Country mapping'!$M141)</f>
        <v>#REF!</v>
      </c>
      <c r="P141" s="142" t="e">
        <f>SUMIFS(#REF!,#REF!,'Country mapping'!$A$1&amp;'Country mapping'!$M141)</f>
        <v>#REF!</v>
      </c>
      <c r="Q141" s="141" t="e">
        <f>Table4[[#This Row],[01/03/2016]]-Table4[[#This Row],[01/12/2015]]</f>
        <v>#REF!</v>
      </c>
    </row>
    <row r="143" spans="13:17" x14ac:dyDescent="0.25">
      <c r="M143" s="338" t="s">
        <v>479</v>
      </c>
      <c r="N143" s="339"/>
      <c r="O143" s="339"/>
      <c r="P143" s="340"/>
    </row>
    <row r="144" spans="13:17" x14ac:dyDescent="0.25">
      <c r="M144" s="158" t="s">
        <v>115</v>
      </c>
      <c r="N144" s="159"/>
      <c r="O144" s="264" t="e">
        <f>SUM(Table4[01/12/2015])</f>
        <v>#REF!</v>
      </c>
      <c r="P144" s="160" t="e">
        <f>SUM(Table4[01/03/2016])</f>
        <v>#REF!</v>
      </c>
    </row>
    <row r="145" spans="13:16" x14ac:dyDescent="0.25">
      <c r="M145" s="161" t="s">
        <v>97</v>
      </c>
      <c r="N145" s="162"/>
      <c r="O145" s="167" t="e">
        <f>SUMIFS(#REF!,#REF!,'Country mapping'!$A$1&amp;'Country mapping'!$M145)</f>
        <v>#REF!</v>
      </c>
      <c r="P145" s="168" t="e">
        <f>SUMIFS(#REF!,#REF!,'Country mapping'!$A$1&amp;'Country mapping'!$M145)</f>
        <v>#REF!</v>
      </c>
    </row>
    <row r="146" spans="13:16" x14ac:dyDescent="0.25">
      <c r="M146" s="169" t="s">
        <v>480</v>
      </c>
      <c r="N146" s="170"/>
      <c r="O146" s="170" t="e">
        <f>O145-O144</f>
        <v>#REF!</v>
      </c>
      <c r="P146" s="17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15"/>
  <sheetData>
    <row r="1" spans="1:18" ht="18" x14ac:dyDescent="0.2">
      <c r="A1" s="191"/>
      <c r="B1" s="193" t="s">
        <v>388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5.75" x14ac:dyDescent="0.25">
      <c r="A2" s="341" t="s">
        <v>510</v>
      </c>
      <c r="B2" s="341"/>
      <c r="C2" s="196"/>
      <c r="D2" s="196"/>
      <c r="E2" s="191"/>
      <c r="F2" s="194"/>
      <c r="G2" s="192"/>
      <c r="H2" s="194"/>
      <c r="I2" s="192"/>
      <c r="J2" s="194"/>
      <c r="K2" s="195"/>
      <c r="L2" s="194"/>
      <c r="M2" s="195"/>
      <c r="N2" s="194"/>
      <c r="O2" s="197" t="s">
        <v>511</v>
      </c>
      <c r="P2" s="194"/>
      <c r="Q2" s="194"/>
      <c r="R2" s="194"/>
    </row>
    <row r="3" spans="1:18" ht="15.75" x14ac:dyDescent="0.25">
      <c r="A3" s="342" t="s">
        <v>512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199"/>
      <c r="N3" s="199"/>
      <c r="O3" s="198"/>
      <c r="P3" s="198"/>
      <c r="Q3" s="198"/>
      <c r="R3" s="198"/>
    </row>
    <row r="4" spans="1:18" ht="15.75" x14ac:dyDescent="0.25">
      <c r="A4" s="200" t="s">
        <v>345</v>
      </c>
      <c r="B4" s="201"/>
      <c r="C4" s="202" t="s">
        <v>125</v>
      </c>
      <c r="D4" s="202"/>
      <c r="E4" s="202"/>
      <c r="F4" s="203"/>
      <c r="G4" s="204"/>
      <c r="H4" s="201"/>
      <c r="I4" s="205"/>
      <c r="J4" s="201"/>
      <c r="K4" s="206"/>
      <c r="L4" s="201"/>
      <c r="M4" s="206"/>
      <c r="N4" s="201"/>
      <c r="O4" s="207"/>
      <c r="P4" s="189"/>
      <c r="Q4" s="189"/>
      <c r="R4" s="189"/>
    </row>
    <row r="5" spans="1:18" ht="12.75" x14ac:dyDescent="0.2">
      <c r="A5" s="190"/>
      <c r="B5" s="209"/>
      <c r="C5" s="209"/>
      <c r="D5" s="209"/>
      <c r="E5" s="191"/>
      <c r="F5" s="210"/>
      <c r="G5" s="211"/>
      <c r="H5" s="212"/>
      <c r="I5" s="211"/>
      <c r="J5" s="213"/>
      <c r="K5" s="191"/>
      <c r="L5" s="213"/>
      <c r="M5" s="191"/>
      <c r="N5" s="213"/>
      <c r="O5" s="209"/>
      <c r="P5" s="208"/>
      <c r="Q5" s="208"/>
      <c r="R5" s="208"/>
    </row>
    <row r="6" spans="1:18" ht="12.75" x14ac:dyDescent="0.2">
      <c r="A6" s="211" t="s">
        <v>513</v>
      </c>
      <c r="B6" s="209"/>
      <c r="C6" s="209"/>
      <c r="D6" s="209"/>
      <c r="E6" s="191"/>
      <c r="F6" s="208"/>
      <c r="G6" s="192"/>
      <c r="H6" s="212"/>
      <c r="I6" s="211"/>
      <c r="J6" s="213"/>
      <c r="K6" s="191"/>
      <c r="L6" s="213"/>
      <c r="M6" s="191"/>
      <c r="N6" s="213"/>
      <c r="O6" s="209"/>
      <c r="P6" s="208"/>
      <c r="Q6" s="208"/>
      <c r="R6" s="208"/>
    </row>
    <row r="7" spans="1:18" ht="12.75" x14ac:dyDescent="0.2">
      <c r="A7" s="190"/>
      <c r="B7" s="209"/>
      <c r="C7" s="209"/>
      <c r="D7" s="209"/>
      <c r="E7" s="191"/>
      <c r="F7" s="214" t="s">
        <v>783</v>
      </c>
      <c r="G7" s="214"/>
      <c r="H7" s="214"/>
      <c r="I7" s="214"/>
      <c r="J7" s="214" t="s">
        <v>784</v>
      </c>
      <c r="K7" s="214"/>
      <c r="L7" s="214"/>
      <c r="M7" s="214"/>
      <c r="N7" s="214"/>
      <c r="O7" s="214"/>
      <c r="P7" s="208"/>
      <c r="Q7" s="208"/>
      <c r="R7" s="208"/>
    </row>
    <row r="8" spans="1:18" ht="12.75" x14ac:dyDescent="0.2">
      <c r="A8" s="190"/>
      <c r="B8" s="211" t="s">
        <v>363</v>
      </c>
      <c r="C8" s="209"/>
      <c r="D8" s="190"/>
      <c r="E8" s="191"/>
      <c r="F8" s="214" t="s">
        <v>514</v>
      </c>
      <c r="G8" s="191"/>
      <c r="H8" s="214" t="s">
        <v>515</v>
      </c>
      <c r="I8" s="191"/>
      <c r="J8" s="214" t="s">
        <v>516</v>
      </c>
      <c r="K8" s="191"/>
      <c r="L8" s="214" t="s">
        <v>517</v>
      </c>
      <c r="M8" s="191"/>
      <c r="N8" s="214" t="s">
        <v>514</v>
      </c>
      <c r="O8" s="191"/>
      <c r="P8" s="190"/>
      <c r="Q8" s="190"/>
      <c r="R8" s="190"/>
    </row>
    <row r="9" spans="1:18" ht="12.75" x14ac:dyDescent="0.2">
      <c r="A9" s="209"/>
      <c r="B9" s="211" t="s">
        <v>121</v>
      </c>
      <c r="C9" s="209"/>
      <c r="D9" s="215" t="s">
        <v>137</v>
      </c>
      <c r="E9" s="211"/>
      <c r="F9" s="190"/>
      <c r="G9" s="192"/>
      <c r="H9" s="190"/>
      <c r="I9" s="192"/>
      <c r="J9" s="190"/>
      <c r="K9" s="192"/>
      <c r="L9" s="190"/>
      <c r="M9" s="192"/>
      <c r="N9" s="190"/>
      <c r="O9" s="216"/>
      <c r="P9" s="190"/>
      <c r="Q9" s="190"/>
      <c r="R9" s="217"/>
    </row>
    <row r="10" spans="1:18" ht="12.75" x14ac:dyDescent="0.2">
      <c r="A10" s="209"/>
      <c r="B10" s="191" t="s">
        <v>205</v>
      </c>
      <c r="C10" s="209"/>
      <c r="D10" s="218" t="s">
        <v>518</v>
      </c>
      <c r="E10" s="219"/>
      <c r="F10" s="220">
        <v>287</v>
      </c>
      <c r="G10" s="221"/>
      <c r="H10" s="220">
        <v>238</v>
      </c>
      <c r="I10" s="221"/>
      <c r="J10" s="220">
        <v>281</v>
      </c>
      <c r="K10" s="221"/>
      <c r="L10" s="220">
        <v>196</v>
      </c>
      <c r="M10" s="221"/>
      <c r="N10" s="220">
        <v>158</v>
      </c>
      <c r="O10" s="221" t="e">
        <f>MATCH(RIGHT(D10,2),#REF!,0)</f>
        <v>#REF!</v>
      </c>
      <c r="P10" s="190"/>
      <c r="Q10" s="190"/>
      <c r="R10" s="190"/>
    </row>
    <row r="11" spans="1:18" ht="12.75" x14ac:dyDescent="0.2">
      <c r="A11" s="209"/>
      <c r="B11" s="191" t="s">
        <v>211</v>
      </c>
      <c r="C11" s="209"/>
      <c r="D11" s="218" t="s">
        <v>519</v>
      </c>
      <c r="E11" s="219"/>
      <c r="F11" s="220">
        <v>12651</v>
      </c>
      <c r="G11" s="221"/>
      <c r="H11" s="220">
        <v>11425</v>
      </c>
      <c r="I11" s="221"/>
      <c r="J11" s="220">
        <v>11505</v>
      </c>
      <c r="K11" s="221"/>
      <c r="L11" s="220">
        <v>10518</v>
      </c>
      <c r="M11" s="221"/>
      <c r="N11" s="220">
        <v>9605</v>
      </c>
      <c r="O11" s="221" t="e">
        <f>MATCH(RIGHT(D11,2),#REF!,0)</f>
        <v>#REF!</v>
      </c>
      <c r="P11" s="190"/>
      <c r="Q11" s="190"/>
      <c r="R11" s="190"/>
    </row>
    <row r="12" spans="1:18" ht="12.75" x14ac:dyDescent="0.2">
      <c r="A12" s="209"/>
      <c r="B12" s="191" t="s">
        <v>520</v>
      </c>
      <c r="C12" s="209"/>
      <c r="D12" s="218" t="s">
        <v>521</v>
      </c>
      <c r="E12" s="219"/>
      <c r="F12" s="220">
        <v>65315</v>
      </c>
      <c r="G12" s="221"/>
      <c r="H12" s="220">
        <v>65856</v>
      </c>
      <c r="I12" s="221"/>
      <c r="J12" s="220">
        <v>71284</v>
      </c>
      <c r="K12" s="221"/>
      <c r="L12" s="220">
        <v>62799</v>
      </c>
      <c r="M12" s="221"/>
      <c r="N12" s="220">
        <v>67394</v>
      </c>
      <c r="O12" s="221" t="e">
        <f>MATCH(RIGHT(D12,2),#REF!,0)</f>
        <v>#REF!</v>
      </c>
      <c r="P12" s="190"/>
      <c r="Q12" s="190"/>
      <c r="R12" s="190"/>
    </row>
    <row r="13" spans="1:18" ht="12.75" x14ac:dyDescent="0.2">
      <c r="A13" s="209"/>
      <c r="B13" s="209" t="s">
        <v>222</v>
      </c>
      <c r="C13" s="209"/>
      <c r="D13" s="218" t="s">
        <v>522</v>
      </c>
      <c r="E13" s="219"/>
      <c r="F13" s="220">
        <v>7858</v>
      </c>
      <c r="G13" s="221"/>
      <c r="H13" s="220">
        <v>9243</v>
      </c>
      <c r="I13" s="221"/>
      <c r="J13" s="220">
        <v>7785</v>
      </c>
      <c r="K13" s="221"/>
      <c r="L13" s="220">
        <v>7885</v>
      </c>
      <c r="M13" s="221"/>
      <c r="N13" s="220">
        <v>7790</v>
      </c>
      <c r="O13" s="221" t="e">
        <f>MATCH(RIGHT(D13,2),#REF!,0)</f>
        <v>#REF!</v>
      </c>
      <c r="P13" s="190"/>
      <c r="Q13" s="190"/>
      <c r="R13" s="190"/>
    </row>
    <row r="14" spans="1:18" ht="12.75" x14ac:dyDescent="0.2">
      <c r="A14" s="209"/>
      <c r="B14" s="191" t="s">
        <v>224</v>
      </c>
      <c r="C14" s="209"/>
      <c r="D14" s="218" t="s">
        <v>523</v>
      </c>
      <c r="E14" s="219"/>
      <c r="F14" s="220">
        <v>17991</v>
      </c>
      <c r="G14" s="221"/>
      <c r="H14" s="220">
        <v>17759</v>
      </c>
      <c r="I14" s="221"/>
      <c r="J14" s="220">
        <v>20815</v>
      </c>
      <c r="K14" s="221"/>
      <c r="L14" s="220">
        <v>17186</v>
      </c>
      <c r="M14" s="221"/>
      <c r="N14" s="220">
        <v>16698</v>
      </c>
      <c r="O14" s="221" t="e">
        <f>MATCH(RIGHT(D14,2),#REF!,0)</f>
        <v>#REF!</v>
      </c>
      <c r="P14" s="190"/>
      <c r="Q14" s="190"/>
      <c r="R14" s="190"/>
    </row>
    <row r="15" spans="1:18" ht="12.75" x14ac:dyDescent="0.2">
      <c r="A15" s="209"/>
      <c r="B15" s="209" t="s">
        <v>228</v>
      </c>
      <c r="C15" s="209"/>
      <c r="D15" s="218" t="s">
        <v>524</v>
      </c>
      <c r="E15" s="219"/>
      <c r="F15" s="220">
        <v>96</v>
      </c>
      <c r="G15" s="221"/>
      <c r="H15" s="220">
        <v>131</v>
      </c>
      <c r="I15" s="221"/>
      <c r="J15" s="220">
        <v>120</v>
      </c>
      <c r="K15" s="221"/>
      <c r="L15" s="220">
        <v>97</v>
      </c>
      <c r="M15" s="221"/>
      <c r="N15" s="220">
        <v>98</v>
      </c>
      <c r="O15" s="221" t="e">
        <f>MATCH(RIGHT(D15,2),#REF!,0)</f>
        <v>#REF!</v>
      </c>
      <c r="P15" s="190"/>
      <c r="Q15" s="190"/>
      <c r="R15" s="190"/>
    </row>
    <row r="16" spans="1:18" ht="12.75" x14ac:dyDescent="0.2">
      <c r="A16" s="209"/>
      <c r="B16" s="191" t="s">
        <v>525</v>
      </c>
      <c r="C16" s="209"/>
      <c r="D16" s="218" t="s">
        <v>526</v>
      </c>
      <c r="E16" s="219"/>
      <c r="F16" s="220">
        <v>11887</v>
      </c>
      <c r="G16" s="221"/>
      <c r="H16" s="220">
        <v>9657</v>
      </c>
      <c r="I16" s="221"/>
      <c r="J16" s="220">
        <v>10372</v>
      </c>
      <c r="K16" s="221"/>
      <c r="L16" s="220">
        <v>11775</v>
      </c>
      <c r="M16" s="221"/>
      <c r="N16" s="220">
        <v>12464</v>
      </c>
      <c r="O16" s="221" t="e">
        <f>MATCH(RIGHT(D16,2),#REF!,0)</f>
        <v>#REF!</v>
      </c>
      <c r="P16" s="190"/>
      <c r="Q16" s="190"/>
      <c r="R16" s="190"/>
    </row>
    <row r="17" spans="1:15" ht="12.75" x14ac:dyDescent="0.2">
      <c r="A17" s="209"/>
      <c r="B17" s="191" t="s">
        <v>254</v>
      </c>
      <c r="C17" s="209"/>
      <c r="D17" s="218" t="s">
        <v>527</v>
      </c>
      <c r="E17" s="219"/>
      <c r="F17" s="220">
        <v>247511</v>
      </c>
      <c r="G17" s="221"/>
      <c r="H17" s="220">
        <v>235936</v>
      </c>
      <c r="I17" s="221"/>
      <c r="J17" s="220">
        <v>249791</v>
      </c>
      <c r="K17" s="221"/>
      <c r="L17" s="220">
        <v>252416</v>
      </c>
      <c r="M17" s="221"/>
      <c r="N17" s="220">
        <v>252019</v>
      </c>
      <c r="O17" s="221" t="e">
        <f>MATCH(RIGHT(D17,2),#REF!,0)</f>
        <v>#REF!</v>
      </c>
    </row>
    <row r="18" spans="1:15" ht="12.75" x14ac:dyDescent="0.2">
      <c r="A18" s="209"/>
      <c r="B18" s="191" t="s">
        <v>246</v>
      </c>
      <c r="C18" s="209"/>
      <c r="D18" s="218" t="s">
        <v>528</v>
      </c>
      <c r="E18" s="219"/>
      <c r="F18" s="220">
        <v>382828</v>
      </c>
      <c r="G18" s="221"/>
      <c r="H18" s="220">
        <v>364718</v>
      </c>
      <c r="I18" s="221"/>
      <c r="J18" s="220">
        <v>354030</v>
      </c>
      <c r="K18" s="221"/>
      <c r="L18" s="220">
        <v>333223</v>
      </c>
      <c r="M18" s="221"/>
      <c r="N18" s="220">
        <v>315402</v>
      </c>
      <c r="O18" s="221" t="e">
        <f>MATCH(RIGHT(D18,2),#REF!,0)</f>
        <v>#REF!</v>
      </c>
    </row>
    <row r="19" spans="1:15" ht="12.75" x14ac:dyDescent="0.2">
      <c r="A19" s="209"/>
      <c r="B19" s="191" t="s">
        <v>11</v>
      </c>
      <c r="C19" s="209"/>
      <c r="D19" s="218" t="s">
        <v>529</v>
      </c>
      <c r="E19" s="219"/>
      <c r="F19" s="220">
        <v>24582</v>
      </c>
      <c r="G19" s="221"/>
      <c r="H19" s="220">
        <v>26073</v>
      </c>
      <c r="I19" s="221"/>
      <c r="J19" s="220">
        <v>25111</v>
      </c>
      <c r="K19" s="221"/>
      <c r="L19" s="220">
        <v>24268</v>
      </c>
      <c r="M19" s="221"/>
      <c r="N19" s="220">
        <v>25114</v>
      </c>
      <c r="O19" s="221" t="e">
        <f>MATCH(RIGHT(D19,2),#REF!,0)</f>
        <v>#REF!</v>
      </c>
    </row>
    <row r="20" spans="1:15" ht="12.75" x14ac:dyDescent="0.2">
      <c r="A20" s="209"/>
      <c r="B20" s="191" t="s">
        <v>509</v>
      </c>
      <c r="C20" s="209"/>
      <c r="D20" s="218" t="s">
        <v>530</v>
      </c>
      <c r="E20" s="219"/>
      <c r="F20" s="220"/>
      <c r="G20" s="221"/>
      <c r="H20" s="220"/>
      <c r="I20" s="221"/>
      <c r="J20" s="220"/>
      <c r="K20" s="221"/>
      <c r="L20" s="220" t="s">
        <v>531</v>
      </c>
      <c r="M20" s="221"/>
      <c r="N20" s="220">
        <v>9</v>
      </c>
      <c r="O20" s="221" t="e">
        <f>MATCH(RIGHT(D20,2),#REF!,0)</f>
        <v>#REF!</v>
      </c>
    </row>
    <row r="21" spans="1:15" ht="12.75" x14ac:dyDescent="0.2">
      <c r="A21" s="209"/>
      <c r="B21" s="191" t="s">
        <v>20</v>
      </c>
      <c r="C21" s="209"/>
      <c r="D21" s="218" t="s">
        <v>532</v>
      </c>
      <c r="E21" s="219"/>
      <c r="F21" s="220">
        <v>4835</v>
      </c>
      <c r="G21" s="221"/>
      <c r="H21" s="220">
        <v>4383</v>
      </c>
      <c r="I21" s="221"/>
      <c r="J21" s="220">
        <v>3904</v>
      </c>
      <c r="K21" s="221"/>
      <c r="L21" s="220">
        <v>4189</v>
      </c>
      <c r="M21" s="221"/>
      <c r="N21" s="220">
        <v>5050</v>
      </c>
      <c r="O21" s="221" t="e">
        <f>MATCH(RIGHT(D21,2),#REF!,0)</f>
        <v>#REF!</v>
      </c>
    </row>
    <row r="22" spans="1:15" ht="12.75" x14ac:dyDescent="0.2">
      <c r="A22" s="209"/>
      <c r="B22" s="191" t="s">
        <v>533</v>
      </c>
      <c r="C22" s="209"/>
      <c r="D22" s="218" t="s">
        <v>534</v>
      </c>
      <c r="E22" s="219"/>
      <c r="F22" s="220">
        <v>228904</v>
      </c>
      <c r="G22" s="221"/>
      <c r="H22" s="220">
        <v>226643</v>
      </c>
      <c r="I22" s="221"/>
      <c r="J22" s="220">
        <v>214789</v>
      </c>
      <c r="K22" s="221"/>
      <c r="L22" s="220">
        <v>221513</v>
      </c>
      <c r="M22" s="221"/>
      <c r="N22" s="220">
        <v>197943</v>
      </c>
      <c r="O22" s="221" t="e">
        <f>MATCH(RIGHT(D22,2),#REF!,0)</f>
        <v>#REF!</v>
      </c>
    </row>
    <row r="23" spans="1:15" ht="12.75" x14ac:dyDescent="0.2">
      <c r="A23" s="209"/>
      <c r="B23" s="191" t="s">
        <v>258</v>
      </c>
      <c r="C23" s="209"/>
      <c r="D23" s="218" t="s">
        <v>535</v>
      </c>
      <c r="E23" s="219"/>
      <c r="F23" s="220">
        <v>104011</v>
      </c>
      <c r="G23" s="221"/>
      <c r="H23" s="220">
        <v>95001</v>
      </c>
      <c r="I23" s="221"/>
      <c r="J23" s="220">
        <v>91313</v>
      </c>
      <c r="K23" s="221"/>
      <c r="L23" s="220">
        <v>86510</v>
      </c>
      <c r="M23" s="221"/>
      <c r="N23" s="220">
        <v>78391</v>
      </c>
      <c r="O23" s="221" t="e">
        <f>MATCH(RIGHT(D23,2),#REF!,0)</f>
        <v>#REF!</v>
      </c>
    </row>
    <row r="24" spans="1:15" ht="12.75" x14ac:dyDescent="0.2">
      <c r="A24" s="209"/>
      <c r="B24" s="209" t="s">
        <v>237</v>
      </c>
      <c r="C24" s="209"/>
      <c r="D24" s="218" t="s">
        <v>536</v>
      </c>
      <c r="E24" s="219"/>
      <c r="F24" s="220">
        <v>1056</v>
      </c>
      <c r="G24" s="221"/>
      <c r="H24" s="220">
        <v>836</v>
      </c>
      <c r="I24" s="221"/>
      <c r="J24" s="220">
        <v>412</v>
      </c>
      <c r="K24" s="221"/>
      <c r="L24" s="220">
        <v>344</v>
      </c>
      <c r="M24" s="221"/>
      <c r="N24" s="220">
        <v>492</v>
      </c>
      <c r="O24" s="221" t="e">
        <f>MATCH(RIGHT(D24,2),#REF!,0)</f>
        <v>#REF!</v>
      </c>
    </row>
    <row r="25" spans="1:15" ht="12.75" x14ac:dyDescent="0.2">
      <c r="A25" s="209"/>
      <c r="B25" s="191" t="s">
        <v>266</v>
      </c>
      <c r="C25" s="209"/>
      <c r="D25" s="218" t="s">
        <v>537</v>
      </c>
      <c r="E25" s="219"/>
      <c r="F25" s="220">
        <v>1934</v>
      </c>
      <c r="G25" s="221"/>
      <c r="H25" s="220">
        <v>1848</v>
      </c>
      <c r="I25" s="221"/>
      <c r="J25" s="220">
        <v>2110</v>
      </c>
      <c r="K25" s="221"/>
      <c r="L25" s="220">
        <v>2162</v>
      </c>
      <c r="M25" s="221"/>
      <c r="N25" s="220">
        <v>1896</v>
      </c>
      <c r="O25" s="221" t="e">
        <f>MATCH(RIGHT(D25,2),#REF!,0)</f>
        <v>#REF!</v>
      </c>
    </row>
    <row r="26" spans="1:15" ht="12.75" x14ac:dyDescent="0.2">
      <c r="A26" s="209"/>
      <c r="B26" s="209" t="s">
        <v>235</v>
      </c>
      <c r="C26" s="209"/>
      <c r="D26" s="218" t="s">
        <v>538</v>
      </c>
      <c r="E26" s="219"/>
      <c r="F26" s="220">
        <v>201</v>
      </c>
      <c r="G26" s="221"/>
      <c r="H26" s="220">
        <v>276</v>
      </c>
      <c r="I26" s="221"/>
      <c r="J26" s="220">
        <v>51</v>
      </c>
      <c r="K26" s="221"/>
      <c r="L26" s="220">
        <v>125</v>
      </c>
      <c r="M26" s="221"/>
      <c r="N26" s="220">
        <v>110</v>
      </c>
      <c r="O26" s="221" t="e">
        <f>MATCH(RIGHT(D26,2),#REF!,0)</f>
        <v>#REF!</v>
      </c>
    </row>
    <row r="27" spans="1:15" ht="12.75" x14ac:dyDescent="0.2">
      <c r="A27" s="209"/>
      <c r="B27" s="191" t="s">
        <v>539</v>
      </c>
      <c r="C27" s="209"/>
      <c r="D27" s="218" t="s">
        <v>540</v>
      </c>
      <c r="E27" s="219"/>
      <c r="F27" s="220">
        <v>124941</v>
      </c>
      <c r="G27" s="221"/>
      <c r="H27" s="220">
        <v>121020</v>
      </c>
      <c r="I27" s="221"/>
      <c r="J27" s="220">
        <v>116690</v>
      </c>
      <c r="K27" s="221"/>
      <c r="L27" s="220">
        <v>115691</v>
      </c>
      <c r="M27" s="221"/>
      <c r="N27" s="220">
        <v>118257</v>
      </c>
      <c r="O27" s="221" t="e">
        <f>MATCH(RIGHT(D27,2),#REF!,0)</f>
        <v>#REF!</v>
      </c>
    </row>
    <row r="28" spans="1:15" ht="12.75" x14ac:dyDescent="0.2">
      <c r="A28" s="209"/>
      <c r="B28" s="209" t="s">
        <v>242</v>
      </c>
      <c r="C28" s="209"/>
      <c r="D28" s="218" t="s">
        <v>541</v>
      </c>
      <c r="E28" s="219"/>
      <c r="F28" s="220">
        <v>1962</v>
      </c>
      <c r="G28" s="221"/>
      <c r="H28" s="220">
        <v>2247</v>
      </c>
      <c r="I28" s="221"/>
      <c r="J28" s="220">
        <v>2673</v>
      </c>
      <c r="K28" s="221"/>
      <c r="L28" s="220">
        <v>1998</v>
      </c>
      <c r="M28" s="221"/>
      <c r="N28" s="220">
        <v>1845</v>
      </c>
      <c r="O28" s="221" t="e">
        <f>MATCH(RIGHT(D28,2),#REF!,0)</f>
        <v>#REF!</v>
      </c>
    </row>
    <row r="29" spans="1:15" ht="12.75" x14ac:dyDescent="0.2">
      <c r="A29" s="209"/>
      <c r="B29" s="191" t="s">
        <v>260</v>
      </c>
      <c r="C29" s="209"/>
      <c r="D29" s="218" t="s">
        <v>542</v>
      </c>
      <c r="E29" s="219"/>
      <c r="F29" s="220">
        <v>212890</v>
      </c>
      <c r="G29" s="221"/>
      <c r="H29" s="220">
        <v>218042</v>
      </c>
      <c r="I29" s="221"/>
      <c r="J29" s="220">
        <v>212636</v>
      </c>
      <c r="K29" s="221"/>
      <c r="L29" s="220">
        <v>210205</v>
      </c>
      <c r="M29" s="221"/>
      <c r="N29" s="220">
        <v>218246</v>
      </c>
      <c r="O29" s="221" t="e">
        <f>MATCH(RIGHT(D29,2),#REF!,0)</f>
        <v>#REF!</v>
      </c>
    </row>
    <row r="30" spans="1:15" ht="12.75" x14ac:dyDescent="0.2">
      <c r="A30" s="209"/>
      <c r="B30" s="191" t="s">
        <v>50</v>
      </c>
      <c r="C30" s="209"/>
      <c r="D30" s="218" t="s">
        <v>543</v>
      </c>
      <c r="E30" s="219"/>
      <c r="F30" s="220">
        <v>16798</v>
      </c>
      <c r="G30" s="221"/>
      <c r="H30" s="220">
        <v>24724</v>
      </c>
      <c r="I30" s="221"/>
      <c r="J30" s="220">
        <v>19234</v>
      </c>
      <c r="K30" s="221"/>
      <c r="L30" s="220">
        <v>28348</v>
      </c>
      <c r="M30" s="221"/>
      <c r="N30" s="220">
        <v>27212</v>
      </c>
      <c r="O30" s="221" t="e">
        <f>MATCH(RIGHT(D30,2),#REF!,0)</f>
        <v>#REF!</v>
      </c>
    </row>
    <row r="31" spans="1:15" ht="12.75" x14ac:dyDescent="0.2">
      <c r="A31" s="209"/>
      <c r="B31" s="191" t="s">
        <v>33</v>
      </c>
      <c r="C31" s="209"/>
      <c r="D31" s="218" t="s">
        <v>544</v>
      </c>
      <c r="E31" s="219"/>
      <c r="F31" s="220">
        <v>20030</v>
      </c>
      <c r="G31" s="221"/>
      <c r="H31" s="220">
        <v>19559</v>
      </c>
      <c r="I31" s="221"/>
      <c r="J31" s="220">
        <v>15764</v>
      </c>
      <c r="K31" s="221"/>
      <c r="L31" s="220">
        <v>16684</v>
      </c>
      <c r="M31" s="221"/>
      <c r="N31" s="220">
        <v>11285</v>
      </c>
      <c r="O31" s="221" t="e">
        <f>MATCH(RIGHT(D31,2),#REF!,0)</f>
        <v>#REF!</v>
      </c>
    </row>
    <row r="32" spans="1:15" ht="12.75" x14ac:dyDescent="0.2">
      <c r="A32" s="222"/>
      <c r="B32" s="209" t="s">
        <v>43</v>
      </c>
      <c r="C32" s="222"/>
      <c r="D32" s="218" t="s">
        <v>545</v>
      </c>
      <c r="E32" s="219"/>
      <c r="F32" s="220">
        <v>1413</v>
      </c>
      <c r="G32" s="221"/>
      <c r="H32" s="220">
        <v>727</v>
      </c>
      <c r="I32" s="221"/>
      <c r="J32" s="220">
        <v>945</v>
      </c>
      <c r="K32" s="221"/>
      <c r="L32" s="220">
        <v>976</v>
      </c>
      <c r="M32" s="221"/>
      <c r="N32" s="220">
        <v>1298</v>
      </c>
      <c r="O32" s="221" t="e">
        <f>MATCH(RIGHT(D32,2),#REF!,0)</f>
        <v>#REF!</v>
      </c>
    </row>
    <row r="33" spans="1:20" ht="12.75" x14ac:dyDescent="0.2">
      <c r="A33" s="209"/>
      <c r="B33" s="209" t="s">
        <v>42</v>
      </c>
      <c r="C33" s="209"/>
      <c r="D33" s="218" t="s">
        <v>546</v>
      </c>
      <c r="E33" s="219"/>
      <c r="F33" s="220">
        <v>825</v>
      </c>
      <c r="G33" s="221"/>
      <c r="H33" s="220">
        <v>416</v>
      </c>
      <c r="I33" s="221"/>
      <c r="J33" s="220">
        <v>350</v>
      </c>
      <c r="K33" s="221"/>
      <c r="L33" s="220">
        <v>231</v>
      </c>
      <c r="M33" s="221"/>
      <c r="N33" s="220">
        <v>1300</v>
      </c>
      <c r="O33" s="221" t="e">
        <f>MATCH(RIGHT(D33,2),#REF!,0)</f>
        <v>#REF!</v>
      </c>
      <c r="P33" s="190"/>
      <c r="Q33" s="190"/>
      <c r="R33" s="190"/>
      <c r="S33" s="190"/>
      <c r="T33" s="190"/>
    </row>
    <row r="34" spans="1:20" ht="12.75" x14ac:dyDescent="0.2">
      <c r="A34" s="209"/>
      <c r="B34" s="191" t="s">
        <v>248</v>
      </c>
      <c r="C34" s="209"/>
      <c r="D34" s="218" t="s">
        <v>547</v>
      </c>
      <c r="E34" s="219"/>
      <c r="F34" s="220">
        <v>72738</v>
      </c>
      <c r="G34" s="221"/>
      <c r="H34" s="220">
        <v>43844</v>
      </c>
      <c r="I34" s="221"/>
      <c r="J34" s="220">
        <v>41117</v>
      </c>
      <c r="K34" s="221"/>
      <c r="L34" s="220">
        <v>37717</v>
      </c>
      <c r="M34" s="221"/>
      <c r="N34" s="220">
        <v>34981</v>
      </c>
      <c r="O34" s="221" t="e">
        <f>MATCH(RIGHT(D34,2),#REF!,0)</f>
        <v>#REF!</v>
      </c>
      <c r="P34" s="190"/>
      <c r="Q34" s="190"/>
      <c r="R34" s="190"/>
      <c r="S34" s="190"/>
      <c r="T34" s="190"/>
    </row>
    <row r="35" spans="1:20" ht="12.75" x14ac:dyDescent="0.2">
      <c r="A35" s="209"/>
      <c r="B35" s="191" t="s">
        <v>41</v>
      </c>
      <c r="C35" s="209"/>
      <c r="D35" s="218" t="s">
        <v>548</v>
      </c>
      <c r="E35" s="219"/>
      <c r="F35" s="220">
        <v>28050</v>
      </c>
      <c r="G35" s="221"/>
      <c r="H35" s="220">
        <v>28113</v>
      </c>
      <c r="I35" s="221"/>
      <c r="J35" s="220">
        <v>24915</v>
      </c>
      <c r="K35" s="221"/>
      <c r="L35" s="220">
        <v>23759</v>
      </c>
      <c r="M35" s="221"/>
      <c r="N35" s="220">
        <v>23525</v>
      </c>
      <c r="O35" s="221" t="e">
        <f>MATCH(RIGHT(D35,2),#REF!,0)</f>
        <v>#REF!</v>
      </c>
      <c r="P35" s="190"/>
      <c r="Q35" s="190"/>
      <c r="R35" s="190"/>
      <c r="S35" s="190"/>
      <c r="T35" s="190"/>
    </row>
    <row r="36" spans="1:20" ht="12.75" x14ac:dyDescent="0.2">
      <c r="A36" s="209"/>
      <c r="B36" s="191" t="s">
        <v>549</v>
      </c>
      <c r="C36" s="209"/>
      <c r="D36" s="218" t="s">
        <v>550</v>
      </c>
      <c r="E36" s="219"/>
      <c r="F36" s="220">
        <v>244422</v>
      </c>
      <c r="G36" s="221"/>
      <c r="H36" s="220">
        <v>238222</v>
      </c>
      <c r="I36" s="221"/>
      <c r="J36" s="220">
        <v>215711</v>
      </c>
      <c r="K36" s="221"/>
      <c r="L36" s="220">
        <v>217896</v>
      </c>
      <c r="M36" s="221"/>
      <c r="N36" s="220">
        <v>211783</v>
      </c>
      <c r="O36" s="221" t="e">
        <f>MATCH(RIGHT(D36,2),#REF!,0)</f>
        <v>#REF!</v>
      </c>
      <c r="P36" s="190"/>
      <c r="Q36" s="190"/>
      <c r="R36" s="190"/>
      <c r="S36" s="190"/>
      <c r="T36" s="190"/>
    </row>
    <row r="37" spans="1:20" ht="12.75" x14ac:dyDescent="0.2">
      <c r="A37" s="209"/>
      <c r="B37" s="191" t="s">
        <v>66</v>
      </c>
      <c r="C37" s="209"/>
      <c r="D37" s="218" t="s">
        <v>551</v>
      </c>
      <c r="E37" s="219"/>
      <c r="F37" s="220">
        <v>14</v>
      </c>
      <c r="G37" s="221"/>
      <c r="H37" s="220">
        <v>21</v>
      </c>
      <c r="I37" s="221"/>
      <c r="J37" s="220">
        <v>35</v>
      </c>
      <c r="K37" s="221"/>
      <c r="L37" s="220">
        <v>38</v>
      </c>
      <c r="M37" s="221"/>
      <c r="N37" s="220">
        <v>17</v>
      </c>
      <c r="O37" s="221" t="e">
        <f>MATCH(RIGHT(D37,2),#REF!,0)</f>
        <v>#REF!</v>
      </c>
      <c r="P37" s="190"/>
      <c r="Q37" s="190"/>
      <c r="R37" s="190"/>
      <c r="S37" s="190"/>
      <c r="T37" s="190"/>
    </row>
    <row r="38" spans="1:20" ht="12.75" x14ac:dyDescent="0.2">
      <c r="A38" s="225"/>
      <c r="B38" s="191" t="s">
        <v>116</v>
      </c>
      <c r="C38" s="225"/>
      <c r="D38" s="218" t="s">
        <v>552</v>
      </c>
      <c r="E38" s="219"/>
      <c r="F38" s="220">
        <v>11</v>
      </c>
      <c r="G38" s="221"/>
      <c r="H38" s="220">
        <v>8</v>
      </c>
      <c r="I38" s="221"/>
      <c r="J38" s="220">
        <v>8</v>
      </c>
      <c r="K38" s="221"/>
      <c r="L38" s="220">
        <v>8</v>
      </c>
      <c r="M38" s="221"/>
      <c r="N38" s="220">
        <v>5</v>
      </c>
      <c r="O38" s="221"/>
      <c r="P38" s="223"/>
      <c r="Q38" s="223"/>
      <c r="R38" s="223"/>
      <c r="S38" s="223"/>
      <c r="T38" s="223"/>
    </row>
    <row r="39" spans="1:20" ht="12.75" x14ac:dyDescent="0.2">
      <c r="A39" s="209"/>
      <c r="B39" s="211" t="s">
        <v>115</v>
      </c>
      <c r="C39" s="209"/>
      <c r="D39" s="218" t="s">
        <v>553</v>
      </c>
      <c r="E39" s="219"/>
      <c r="F39" s="226">
        <v>1836042</v>
      </c>
      <c r="G39" s="227"/>
      <c r="H39" s="226">
        <v>1766965</v>
      </c>
      <c r="I39" s="227"/>
      <c r="J39" s="226">
        <v>1713753</v>
      </c>
      <c r="K39" s="227"/>
      <c r="L39" s="226">
        <v>1688754</v>
      </c>
      <c r="M39" s="227"/>
      <c r="N39" s="226">
        <v>1640388</v>
      </c>
      <c r="O39" s="221" t="e">
        <f>MATCH(RIGHT(D39,2),#REF!,0)</f>
        <v>#REF!</v>
      </c>
      <c r="P39" s="190"/>
      <c r="Q39" s="190"/>
      <c r="R39" s="190"/>
      <c r="S39" s="190"/>
      <c r="T39" s="190"/>
    </row>
    <row r="40" spans="1:20" ht="12.75" x14ac:dyDescent="0.2">
      <c r="A40" s="209"/>
      <c r="B40" s="209" t="s">
        <v>785</v>
      </c>
      <c r="C40" s="209"/>
      <c r="D40" s="228"/>
      <c r="E40" s="191"/>
      <c r="F40" s="229"/>
      <c r="G40" s="221"/>
      <c r="H40" s="216"/>
      <c r="I40" s="230"/>
      <c r="J40" s="216"/>
      <c r="K40" s="230"/>
      <c r="L40" s="216"/>
      <c r="M40" s="230"/>
      <c r="N40" s="216"/>
      <c r="O40" s="216"/>
      <c r="P40" s="190"/>
      <c r="Q40" s="190"/>
      <c r="R40" s="217"/>
      <c r="S40" s="190"/>
      <c r="T40" s="228"/>
    </row>
    <row r="41" spans="1:20" ht="12.75" x14ac:dyDescent="0.2">
      <c r="A41" s="209"/>
      <c r="B41" s="225" t="s">
        <v>365</v>
      </c>
      <c r="C41" s="209"/>
      <c r="D41" s="231"/>
      <c r="E41" s="232"/>
      <c r="F41" s="190"/>
      <c r="G41" s="233"/>
      <c r="H41" s="190"/>
      <c r="I41" s="192"/>
      <c r="J41" s="190"/>
      <c r="K41" s="192"/>
      <c r="L41" s="190"/>
      <c r="M41" s="192"/>
      <c r="N41" s="190"/>
      <c r="O41" s="216"/>
      <c r="P41" s="190"/>
      <c r="Q41" s="190"/>
      <c r="R41" s="217"/>
      <c r="S41" s="190"/>
      <c r="T41" s="228"/>
    </row>
    <row r="42" spans="1:20" ht="12.75" x14ac:dyDescent="0.2">
      <c r="A42" s="209"/>
      <c r="B42" s="209" t="s">
        <v>212</v>
      </c>
      <c r="C42" s="209"/>
      <c r="D42" s="218" t="s">
        <v>554</v>
      </c>
      <c r="E42" s="219"/>
      <c r="F42" s="220">
        <v>69199</v>
      </c>
      <c r="G42" s="221"/>
      <c r="H42" s="220">
        <v>64876</v>
      </c>
      <c r="I42" s="221"/>
      <c r="J42" s="220">
        <v>62465</v>
      </c>
      <c r="K42" s="221"/>
      <c r="L42" s="220">
        <v>66256</v>
      </c>
      <c r="M42" s="221"/>
      <c r="N42" s="220">
        <v>71190</v>
      </c>
      <c r="O42" s="221" t="e">
        <f>MATCH(RIGHT(D42,2),#REF!,0)</f>
        <v>#REF!</v>
      </c>
      <c r="P42" s="190"/>
      <c r="Q42" s="190"/>
      <c r="R42" s="190"/>
      <c r="S42" s="190"/>
      <c r="T42" s="190"/>
    </row>
    <row r="43" spans="1:20" ht="12.75" x14ac:dyDescent="0.2">
      <c r="A43" s="209"/>
      <c r="B43" s="209" t="s">
        <v>214</v>
      </c>
      <c r="C43" s="209"/>
      <c r="D43" s="218" t="s">
        <v>555</v>
      </c>
      <c r="E43" s="219"/>
      <c r="F43" s="220">
        <v>44288</v>
      </c>
      <c r="G43" s="221"/>
      <c r="H43" s="220">
        <v>44609</v>
      </c>
      <c r="I43" s="221"/>
      <c r="J43" s="220">
        <v>44545</v>
      </c>
      <c r="K43" s="221"/>
      <c r="L43" s="220">
        <v>47655</v>
      </c>
      <c r="M43" s="221"/>
      <c r="N43" s="220">
        <v>48954</v>
      </c>
      <c r="O43" s="221" t="e">
        <f>MATCH(RIGHT(D43,2),#REF!,0)</f>
        <v>#REF!</v>
      </c>
      <c r="P43" s="190"/>
      <c r="Q43" s="190"/>
      <c r="R43" s="190"/>
      <c r="S43" s="190"/>
      <c r="T43" s="190"/>
    </row>
    <row r="44" spans="1:20" ht="12.75" x14ac:dyDescent="0.2">
      <c r="A44" s="209"/>
      <c r="B44" s="209" t="s">
        <v>263</v>
      </c>
      <c r="C44" s="209"/>
      <c r="D44" s="218" t="s">
        <v>556</v>
      </c>
      <c r="E44" s="219"/>
      <c r="F44" s="220">
        <v>127321</v>
      </c>
      <c r="G44" s="221"/>
      <c r="H44" s="220">
        <v>139734</v>
      </c>
      <c r="I44" s="221"/>
      <c r="J44" s="220">
        <v>125751</v>
      </c>
      <c r="K44" s="221"/>
      <c r="L44" s="220">
        <v>93247</v>
      </c>
      <c r="M44" s="221"/>
      <c r="N44" s="220">
        <v>99108</v>
      </c>
      <c r="O44" s="221" t="e">
        <f>MATCH(RIGHT(D44,2),#REF!,0)</f>
        <v>#REF!</v>
      </c>
      <c r="P44" s="190"/>
      <c r="Q44" s="190"/>
      <c r="R44" s="190"/>
      <c r="S44" s="190"/>
      <c r="T44" s="190"/>
    </row>
    <row r="45" spans="1:20" ht="12.75" x14ac:dyDescent="0.2">
      <c r="A45" s="209"/>
      <c r="B45" s="209" t="s">
        <v>26</v>
      </c>
      <c r="C45" s="209"/>
      <c r="D45" s="218" t="s">
        <v>557</v>
      </c>
      <c r="E45" s="219"/>
      <c r="F45" s="220">
        <v>3175</v>
      </c>
      <c r="G45" s="221"/>
      <c r="H45" s="220">
        <v>4541</v>
      </c>
      <c r="I45" s="221"/>
      <c r="J45" s="220">
        <v>5590</v>
      </c>
      <c r="K45" s="221"/>
      <c r="L45" s="220">
        <v>5583</v>
      </c>
      <c r="M45" s="221"/>
      <c r="N45" s="220">
        <v>3089</v>
      </c>
      <c r="O45" s="221" t="e">
        <f>MATCH(RIGHT(D45,2),#REF!,0)</f>
        <v>#REF!</v>
      </c>
      <c r="P45" s="190"/>
      <c r="Q45" s="190"/>
      <c r="R45" s="190"/>
      <c r="S45" s="190"/>
      <c r="T45" s="190"/>
    </row>
    <row r="46" spans="1:20" ht="12.75" x14ac:dyDescent="0.2">
      <c r="A46" s="209"/>
      <c r="B46" s="209" t="s">
        <v>63</v>
      </c>
      <c r="C46" s="209"/>
      <c r="D46" s="218" t="s">
        <v>558</v>
      </c>
      <c r="E46" s="219"/>
      <c r="F46" s="220">
        <v>961958</v>
      </c>
      <c r="G46" s="221"/>
      <c r="H46" s="220">
        <v>910129</v>
      </c>
      <c r="I46" s="221"/>
      <c r="J46" s="220">
        <v>833450</v>
      </c>
      <c r="K46" s="221"/>
      <c r="L46" s="220">
        <v>832578</v>
      </c>
      <c r="M46" s="221"/>
      <c r="N46" s="220">
        <v>788676</v>
      </c>
      <c r="O46" s="221" t="e">
        <f>MATCH(RIGHT(D46,2),#REF!,0)</f>
        <v>#REF!</v>
      </c>
      <c r="P46" s="190"/>
      <c r="Q46" s="190"/>
      <c r="R46" s="190"/>
      <c r="S46" s="190"/>
      <c r="T46" s="190"/>
    </row>
    <row r="47" spans="1:20" ht="12.75" x14ac:dyDescent="0.2">
      <c r="A47" s="209"/>
      <c r="B47" s="209"/>
      <c r="C47" s="209"/>
      <c r="D47" s="218"/>
      <c r="E47" s="232"/>
      <c r="F47" s="229"/>
      <c r="G47" s="221"/>
      <c r="H47" s="216"/>
      <c r="I47" s="230"/>
      <c r="J47" s="216"/>
      <c r="K47" s="230"/>
      <c r="L47" s="216"/>
      <c r="M47" s="230"/>
      <c r="N47" s="216"/>
      <c r="O47" s="221"/>
      <c r="P47" s="190"/>
      <c r="Q47" s="190"/>
      <c r="R47" s="217"/>
      <c r="S47" s="190"/>
      <c r="T47" s="190"/>
    </row>
    <row r="48" spans="1:20" ht="12.75" x14ac:dyDescent="0.2">
      <c r="A48" s="209"/>
      <c r="B48" s="225" t="s">
        <v>366</v>
      </c>
      <c r="C48" s="209"/>
      <c r="D48" s="218" t="s">
        <v>559</v>
      </c>
      <c r="E48" s="219"/>
      <c r="F48" s="226">
        <v>3041983</v>
      </c>
      <c r="G48" s="227"/>
      <c r="H48" s="226">
        <v>2930854</v>
      </c>
      <c r="I48" s="227"/>
      <c r="J48" s="226">
        <v>2785554</v>
      </c>
      <c r="K48" s="227"/>
      <c r="L48" s="226">
        <v>2734073</v>
      </c>
      <c r="M48" s="227"/>
      <c r="N48" s="226">
        <v>2651404</v>
      </c>
      <c r="O48" s="221" t="e">
        <f>MATCH(RIGHT(D48,2),#REF!,0)</f>
        <v>#REF!</v>
      </c>
      <c r="P48" s="190"/>
      <c r="Q48" s="190"/>
      <c r="R48" s="190"/>
      <c r="S48" s="190"/>
      <c r="T48" s="190"/>
    </row>
    <row r="49" spans="1:20" ht="12.75" x14ac:dyDescent="0.2">
      <c r="A49" s="209"/>
      <c r="B49" s="209"/>
      <c r="C49" s="209"/>
      <c r="D49" s="218"/>
      <c r="E49" s="232"/>
      <c r="F49" s="229"/>
      <c r="G49" s="221"/>
      <c r="H49" s="216"/>
      <c r="I49" s="230"/>
      <c r="J49" s="216"/>
      <c r="K49" s="230"/>
      <c r="L49" s="216"/>
      <c r="M49" s="230"/>
      <c r="N49" s="216"/>
      <c r="O49" s="216"/>
      <c r="P49" s="190"/>
      <c r="Q49" s="190"/>
      <c r="R49" s="217"/>
      <c r="S49" s="190"/>
      <c r="T49" s="228"/>
    </row>
    <row r="50" spans="1:20" ht="12.75" x14ac:dyDescent="0.2">
      <c r="A50" s="209"/>
      <c r="B50" s="225" t="s">
        <v>328</v>
      </c>
      <c r="C50" s="209"/>
      <c r="D50" s="231"/>
      <c r="E50" s="232"/>
      <c r="F50" s="190"/>
      <c r="G50" s="233"/>
      <c r="H50" s="190"/>
      <c r="I50" s="192"/>
      <c r="J50" s="190"/>
      <c r="K50" s="192"/>
      <c r="L50" s="190"/>
      <c r="M50" s="192"/>
      <c r="N50" s="190"/>
      <c r="O50" s="216"/>
      <c r="P50" s="190"/>
      <c r="Q50" s="190"/>
      <c r="R50" s="217"/>
      <c r="S50" s="190"/>
      <c r="T50" s="228"/>
    </row>
    <row r="51" spans="1:20" ht="12.75" x14ac:dyDescent="0.2">
      <c r="A51" s="209"/>
      <c r="B51" s="209" t="s">
        <v>560</v>
      </c>
      <c r="C51" s="209"/>
      <c r="D51" s="218" t="s">
        <v>561</v>
      </c>
      <c r="E51" s="232"/>
      <c r="F51" s="220"/>
      <c r="G51" s="233"/>
      <c r="H51" s="220"/>
      <c r="I51" s="233"/>
      <c r="J51" s="220"/>
      <c r="K51" s="233"/>
      <c r="L51" s="220" t="s">
        <v>531</v>
      </c>
      <c r="M51" s="233"/>
      <c r="N51" s="220">
        <v>1</v>
      </c>
      <c r="O51" s="221" t="e">
        <f>MATCH(RIGHT(D51,2),#REF!,0)</f>
        <v>#REF!</v>
      </c>
      <c r="P51" s="190"/>
      <c r="Q51" s="190"/>
      <c r="R51" s="190"/>
      <c r="S51" s="190"/>
      <c r="T51" s="190"/>
    </row>
    <row r="52" spans="1:20" ht="12.75" x14ac:dyDescent="0.2">
      <c r="A52" s="209"/>
      <c r="B52" s="209" t="s">
        <v>255</v>
      </c>
      <c r="C52" s="209"/>
      <c r="D52" s="218" t="s">
        <v>562</v>
      </c>
      <c r="E52" s="219"/>
      <c r="F52" s="220">
        <v>24037</v>
      </c>
      <c r="G52" s="221"/>
      <c r="H52" s="220">
        <v>26166</v>
      </c>
      <c r="I52" s="221"/>
      <c r="J52" s="220">
        <v>27577</v>
      </c>
      <c r="K52" s="221"/>
      <c r="L52" s="220">
        <v>25635</v>
      </c>
      <c r="M52" s="221"/>
      <c r="N52" s="220">
        <v>27214</v>
      </c>
      <c r="O52" s="221" t="e">
        <f>MATCH(RIGHT(D52,2),#REF!,0)</f>
        <v>#REF!</v>
      </c>
      <c r="P52" s="190"/>
      <c r="Q52" s="190"/>
      <c r="R52" s="190"/>
      <c r="S52" s="190"/>
      <c r="T52" s="190"/>
    </row>
    <row r="53" spans="1:20" ht="12.75" x14ac:dyDescent="0.2">
      <c r="A53" s="209"/>
      <c r="B53" s="209" t="s">
        <v>6</v>
      </c>
      <c r="C53" s="209"/>
      <c r="D53" s="218" t="s">
        <v>563</v>
      </c>
      <c r="E53" s="219"/>
      <c r="F53" s="220">
        <v>4814</v>
      </c>
      <c r="G53" s="221"/>
      <c r="H53" s="220">
        <v>4341</v>
      </c>
      <c r="I53" s="221"/>
      <c r="J53" s="220">
        <v>3565</v>
      </c>
      <c r="K53" s="221"/>
      <c r="L53" s="220">
        <v>3222</v>
      </c>
      <c r="M53" s="221"/>
      <c r="N53" s="220">
        <v>3562</v>
      </c>
      <c r="O53" s="221" t="e">
        <f>MATCH(RIGHT(D53,2),#REF!,0)</f>
        <v>#REF!</v>
      </c>
      <c r="P53" s="190"/>
      <c r="Q53" s="190"/>
      <c r="R53" s="190"/>
      <c r="S53" s="190"/>
      <c r="T53" s="190"/>
    </row>
    <row r="54" spans="1:20" ht="12.75" x14ac:dyDescent="0.2">
      <c r="A54" s="209"/>
      <c r="B54" s="209" t="s">
        <v>2</v>
      </c>
      <c r="C54" s="209"/>
      <c r="D54" s="218" t="s">
        <v>564</v>
      </c>
      <c r="E54" s="219"/>
      <c r="F54" s="220">
        <v>7320</v>
      </c>
      <c r="G54" s="221"/>
      <c r="H54" s="220">
        <v>6715</v>
      </c>
      <c r="I54" s="221"/>
      <c r="J54" s="220">
        <v>7654</v>
      </c>
      <c r="K54" s="221"/>
      <c r="L54" s="220">
        <v>9170</v>
      </c>
      <c r="M54" s="221"/>
      <c r="N54" s="220">
        <v>8841</v>
      </c>
      <c r="O54" s="221" t="e">
        <f>MATCH(RIGHT(D54,2),#REF!,0)</f>
        <v>#REF!</v>
      </c>
      <c r="P54" s="190"/>
      <c r="Q54" s="190"/>
      <c r="R54" s="190"/>
      <c r="S54" s="190"/>
      <c r="T54" s="190"/>
    </row>
    <row r="55" spans="1:20" ht="12.75" x14ac:dyDescent="0.2">
      <c r="A55" s="209"/>
      <c r="B55" s="209" t="s">
        <v>252</v>
      </c>
      <c r="C55" s="209"/>
      <c r="D55" s="218" t="s">
        <v>565</v>
      </c>
      <c r="E55" s="219"/>
      <c r="F55" s="220">
        <v>13445</v>
      </c>
      <c r="G55" s="221"/>
      <c r="H55" s="220">
        <v>16206</v>
      </c>
      <c r="I55" s="221"/>
      <c r="J55" s="220">
        <v>14535</v>
      </c>
      <c r="K55" s="221"/>
      <c r="L55" s="220">
        <v>14990</v>
      </c>
      <c r="M55" s="221"/>
      <c r="N55" s="220">
        <v>16351</v>
      </c>
      <c r="O55" s="221" t="e">
        <f>MATCH(RIGHT(D55,2),#REF!,0)</f>
        <v>#REF!</v>
      </c>
      <c r="P55" s="190"/>
      <c r="Q55" s="190"/>
      <c r="R55" s="190"/>
      <c r="S55" s="190"/>
      <c r="T55" s="190"/>
    </row>
    <row r="56" spans="1:20" ht="12.75" x14ac:dyDescent="0.2">
      <c r="A56" s="209"/>
      <c r="B56" s="209" t="s">
        <v>245</v>
      </c>
      <c r="C56" s="209"/>
      <c r="D56" s="218" t="s">
        <v>566</v>
      </c>
      <c r="E56" s="219"/>
      <c r="F56" s="220">
        <v>197350</v>
      </c>
      <c r="G56" s="221"/>
      <c r="H56" s="220">
        <v>209206</v>
      </c>
      <c r="I56" s="221"/>
      <c r="J56" s="220">
        <v>207287</v>
      </c>
      <c r="K56" s="221"/>
      <c r="L56" s="220">
        <v>182936</v>
      </c>
      <c r="M56" s="221"/>
      <c r="N56" s="220">
        <v>194028</v>
      </c>
      <c r="O56" s="221" t="e">
        <f>MATCH(RIGHT(D56,2),#REF!,0)</f>
        <v>#REF!</v>
      </c>
      <c r="P56" s="190"/>
      <c r="Q56" s="190"/>
      <c r="R56" s="190"/>
      <c r="S56" s="190"/>
      <c r="T56" s="190"/>
    </row>
    <row r="57" spans="1:20" ht="12.75" x14ac:dyDescent="0.2">
      <c r="A57" s="209"/>
      <c r="B57" s="209" t="s">
        <v>384</v>
      </c>
      <c r="C57" s="209"/>
      <c r="D57" s="218" t="s">
        <v>567</v>
      </c>
      <c r="E57" s="219"/>
      <c r="F57" s="220">
        <v>1079</v>
      </c>
      <c r="G57" s="221"/>
      <c r="H57" s="220">
        <v>968</v>
      </c>
      <c r="I57" s="221"/>
      <c r="J57" s="220">
        <v>1802</v>
      </c>
      <c r="K57" s="221"/>
      <c r="L57" s="220">
        <v>880</v>
      </c>
      <c r="M57" s="221"/>
      <c r="N57" s="220">
        <v>904</v>
      </c>
      <c r="O57" s="221" t="e">
        <f>MATCH(RIGHT(D57,2),#REF!,0)</f>
        <v>#REF!</v>
      </c>
      <c r="P57" s="190"/>
      <c r="Q57" s="190"/>
      <c r="R57" s="190"/>
      <c r="S57" s="190"/>
      <c r="T57" s="190"/>
    </row>
    <row r="58" spans="1:20" ht="12.75" x14ac:dyDescent="0.2">
      <c r="A58" s="209"/>
      <c r="B58" s="209" t="s">
        <v>267</v>
      </c>
      <c r="C58" s="209"/>
      <c r="D58" s="218" t="s">
        <v>568</v>
      </c>
      <c r="E58" s="219"/>
      <c r="F58" s="220">
        <v>4273</v>
      </c>
      <c r="G58" s="221"/>
      <c r="H58" s="220">
        <v>9336</v>
      </c>
      <c r="I58" s="221"/>
      <c r="J58" s="220">
        <v>4378</v>
      </c>
      <c r="K58" s="221"/>
      <c r="L58" s="220">
        <v>3523</v>
      </c>
      <c r="M58" s="221"/>
      <c r="N58" s="220">
        <v>3473</v>
      </c>
      <c r="O58" s="221" t="e">
        <f>MATCH(RIGHT(D58,2),#REF!,0)</f>
        <v>#REF!</v>
      </c>
      <c r="P58" s="190"/>
      <c r="Q58" s="190"/>
      <c r="R58" s="190"/>
      <c r="S58" s="190"/>
      <c r="T58" s="190"/>
    </row>
    <row r="59" spans="1:20" ht="12.75" x14ac:dyDescent="0.2">
      <c r="A59" s="209"/>
      <c r="B59" s="209" t="s">
        <v>261</v>
      </c>
      <c r="C59" s="209"/>
      <c r="D59" s="218" t="s">
        <v>569</v>
      </c>
      <c r="E59" s="219"/>
      <c r="F59" s="220">
        <v>59424</v>
      </c>
      <c r="G59" s="221"/>
      <c r="H59" s="220">
        <v>57484</v>
      </c>
      <c r="I59" s="221"/>
      <c r="J59" s="220">
        <v>49515</v>
      </c>
      <c r="K59" s="221"/>
      <c r="L59" s="220">
        <v>47801</v>
      </c>
      <c r="M59" s="221"/>
      <c r="N59" s="220">
        <v>42197</v>
      </c>
      <c r="O59" s="221" t="e">
        <f>MATCH(RIGHT(D59,2),#REF!,0)</f>
        <v>#REF!</v>
      </c>
      <c r="P59" s="190"/>
      <c r="Q59" s="190"/>
      <c r="R59" s="190"/>
      <c r="S59" s="190"/>
      <c r="T59" s="190"/>
    </row>
    <row r="60" spans="1:20" ht="12.75" x14ac:dyDescent="0.2">
      <c r="A60" s="209"/>
      <c r="B60" s="209" t="s">
        <v>249</v>
      </c>
      <c r="C60" s="209"/>
      <c r="D60" s="218" t="s">
        <v>570</v>
      </c>
      <c r="E60" s="219"/>
      <c r="F60" s="220">
        <v>62652</v>
      </c>
      <c r="G60" s="221"/>
      <c r="H60" s="220">
        <v>74737</v>
      </c>
      <c r="I60" s="221"/>
      <c r="J60" s="220">
        <v>87943</v>
      </c>
      <c r="K60" s="221"/>
      <c r="L60" s="220">
        <v>86046</v>
      </c>
      <c r="M60" s="221"/>
      <c r="N60" s="220">
        <v>83443</v>
      </c>
      <c r="O60" s="221" t="e">
        <f>MATCH(RIGHT(D60,2),#REF!,0)</f>
        <v>#REF!</v>
      </c>
      <c r="P60" s="190"/>
      <c r="Q60" s="190"/>
      <c r="R60" s="190"/>
      <c r="S60" s="190"/>
      <c r="T60" s="190"/>
    </row>
    <row r="61" spans="1:20" ht="12.75" x14ac:dyDescent="0.2">
      <c r="A61" s="209"/>
      <c r="B61" s="209" t="s">
        <v>319</v>
      </c>
      <c r="C61" s="209"/>
      <c r="D61" s="218" t="s">
        <v>571</v>
      </c>
      <c r="E61" s="219"/>
      <c r="F61" s="220">
        <v>39647</v>
      </c>
      <c r="G61" s="221"/>
      <c r="H61" s="220">
        <v>37861</v>
      </c>
      <c r="I61" s="221"/>
      <c r="J61" s="220">
        <v>37029</v>
      </c>
      <c r="K61" s="221"/>
      <c r="L61" s="220">
        <v>39305</v>
      </c>
      <c r="M61" s="221"/>
      <c r="N61" s="220">
        <v>37415</v>
      </c>
      <c r="O61" s="221" t="e">
        <f>MATCH(RIGHT(D61,2),#REF!,0)</f>
        <v>#REF!</v>
      </c>
      <c r="P61" s="190"/>
      <c r="Q61" s="190"/>
      <c r="R61" s="190"/>
      <c r="S61" s="190"/>
      <c r="T61" s="190"/>
    </row>
    <row r="62" spans="1:20" ht="12.75" x14ac:dyDescent="0.2">
      <c r="A62" s="209"/>
      <c r="B62" s="209" t="s">
        <v>264</v>
      </c>
      <c r="C62" s="209"/>
      <c r="D62" s="218" t="s">
        <v>572</v>
      </c>
      <c r="E62" s="219"/>
      <c r="F62" s="220">
        <v>198384</v>
      </c>
      <c r="G62" s="221"/>
      <c r="H62" s="220">
        <v>177704</v>
      </c>
      <c r="I62" s="221"/>
      <c r="J62" s="220">
        <v>176749</v>
      </c>
      <c r="K62" s="221"/>
      <c r="L62" s="220">
        <v>170139</v>
      </c>
      <c r="M62" s="221"/>
      <c r="N62" s="220">
        <v>154190</v>
      </c>
      <c r="O62" s="221" t="e">
        <f>MATCH(RIGHT(D62,2),#REF!,0)</f>
        <v>#REF!</v>
      </c>
      <c r="P62" s="190"/>
      <c r="Q62" s="190"/>
      <c r="R62" s="190"/>
      <c r="S62" s="190"/>
      <c r="T62" s="190"/>
    </row>
    <row r="63" spans="1:20" ht="12.75" x14ac:dyDescent="0.2">
      <c r="A63" s="209"/>
      <c r="B63" s="209" t="s">
        <v>232</v>
      </c>
      <c r="C63" s="209"/>
      <c r="D63" s="218" t="s">
        <v>573</v>
      </c>
      <c r="E63" s="219"/>
      <c r="F63" s="220">
        <v>11093</v>
      </c>
      <c r="G63" s="221"/>
      <c r="H63" s="220">
        <v>11000</v>
      </c>
      <c r="I63" s="221"/>
      <c r="J63" s="220">
        <v>11662</v>
      </c>
      <c r="K63" s="221"/>
      <c r="L63" s="220">
        <v>9429</v>
      </c>
      <c r="M63" s="221"/>
      <c r="N63" s="220">
        <v>8810</v>
      </c>
      <c r="O63" s="221" t="e">
        <f>MATCH(RIGHT(D63,2),#REF!,0)</f>
        <v>#REF!</v>
      </c>
      <c r="P63" s="223"/>
      <c r="Q63" s="223"/>
      <c r="R63" s="223"/>
      <c r="S63" s="223"/>
      <c r="T63" s="223"/>
    </row>
    <row r="64" spans="1:20" ht="12.75" x14ac:dyDescent="0.2">
      <c r="A64" s="209"/>
      <c r="B64" s="209" t="s">
        <v>241</v>
      </c>
      <c r="C64" s="209"/>
      <c r="D64" s="218" t="s">
        <v>574</v>
      </c>
      <c r="E64" s="219"/>
      <c r="F64" s="220">
        <v>1144</v>
      </c>
      <c r="G64" s="221"/>
      <c r="H64" s="220">
        <v>1088</v>
      </c>
      <c r="I64" s="221"/>
      <c r="J64" s="220">
        <v>1363</v>
      </c>
      <c r="K64" s="221"/>
      <c r="L64" s="220">
        <v>1428</v>
      </c>
      <c r="M64" s="221"/>
      <c r="N64" s="220">
        <v>2010</v>
      </c>
      <c r="O64" s="221" t="e">
        <f>MATCH(RIGHT(D64,2),#REF!,0)</f>
        <v>#REF!</v>
      </c>
      <c r="P64" s="190"/>
      <c r="Q64" s="190"/>
      <c r="R64" s="190"/>
      <c r="S64" s="190"/>
      <c r="T64" s="190"/>
    </row>
    <row r="65" spans="1:20" ht="12.75" x14ac:dyDescent="0.2">
      <c r="A65" s="209"/>
      <c r="B65" s="209" t="s">
        <v>243</v>
      </c>
      <c r="C65" s="209"/>
      <c r="D65" s="218" t="s">
        <v>575</v>
      </c>
      <c r="E65" s="219"/>
      <c r="F65" s="220">
        <v>5201</v>
      </c>
      <c r="G65" s="221"/>
      <c r="H65" s="220">
        <v>5524</v>
      </c>
      <c r="I65" s="221"/>
      <c r="J65" s="220">
        <v>5081</v>
      </c>
      <c r="K65" s="221"/>
      <c r="L65" s="220">
        <v>5156</v>
      </c>
      <c r="M65" s="221"/>
      <c r="N65" s="220">
        <v>3733</v>
      </c>
      <c r="O65" s="221" t="e">
        <f>MATCH(RIGHT(D65,2),#REF!,0)</f>
        <v>#REF!</v>
      </c>
      <c r="P65" s="190"/>
      <c r="Q65" s="190"/>
      <c r="R65" s="190"/>
      <c r="S65" s="190"/>
      <c r="T65" s="190"/>
    </row>
    <row r="66" spans="1:20" ht="12.75" x14ac:dyDescent="0.2">
      <c r="A66" s="209"/>
      <c r="B66" s="209" t="s">
        <v>28</v>
      </c>
      <c r="C66" s="209"/>
      <c r="D66" s="218" t="s">
        <v>576</v>
      </c>
      <c r="E66" s="219"/>
      <c r="F66" s="220">
        <v>2070</v>
      </c>
      <c r="G66" s="221"/>
      <c r="H66" s="220">
        <v>1849</v>
      </c>
      <c r="I66" s="221"/>
      <c r="J66" s="220">
        <v>1931</v>
      </c>
      <c r="K66" s="221"/>
      <c r="L66" s="220">
        <v>1934</v>
      </c>
      <c r="M66" s="221"/>
      <c r="N66" s="220">
        <v>2120</v>
      </c>
      <c r="O66" s="221" t="e">
        <f>MATCH(RIGHT(D66,2),#REF!,0)</f>
        <v>#REF!</v>
      </c>
      <c r="P66" s="190"/>
      <c r="Q66" s="190"/>
      <c r="R66" s="190"/>
      <c r="S66" s="190"/>
      <c r="T66" s="190"/>
    </row>
    <row r="67" spans="1:20" ht="12.75" x14ac:dyDescent="0.2">
      <c r="A67" s="209"/>
      <c r="B67" s="209" t="s">
        <v>577</v>
      </c>
      <c r="C67" s="209"/>
      <c r="D67" s="218" t="s">
        <v>578</v>
      </c>
      <c r="E67" s="219"/>
      <c r="F67" s="220"/>
      <c r="G67" s="221"/>
      <c r="H67" s="220"/>
      <c r="I67" s="221"/>
      <c r="J67" s="220"/>
      <c r="K67" s="221"/>
      <c r="L67" s="220" t="s">
        <v>531</v>
      </c>
      <c r="M67" s="221"/>
      <c r="N67" s="220">
        <v>2</v>
      </c>
      <c r="O67" s="221" t="e">
        <f>MATCH(RIGHT(D67,2),#REF!,0)</f>
        <v>#REF!</v>
      </c>
      <c r="P67" s="190"/>
      <c r="Q67" s="190"/>
      <c r="R67" s="190"/>
      <c r="S67" s="190"/>
      <c r="T67" s="190"/>
    </row>
    <row r="68" spans="1:20" ht="12.75" x14ac:dyDescent="0.2">
      <c r="A68" s="209"/>
      <c r="B68" s="209" t="s">
        <v>247</v>
      </c>
      <c r="C68" s="209"/>
      <c r="D68" s="218" t="s">
        <v>579</v>
      </c>
      <c r="E68" s="219"/>
      <c r="F68" s="220">
        <v>69373</v>
      </c>
      <c r="G68" s="221"/>
      <c r="H68" s="220">
        <v>67988</v>
      </c>
      <c r="I68" s="221"/>
      <c r="J68" s="220">
        <v>62874</v>
      </c>
      <c r="K68" s="221"/>
      <c r="L68" s="220">
        <v>57733</v>
      </c>
      <c r="M68" s="221"/>
      <c r="N68" s="220">
        <v>60792</v>
      </c>
      <c r="O68" s="221" t="e">
        <f>MATCH(RIGHT(D68,2),#REF!,0)</f>
        <v>#REF!</v>
      </c>
      <c r="P68" s="190"/>
      <c r="Q68" s="190"/>
      <c r="R68" s="190"/>
      <c r="S68" s="190"/>
      <c r="T68" s="190"/>
    </row>
    <row r="69" spans="1:20" ht="12.75" x14ac:dyDescent="0.2">
      <c r="A69" s="209"/>
      <c r="B69" s="209" t="s">
        <v>580</v>
      </c>
      <c r="C69" s="209"/>
      <c r="D69" s="218" t="s">
        <v>581</v>
      </c>
      <c r="E69" s="219"/>
      <c r="F69" s="220"/>
      <c r="G69" s="221"/>
      <c r="H69" s="220"/>
      <c r="I69" s="221"/>
      <c r="J69" s="220"/>
      <c r="K69" s="221"/>
      <c r="L69" s="220" t="s">
        <v>531</v>
      </c>
      <c r="M69" s="221"/>
      <c r="N69" s="220">
        <v>6</v>
      </c>
      <c r="O69" s="221" t="e">
        <f>MATCH(RIGHT(D69,2),#REF!,0)</f>
        <v>#REF!</v>
      </c>
      <c r="P69" s="190"/>
      <c r="Q69" s="190"/>
      <c r="R69" s="190"/>
      <c r="S69" s="190"/>
      <c r="T69" s="190"/>
    </row>
    <row r="70" spans="1:20" ht="12.75" x14ac:dyDescent="0.2">
      <c r="A70" s="209"/>
      <c r="B70" s="209" t="s">
        <v>582</v>
      </c>
      <c r="C70" s="209"/>
      <c r="D70" s="218" t="s">
        <v>583</v>
      </c>
      <c r="E70" s="219"/>
      <c r="F70" s="220"/>
      <c r="G70" s="221"/>
      <c r="H70" s="220"/>
      <c r="I70" s="221"/>
      <c r="J70" s="220"/>
      <c r="K70" s="221"/>
      <c r="L70" s="220" t="s">
        <v>531</v>
      </c>
      <c r="M70" s="221"/>
      <c r="N70" s="220">
        <v>25</v>
      </c>
      <c r="O70" s="221" t="e">
        <f>MATCH(RIGHT(D70,2),#REF!,0)</f>
        <v>#REF!</v>
      </c>
      <c r="P70" s="190"/>
      <c r="Q70" s="190"/>
      <c r="R70" s="190"/>
      <c r="S70" s="190"/>
      <c r="T70" s="190"/>
    </row>
    <row r="71" spans="1:20" ht="12.75" x14ac:dyDescent="0.2">
      <c r="A71" s="209"/>
      <c r="B71" s="209" t="s">
        <v>318</v>
      </c>
      <c r="C71" s="209"/>
      <c r="D71" s="218" t="s">
        <v>584</v>
      </c>
      <c r="E71" s="219"/>
      <c r="F71" s="220">
        <v>14127</v>
      </c>
      <c r="G71" s="221"/>
      <c r="H71" s="220">
        <v>14201</v>
      </c>
      <c r="I71" s="221"/>
      <c r="J71" s="220">
        <v>14216</v>
      </c>
      <c r="K71" s="221"/>
      <c r="L71" s="220">
        <v>16101</v>
      </c>
      <c r="M71" s="221"/>
      <c r="N71" s="220">
        <v>15858</v>
      </c>
      <c r="O71" s="221" t="e">
        <f>MATCH(RIGHT(D71,2),#REF!,0)</f>
        <v>#REF!</v>
      </c>
      <c r="P71" s="190"/>
      <c r="Q71" s="190"/>
      <c r="R71" s="190"/>
      <c r="S71" s="190"/>
      <c r="T71" s="190"/>
    </row>
    <row r="72" spans="1:20" ht="12.75" x14ac:dyDescent="0.2">
      <c r="A72" s="225"/>
      <c r="B72" s="209" t="s">
        <v>116</v>
      </c>
      <c r="C72" s="225"/>
      <c r="D72" s="218" t="s">
        <v>585</v>
      </c>
      <c r="E72" s="219"/>
      <c r="F72" s="220">
        <v>26</v>
      </c>
      <c r="G72" s="221"/>
      <c r="H72" s="220">
        <v>27</v>
      </c>
      <c r="I72" s="221"/>
      <c r="J72" s="220">
        <v>41</v>
      </c>
      <c r="K72" s="221"/>
      <c r="L72" s="220">
        <v>34</v>
      </c>
      <c r="M72" s="221"/>
      <c r="N72" s="220" t="s">
        <v>586</v>
      </c>
      <c r="O72" s="221"/>
      <c r="P72" s="223"/>
      <c r="Q72" s="223"/>
      <c r="R72" s="223"/>
      <c r="S72" s="223"/>
      <c r="T72" s="223"/>
    </row>
    <row r="73" spans="1:20" ht="12.75" x14ac:dyDescent="0.2">
      <c r="A73" s="209"/>
      <c r="B73" s="211" t="s">
        <v>115</v>
      </c>
      <c r="C73" s="209"/>
      <c r="D73" s="218" t="s">
        <v>587</v>
      </c>
      <c r="E73" s="219"/>
      <c r="F73" s="226">
        <v>715460</v>
      </c>
      <c r="G73" s="227"/>
      <c r="H73" s="226">
        <v>722400</v>
      </c>
      <c r="I73" s="227"/>
      <c r="J73" s="226">
        <v>715203</v>
      </c>
      <c r="K73" s="227"/>
      <c r="L73" s="226">
        <v>675461</v>
      </c>
      <c r="M73" s="227"/>
      <c r="N73" s="226">
        <v>664975</v>
      </c>
      <c r="O73" s="221" t="e">
        <f>MATCH(RIGHT(D73,2),#REF!,0)</f>
        <v>#REF!</v>
      </c>
      <c r="P73" s="190"/>
      <c r="Q73" s="190"/>
      <c r="R73" s="190"/>
      <c r="S73" s="190"/>
      <c r="T73" s="190"/>
    </row>
    <row r="74" spans="1:20" ht="12.75" x14ac:dyDescent="0.2">
      <c r="A74" s="209"/>
      <c r="B74" s="209"/>
      <c r="C74" s="209"/>
      <c r="D74" s="218"/>
      <c r="E74" s="232"/>
      <c r="F74" s="229"/>
      <c r="G74" s="221"/>
      <c r="H74" s="216"/>
      <c r="I74" s="230"/>
      <c r="J74" s="216"/>
      <c r="K74" s="230"/>
      <c r="L74" s="216"/>
      <c r="M74" s="230"/>
      <c r="N74" s="216"/>
      <c r="O74" s="216"/>
      <c r="P74" s="190"/>
      <c r="Q74" s="190"/>
      <c r="R74" s="217"/>
      <c r="S74" s="190"/>
      <c r="T74" s="228"/>
    </row>
    <row r="75" spans="1:20" ht="12.75" x14ac:dyDescent="0.2">
      <c r="A75" s="209"/>
      <c r="B75" s="225" t="s">
        <v>588</v>
      </c>
      <c r="C75" s="209"/>
      <c r="D75" s="218"/>
      <c r="E75" s="232"/>
      <c r="F75" s="216"/>
      <c r="G75" s="221"/>
      <c r="H75" s="216"/>
      <c r="I75" s="230"/>
      <c r="J75" s="216"/>
      <c r="K75" s="230"/>
      <c r="L75" s="216"/>
      <c r="M75" s="230"/>
      <c r="N75" s="216"/>
      <c r="O75" s="216"/>
      <c r="P75" s="190"/>
      <c r="Q75" s="190"/>
      <c r="R75" s="217"/>
      <c r="S75" s="190"/>
      <c r="T75" s="228"/>
    </row>
    <row r="76" spans="1:20" ht="12.75" x14ac:dyDescent="0.2">
      <c r="A76" s="209"/>
      <c r="B76" s="225" t="s">
        <v>121</v>
      </c>
      <c r="C76" s="209"/>
      <c r="D76" s="231"/>
      <c r="E76" s="232"/>
      <c r="F76" s="190"/>
      <c r="G76" s="233"/>
      <c r="H76" s="190"/>
      <c r="I76" s="192"/>
      <c r="J76" s="190"/>
      <c r="K76" s="192"/>
      <c r="L76" s="190"/>
      <c r="M76" s="192"/>
      <c r="N76" s="190"/>
      <c r="O76" s="216"/>
      <c r="P76" s="190"/>
      <c r="Q76" s="190"/>
      <c r="R76" s="217"/>
      <c r="S76" s="190"/>
      <c r="T76" s="228"/>
    </row>
    <row r="77" spans="1:20" ht="12.75" hidden="1" x14ac:dyDescent="0.2">
      <c r="A77" s="209" t="b">
        <f>L77=$L$78</f>
        <v>0</v>
      </c>
      <c r="B77" s="191" t="s">
        <v>207</v>
      </c>
      <c r="C77" s="209"/>
      <c r="D77" s="218" t="s">
        <v>589</v>
      </c>
      <c r="E77" s="219"/>
      <c r="F77" s="220">
        <v>76</v>
      </c>
      <c r="G77" s="221"/>
      <c r="H77" s="220">
        <v>101</v>
      </c>
      <c r="I77" s="221"/>
      <c r="J77" s="220">
        <v>146</v>
      </c>
      <c r="K77" s="221"/>
      <c r="L77" s="220">
        <v>164</v>
      </c>
      <c r="M77" s="221"/>
      <c r="N77" s="220">
        <v>84</v>
      </c>
      <c r="O77" s="221" t="e">
        <f>MATCH(RIGHT(D77,2),#REF!,0)</f>
        <v>#REF!</v>
      </c>
      <c r="P77" s="190"/>
      <c r="Q77" s="190"/>
      <c r="R77" s="190"/>
      <c r="S77" s="190"/>
      <c r="T77" s="190"/>
    </row>
    <row r="78" spans="1:20" ht="12.75" x14ac:dyDescent="0.2">
      <c r="A78" s="209" t="b">
        <f>L78=$L$78</f>
        <v>1</v>
      </c>
      <c r="B78" s="191" t="s">
        <v>590</v>
      </c>
      <c r="C78" s="209"/>
      <c r="D78" s="218" t="s">
        <v>591</v>
      </c>
      <c r="E78" s="219"/>
      <c r="F78" s="220"/>
      <c r="G78" s="221"/>
      <c r="H78" s="220"/>
      <c r="I78" s="221"/>
      <c r="J78" s="220"/>
      <c r="K78" s="221"/>
      <c r="L78" s="220" t="s">
        <v>531</v>
      </c>
      <c r="M78" s="221"/>
      <c r="N78" s="220">
        <v>168</v>
      </c>
      <c r="O78" s="221" t="e">
        <f>MATCH(RIGHT(D78,2),#REF!,0)</f>
        <v>#REF!</v>
      </c>
      <c r="P78" s="190"/>
      <c r="Q78" s="190"/>
      <c r="R78" s="190"/>
      <c r="S78" s="190"/>
      <c r="T78" s="190"/>
    </row>
    <row r="79" spans="1:20" ht="12.75" hidden="1" x14ac:dyDescent="0.2">
      <c r="A79" s="209" t="b">
        <f t="shared" ref="A79:A142" si="0">L79=$L$78</f>
        <v>0</v>
      </c>
      <c r="B79" s="191" t="s">
        <v>1</v>
      </c>
      <c r="C79" s="209"/>
      <c r="D79" s="218" t="s">
        <v>592</v>
      </c>
      <c r="E79" s="219"/>
      <c r="F79" s="220">
        <v>625</v>
      </c>
      <c r="G79" s="221"/>
      <c r="H79" s="220">
        <v>409</v>
      </c>
      <c r="I79" s="221"/>
      <c r="J79" s="220">
        <v>14</v>
      </c>
      <c r="K79" s="221"/>
      <c r="L79" s="220">
        <v>17</v>
      </c>
      <c r="M79" s="221"/>
      <c r="N79" s="220">
        <v>26</v>
      </c>
      <c r="O79" s="221" t="e">
        <f>MATCH(RIGHT(D79,2),#REF!,0)</f>
        <v>#REF!</v>
      </c>
      <c r="P79" s="190"/>
      <c r="Q79" s="190"/>
      <c r="R79" s="190"/>
      <c r="S79" s="190"/>
      <c r="T79" s="190"/>
    </row>
    <row r="80" spans="1:20" ht="12.75" hidden="1" x14ac:dyDescent="0.2">
      <c r="A80" s="209" t="b">
        <f t="shared" si="0"/>
        <v>0</v>
      </c>
      <c r="B80" s="209" t="s">
        <v>5</v>
      </c>
      <c r="C80" s="209"/>
      <c r="D80" s="218" t="s">
        <v>593</v>
      </c>
      <c r="E80" s="219"/>
      <c r="F80" s="220">
        <v>1407</v>
      </c>
      <c r="G80" s="221"/>
      <c r="H80" s="220">
        <v>2540</v>
      </c>
      <c r="I80" s="221"/>
      <c r="J80" s="220">
        <v>2853</v>
      </c>
      <c r="K80" s="221"/>
      <c r="L80" s="220">
        <v>707</v>
      </c>
      <c r="M80" s="221"/>
      <c r="N80" s="220">
        <v>2300</v>
      </c>
      <c r="O80" s="221" t="e">
        <f>MATCH(RIGHT(D80,2),#REF!,0)</f>
        <v>#REF!</v>
      </c>
      <c r="P80" s="190"/>
      <c r="Q80" s="190"/>
      <c r="R80" s="190"/>
      <c r="S80" s="190"/>
      <c r="T80" s="190"/>
    </row>
    <row r="81" spans="1:20" ht="12.75" hidden="1" x14ac:dyDescent="0.2">
      <c r="A81" s="209" t="b">
        <f t="shared" si="0"/>
        <v>0</v>
      </c>
      <c r="B81" s="209" t="s">
        <v>14</v>
      </c>
      <c r="C81" s="209"/>
      <c r="D81" s="218" t="s">
        <v>594</v>
      </c>
      <c r="E81" s="219"/>
      <c r="F81" s="220">
        <v>1204</v>
      </c>
      <c r="G81" s="221"/>
      <c r="H81" s="220">
        <v>1094</v>
      </c>
      <c r="I81" s="221"/>
      <c r="J81" s="220">
        <v>1006</v>
      </c>
      <c r="K81" s="221"/>
      <c r="L81" s="220">
        <v>880</v>
      </c>
      <c r="M81" s="221"/>
      <c r="N81" s="220">
        <v>491</v>
      </c>
      <c r="O81" s="221" t="e">
        <f>MATCH(RIGHT(D81,2),#REF!,0)</f>
        <v>#REF!</v>
      </c>
      <c r="P81" s="190"/>
      <c r="Q81" s="190"/>
      <c r="R81" s="190"/>
      <c r="S81" s="190"/>
      <c r="T81" s="190"/>
    </row>
    <row r="82" spans="1:20" ht="12.75" hidden="1" x14ac:dyDescent="0.2">
      <c r="A82" s="209" t="b">
        <f t="shared" si="0"/>
        <v>0</v>
      </c>
      <c r="B82" s="209" t="s">
        <v>223</v>
      </c>
      <c r="C82" s="209"/>
      <c r="D82" s="218" t="s">
        <v>595</v>
      </c>
      <c r="E82" s="219"/>
      <c r="F82" s="220">
        <v>1331</v>
      </c>
      <c r="G82" s="221"/>
      <c r="H82" s="220">
        <v>1257</v>
      </c>
      <c r="I82" s="221"/>
      <c r="J82" s="220">
        <v>1693</v>
      </c>
      <c r="K82" s="221"/>
      <c r="L82" s="220">
        <v>1352</v>
      </c>
      <c r="M82" s="221"/>
      <c r="N82" s="220">
        <v>2179</v>
      </c>
      <c r="O82" s="221" t="e">
        <f>MATCH(RIGHT(D82,2),#REF!,0)</f>
        <v>#REF!</v>
      </c>
      <c r="P82" s="190"/>
      <c r="Q82" s="190"/>
      <c r="R82" s="190"/>
      <c r="S82" s="190"/>
      <c r="T82" s="190"/>
    </row>
    <row r="83" spans="1:20" ht="12.75" hidden="1" x14ac:dyDescent="0.2">
      <c r="A83" s="209" t="b">
        <f t="shared" si="0"/>
        <v>0</v>
      </c>
      <c r="B83" s="209" t="s">
        <v>15</v>
      </c>
      <c r="C83" s="209"/>
      <c r="D83" s="218" t="s">
        <v>596</v>
      </c>
      <c r="E83" s="219"/>
      <c r="F83" s="220">
        <v>1784</v>
      </c>
      <c r="G83" s="221"/>
      <c r="H83" s="220">
        <v>1308</v>
      </c>
      <c r="I83" s="221"/>
      <c r="J83" s="220">
        <v>2677</v>
      </c>
      <c r="K83" s="221"/>
      <c r="L83" s="220">
        <v>1999</v>
      </c>
      <c r="M83" s="221"/>
      <c r="N83" s="220">
        <v>1882</v>
      </c>
      <c r="O83" s="221" t="e">
        <f>MATCH(RIGHT(D83,2),#REF!,0)</f>
        <v>#REF!</v>
      </c>
      <c r="P83" s="190"/>
      <c r="Q83" s="190"/>
      <c r="R83" s="190"/>
      <c r="S83" s="190"/>
      <c r="T83" s="190"/>
    </row>
    <row r="84" spans="1:20" ht="12.75" x14ac:dyDescent="0.2">
      <c r="A84" s="209" t="b">
        <f t="shared" si="0"/>
        <v>1</v>
      </c>
      <c r="B84" s="209" t="s">
        <v>597</v>
      </c>
      <c r="C84" s="209"/>
      <c r="D84" s="218" t="s">
        <v>598</v>
      </c>
      <c r="E84" s="219"/>
      <c r="F84" s="220"/>
      <c r="G84" s="221"/>
      <c r="H84" s="220"/>
      <c r="I84" s="221"/>
      <c r="J84" s="220"/>
      <c r="K84" s="221"/>
      <c r="L84" s="220" t="s">
        <v>531</v>
      </c>
      <c r="M84" s="221"/>
      <c r="N84" s="220">
        <v>298</v>
      </c>
      <c r="O84" s="221" t="e">
        <f>MATCH(RIGHT(D84,2),#REF!,0)</f>
        <v>#REF!</v>
      </c>
      <c r="P84" s="190"/>
      <c r="Q84" s="190"/>
      <c r="R84" s="190"/>
      <c r="S84" s="190"/>
      <c r="T84" s="190"/>
    </row>
    <row r="85" spans="1:20" ht="12.75" x14ac:dyDescent="0.2">
      <c r="A85" s="209" t="b">
        <f t="shared" si="0"/>
        <v>1</v>
      </c>
      <c r="B85" s="209" t="s">
        <v>599</v>
      </c>
      <c r="C85" s="209"/>
      <c r="D85" s="218" t="s">
        <v>600</v>
      </c>
      <c r="E85" s="219"/>
      <c r="F85" s="220"/>
      <c r="G85" s="221"/>
      <c r="H85" s="220"/>
      <c r="I85" s="221"/>
      <c r="J85" s="220"/>
      <c r="K85" s="221"/>
      <c r="L85" s="220" t="s">
        <v>531</v>
      </c>
      <c r="M85" s="221"/>
      <c r="N85" s="220">
        <v>118</v>
      </c>
      <c r="O85" s="221" t="e">
        <f>MATCH(RIGHT(D85,2),#REF!,0)</f>
        <v>#REF!</v>
      </c>
      <c r="P85" s="190"/>
      <c r="Q85" s="190"/>
      <c r="R85" s="190"/>
      <c r="S85" s="190"/>
      <c r="T85" s="190"/>
    </row>
    <row r="86" spans="1:20" ht="12.75" x14ac:dyDescent="0.2">
      <c r="A86" s="209" t="b">
        <f t="shared" si="0"/>
        <v>1</v>
      </c>
      <c r="B86" s="209" t="s">
        <v>601</v>
      </c>
      <c r="C86" s="209"/>
      <c r="D86" s="218" t="s">
        <v>602</v>
      </c>
      <c r="E86" s="219"/>
      <c r="F86" s="220"/>
      <c r="G86" s="221"/>
      <c r="H86" s="220"/>
      <c r="I86" s="221"/>
      <c r="J86" s="220"/>
      <c r="K86" s="221"/>
      <c r="L86" s="220" t="s">
        <v>531</v>
      </c>
      <c r="M86" s="221"/>
      <c r="N86" s="220">
        <v>4</v>
      </c>
      <c r="O86" s="221" t="e">
        <f>MATCH(RIGHT(D86,2),#REF!,0)</f>
        <v>#REF!</v>
      </c>
      <c r="P86" s="190"/>
      <c r="Q86" s="190"/>
      <c r="R86" s="190"/>
      <c r="S86" s="190"/>
      <c r="T86" s="190"/>
    </row>
    <row r="87" spans="1:20" ht="12.75" hidden="1" x14ac:dyDescent="0.2">
      <c r="A87" s="209" t="b">
        <f t="shared" si="0"/>
        <v>0</v>
      </c>
      <c r="B87" s="209" t="s">
        <v>268</v>
      </c>
      <c r="C87" s="209"/>
      <c r="D87" s="218" t="s">
        <v>603</v>
      </c>
      <c r="E87" s="219"/>
      <c r="F87" s="220">
        <v>8924</v>
      </c>
      <c r="G87" s="221"/>
      <c r="H87" s="220">
        <v>9458</v>
      </c>
      <c r="I87" s="221"/>
      <c r="J87" s="220">
        <v>9892</v>
      </c>
      <c r="K87" s="221"/>
      <c r="L87" s="220">
        <v>11187</v>
      </c>
      <c r="M87" s="221"/>
      <c r="N87" s="220">
        <v>10373</v>
      </c>
      <c r="O87" s="221" t="e">
        <f>MATCH(RIGHT(D87,2),#REF!,0)</f>
        <v>#REF!</v>
      </c>
      <c r="P87" s="190"/>
      <c r="Q87" s="190"/>
      <c r="R87" s="190"/>
      <c r="S87" s="190"/>
      <c r="T87" s="190"/>
    </row>
    <row r="88" spans="1:20" ht="12.75" hidden="1" x14ac:dyDescent="0.2">
      <c r="A88" s="209" t="b">
        <f t="shared" si="0"/>
        <v>0</v>
      </c>
      <c r="B88" s="209" t="s">
        <v>36</v>
      </c>
      <c r="C88" s="209"/>
      <c r="D88" s="218" t="s">
        <v>604</v>
      </c>
      <c r="E88" s="219"/>
      <c r="F88" s="220">
        <v>1185</v>
      </c>
      <c r="G88" s="221"/>
      <c r="H88" s="220">
        <v>929</v>
      </c>
      <c r="I88" s="221"/>
      <c r="J88" s="220">
        <v>1109</v>
      </c>
      <c r="K88" s="221"/>
      <c r="L88" s="220">
        <v>1052</v>
      </c>
      <c r="M88" s="221"/>
      <c r="N88" s="220">
        <v>1031</v>
      </c>
      <c r="O88" s="221" t="e">
        <f>MATCH(RIGHT(D88,2),#REF!,0)</f>
        <v>#REF!</v>
      </c>
      <c r="P88" s="190"/>
      <c r="Q88" s="190"/>
      <c r="R88" s="190"/>
      <c r="S88" s="190"/>
      <c r="T88" s="190"/>
    </row>
    <row r="89" spans="1:20" ht="12.75" hidden="1" x14ac:dyDescent="0.2">
      <c r="A89" s="209" t="b">
        <f t="shared" si="0"/>
        <v>0</v>
      </c>
      <c r="B89" s="209" t="s">
        <v>37</v>
      </c>
      <c r="C89" s="209"/>
      <c r="D89" s="218" t="s">
        <v>605</v>
      </c>
      <c r="E89" s="219"/>
      <c r="F89" s="220">
        <v>21414</v>
      </c>
      <c r="G89" s="221"/>
      <c r="H89" s="220">
        <v>15876</v>
      </c>
      <c r="I89" s="221"/>
      <c r="J89" s="220">
        <v>20920</v>
      </c>
      <c r="K89" s="221"/>
      <c r="L89" s="220">
        <v>23836</v>
      </c>
      <c r="M89" s="221"/>
      <c r="N89" s="220">
        <v>26669</v>
      </c>
      <c r="O89" s="221" t="e">
        <f>MATCH(RIGHT(D89,2),#REF!,0)</f>
        <v>#REF!</v>
      </c>
      <c r="P89" s="190"/>
      <c r="Q89" s="190"/>
      <c r="R89" s="190"/>
      <c r="S89" s="190"/>
      <c r="T89" s="190"/>
    </row>
    <row r="90" spans="1:20" ht="12.75" hidden="1" x14ac:dyDescent="0.2">
      <c r="A90" s="209" t="b">
        <f t="shared" si="0"/>
        <v>0</v>
      </c>
      <c r="B90" s="209" t="s">
        <v>135</v>
      </c>
      <c r="C90" s="209"/>
      <c r="D90" s="218" t="s">
        <v>606</v>
      </c>
      <c r="E90" s="219"/>
      <c r="F90" s="220">
        <v>275</v>
      </c>
      <c r="G90" s="221"/>
      <c r="H90" s="220">
        <v>189</v>
      </c>
      <c r="I90" s="221"/>
      <c r="J90" s="220">
        <v>244</v>
      </c>
      <c r="K90" s="221"/>
      <c r="L90" s="220">
        <v>231</v>
      </c>
      <c r="M90" s="221"/>
      <c r="N90" s="220">
        <v>272</v>
      </c>
      <c r="O90" s="221" t="e">
        <f>MATCH(RIGHT(D90,2),#REF!,0)</f>
        <v>#REF!</v>
      </c>
      <c r="P90" s="190"/>
      <c r="Q90" s="190"/>
      <c r="R90" s="190"/>
      <c r="S90" s="190"/>
      <c r="T90" s="190"/>
    </row>
    <row r="91" spans="1:20" ht="12.75" hidden="1" x14ac:dyDescent="0.2">
      <c r="A91" s="209" t="b">
        <f t="shared" si="0"/>
        <v>0</v>
      </c>
      <c r="B91" s="222" t="s">
        <v>58</v>
      </c>
      <c r="C91" s="222"/>
      <c r="D91" s="218" t="s">
        <v>607</v>
      </c>
      <c r="E91" s="219"/>
      <c r="F91" s="220">
        <v>9136</v>
      </c>
      <c r="G91" s="234"/>
      <c r="H91" s="220">
        <v>7330</v>
      </c>
      <c r="I91" s="234"/>
      <c r="J91" s="220">
        <v>7626</v>
      </c>
      <c r="K91" s="234"/>
      <c r="L91" s="220">
        <v>7041</v>
      </c>
      <c r="M91" s="234"/>
      <c r="N91" s="220">
        <v>6152</v>
      </c>
      <c r="O91" s="221" t="e">
        <f>MATCH(RIGHT(D91,2),#REF!,0)</f>
        <v>#REF!</v>
      </c>
      <c r="P91" s="190"/>
      <c r="Q91" s="190"/>
      <c r="R91" s="190"/>
      <c r="S91" s="190"/>
      <c r="T91" s="190"/>
    </row>
    <row r="92" spans="1:20" ht="12.75" hidden="1" x14ac:dyDescent="0.2">
      <c r="A92" s="209" t="b">
        <f t="shared" si="0"/>
        <v>0</v>
      </c>
      <c r="B92" s="222" t="s">
        <v>61</v>
      </c>
      <c r="C92" s="222"/>
      <c r="D92" s="218" t="s">
        <v>608</v>
      </c>
      <c r="E92" s="219"/>
      <c r="F92" s="220">
        <v>2349</v>
      </c>
      <c r="G92" s="234"/>
      <c r="H92" s="220">
        <v>336</v>
      </c>
      <c r="I92" s="234"/>
      <c r="J92" s="220">
        <v>1678</v>
      </c>
      <c r="K92" s="234"/>
      <c r="L92" s="220">
        <v>1283</v>
      </c>
      <c r="M92" s="234"/>
      <c r="N92" s="220">
        <v>3415</v>
      </c>
      <c r="O92" s="221" t="e">
        <f>MATCH(RIGHT(D92,2),#REF!,0)</f>
        <v>#REF!</v>
      </c>
      <c r="P92" s="190"/>
      <c r="Q92" s="190"/>
      <c r="R92" s="190"/>
      <c r="S92" s="190"/>
      <c r="T92" s="190"/>
    </row>
    <row r="93" spans="1:20" ht="12.75" hidden="1" x14ac:dyDescent="0.2">
      <c r="A93" s="209" t="b">
        <f t="shared" si="0"/>
        <v>0</v>
      </c>
      <c r="B93" s="222" t="s">
        <v>116</v>
      </c>
      <c r="C93" s="235"/>
      <c r="D93" s="218" t="s">
        <v>609</v>
      </c>
      <c r="E93" s="219"/>
      <c r="F93" s="220">
        <v>861</v>
      </c>
      <c r="G93" s="234"/>
      <c r="H93" s="220">
        <v>685</v>
      </c>
      <c r="I93" s="234"/>
      <c r="J93" s="220">
        <v>645</v>
      </c>
      <c r="K93" s="234"/>
      <c r="L93" s="220">
        <v>576</v>
      </c>
      <c r="M93" s="234"/>
      <c r="N93" s="220" t="s">
        <v>586</v>
      </c>
      <c r="O93" s="221"/>
      <c r="P93" s="223"/>
      <c r="Q93" s="223"/>
      <c r="R93" s="223"/>
      <c r="S93" s="223"/>
      <c r="T93" s="223"/>
    </row>
    <row r="94" spans="1:20" ht="12.75" hidden="1" x14ac:dyDescent="0.2">
      <c r="A94" s="209" t="b">
        <f t="shared" si="0"/>
        <v>0</v>
      </c>
      <c r="B94" s="211" t="s">
        <v>115</v>
      </c>
      <c r="C94" s="222"/>
      <c r="D94" s="218" t="s">
        <v>610</v>
      </c>
      <c r="E94" s="219"/>
      <c r="F94" s="226">
        <v>50573</v>
      </c>
      <c r="G94" s="236"/>
      <c r="H94" s="226">
        <v>41511</v>
      </c>
      <c r="I94" s="236"/>
      <c r="J94" s="226">
        <v>50503</v>
      </c>
      <c r="K94" s="236"/>
      <c r="L94" s="226">
        <v>50326</v>
      </c>
      <c r="M94" s="236"/>
      <c r="N94" s="226">
        <v>55462</v>
      </c>
      <c r="O94" s="221" t="e">
        <f>MATCH(RIGHT(D94,2),#REF!,0)</f>
        <v>#REF!</v>
      </c>
      <c r="P94" s="190"/>
      <c r="Q94" s="190"/>
      <c r="R94" s="190"/>
      <c r="S94" s="190"/>
      <c r="T94" s="190"/>
    </row>
    <row r="95" spans="1:20" ht="12.75" hidden="1" x14ac:dyDescent="0.2">
      <c r="A95" s="209" t="b">
        <f t="shared" si="0"/>
        <v>0</v>
      </c>
      <c r="B95" s="222"/>
      <c r="C95" s="222"/>
      <c r="D95" s="218"/>
      <c r="E95" s="232"/>
      <c r="F95" s="237"/>
      <c r="G95" s="234"/>
      <c r="H95" s="237"/>
      <c r="I95" s="238"/>
      <c r="J95" s="237"/>
      <c r="K95" s="238"/>
      <c r="L95" s="237"/>
      <c r="M95" s="238"/>
      <c r="N95" s="239"/>
      <c r="O95" s="239"/>
      <c r="P95" s="190"/>
      <c r="Q95" s="190"/>
      <c r="R95" s="190"/>
      <c r="S95" s="190"/>
      <c r="T95" s="228"/>
    </row>
    <row r="96" spans="1:20" ht="12.75" hidden="1" x14ac:dyDescent="0.2">
      <c r="A96" s="209" t="b">
        <f t="shared" si="0"/>
        <v>0</v>
      </c>
      <c r="B96" s="235" t="s">
        <v>326</v>
      </c>
      <c r="C96" s="222"/>
      <c r="D96" s="231"/>
      <c r="E96" s="232"/>
      <c r="F96" s="190"/>
      <c r="G96" s="233"/>
      <c r="H96" s="190"/>
      <c r="I96" s="192"/>
      <c r="J96" s="190"/>
      <c r="K96" s="192"/>
      <c r="L96" s="190"/>
      <c r="M96" s="192"/>
      <c r="N96" s="190"/>
      <c r="O96" s="239"/>
      <c r="P96" s="190"/>
      <c r="Q96" s="190"/>
      <c r="R96" s="217"/>
      <c r="S96" s="190"/>
      <c r="T96" s="228"/>
    </row>
    <row r="97" spans="1:15" ht="12.75" hidden="1" x14ac:dyDescent="0.2">
      <c r="A97" s="209" t="b">
        <f t="shared" si="0"/>
        <v>0</v>
      </c>
      <c r="B97" s="222" t="s">
        <v>226</v>
      </c>
      <c r="C97" s="222"/>
      <c r="D97" s="218" t="s">
        <v>611</v>
      </c>
      <c r="E97" s="219"/>
      <c r="F97" s="220">
        <v>999</v>
      </c>
      <c r="G97" s="234"/>
      <c r="H97" s="220">
        <v>770</v>
      </c>
      <c r="I97" s="234"/>
      <c r="J97" s="220">
        <v>897</v>
      </c>
      <c r="K97" s="234"/>
      <c r="L97" s="220">
        <v>789</v>
      </c>
      <c r="M97" s="234"/>
      <c r="N97" s="220">
        <v>707</v>
      </c>
      <c r="O97" s="221" t="e">
        <f>MATCH(RIGHT(D97,2),#REF!,0)</f>
        <v>#REF!</v>
      </c>
    </row>
    <row r="98" spans="1:15" ht="12.75" hidden="1" x14ac:dyDescent="0.2">
      <c r="A98" s="209" t="b">
        <f t="shared" si="0"/>
        <v>0</v>
      </c>
      <c r="B98" s="222" t="s">
        <v>209</v>
      </c>
      <c r="C98" s="209"/>
      <c r="D98" s="218" t="s">
        <v>612</v>
      </c>
      <c r="E98" s="219"/>
      <c r="F98" s="220">
        <v>7437</v>
      </c>
      <c r="G98" s="234"/>
      <c r="H98" s="220">
        <v>8991</v>
      </c>
      <c r="I98" s="234"/>
      <c r="J98" s="220">
        <v>9205</v>
      </c>
      <c r="K98" s="234"/>
      <c r="L98" s="220">
        <v>8220</v>
      </c>
      <c r="M98" s="234"/>
      <c r="N98" s="220">
        <v>8527</v>
      </c>
      <c r="O98" s="221" t="e">
        <f>MATCH(RIGHT(D98,2),#REF!,0)</f>
        <v>#REF!</v>
      </c>
    </row>
    <row r="99" spans="1:15" ht="12.75" hidden="1" x14ac:dyDescent="0.2">
      <c r="A99" s="209" t="b">
        <f t="shared" si="0"/>
        <v>0</v>
      </c>
      <c r="B99" s="209" t="s">
        <v>9</v>
      </c>
      <c r="C99" s="209"/>
      <c r="D99" s="218" t="s">
        <v>613</v>
      </c>
      <c r="E99" s="219"/>
      <c r="F99" s="220">
        <v>419</v>
      </c>
      <c r="G99" s="221"/>
      <c r="H99" s="220">
        <v>605</v>
      </c>
      <c r="I99" s="221"/>
      <c r="J99" s="220">
        <v>765</v>
      </c>
      <c r="K99" s="221"/>
      <c r="L99" s="220">
        <v>859</v>
      </c>
      <c r="M99" s="221"/>
      <c r="N99" s="220">
        <v>742</v>
      </c>
      <c r="O99" s="221" t="e">
        <f>MATCH(RIGHT(D99,2),#REF!,0)</f>
        <v>#REF!</v>
      </c>
    </row>
    <row r="100" spans="1:15" ht="12.75" x14ac:dyDescent="0.2">
      <c r="A100" s="209" t="b">
        <f t="shared" si="0"/>
        <v>1</v>
      </c>
      <c r="B100" s="209" t="s">
        <v>614</v>
      </c>
      <c r="C100" s="209"/>
      <c r="D100" s="218" t="s">
        <v>615</v>
      </c>
      <c r="E100" s="219"/>
      <c r="F100" s="220"/>
      <c r="G100" s="221"/>
      <c r="H100" s="220"/>
      <c r="I100" s="221"/>
      <c r="J100" s="220"/>
      <c r="K100" s="221"/>
      <c r="L100" s="220" t="s">
        <v>531</v>
      </c>
      <c r="M100" s="221"/>
      <c r="N100" s="220">
        <v>38</v>
      </c>
      <c r="O100" s="221" t="e">
        <f>MATCH(RIGHT(D100,2),#REF!,0)</f>
        <v>#REF!</v>
      </c>
    </row>
    <row r="101" spans="1:15" ht="12.75" x14ac:dyDescent="0.2">
      <c r="A101" s="209" t="b">
        <f t="shared" si="0"/>
        <v>1</v>
      </c>
      <c r="B101" s="209" t="s">
        <v>616</v>
      </c>
      <c r="C101" s="209"/>
      <c r="D101" s="218" t="s">
        <v>617</v>
      </c>
      <c r="E101" s="219"/>
      <c r="F101" s="220"/>
      <c r="G101" s="221"/>
      <c r="H101" s="220"/>
      <c r="I101" s="221"/>
      <c r="J101" s="220"/>
      <c r="K101" s="221"/>
      <c r="L101" s="220" t="s">
        <v>531</v>
      </c>
      <c r="M101" s="221"/>
      <c r="N101" s="220">
        <v>3</v>
      </c>
      <c r="O101" s="221" t="e">
        <f>MATCH(RIGHT(D101,2),#REF!,0)</f>
        <v>#REF!</v>
      </c>
    </row>
    <row r="102" spans="1:15" ht="12.75" hidden="1" x14ac:dyDescent="0.2">
      <c r="A102" s="209" t="b">
        <f t="shared" si="0"/>
        <v>0</v>
      </c>
      <c r="B102" s="209" t="s">
        <v>218</v>
      </c>
      <c r="C102" s="209"/>
      <c r="D102" s="218" t="s">
        <v>618</v>
      </c>
      <c r="E102" s="219"/>
      <c r="F102" s="220">
        <v>306</v>
      </c>
      <c r="G102" s="221"/>
      <c r="H102" s="220">
        <v>166</v>
      </c>
      <c r="I102" s="221"/>
      <c r="J102" s="220">
        <v>321</v>
      </c>
      <c r="K102" s="221"/>
      <c r="L102" s="220">
        <v>327</v>
      </c>
      <c r="M102" s="221"/>
      <c r="N102" s="220">
        <v>318</v>
      </c>
      <c r="O102" s="221" t="e">
        <f>MATCH(RIGHT(D102,2),#REF!,0)</f>
        <v>#REF!</v>
      </c>
    </row>
    <row r="103" spans="1:15" ht="12.75" x14ac:dyDescent="0.2">
      <c r="A103" s="209" t="b">
        <f t="shared" si="0"/>
        <v>1</v>
      </c>
      <c r="B103" s="209" t="s">
        <v>619</v>
      </c>
      <c r="C103" s="209"/>
      <c r="D103" s="218" t="s">
        <v>620</v>
      </c>
      <c r="E103" s="219"/>
      <c r="F103" s="220"/>
      <c r="G103" s="221"/>
      <c r="H103" s="220"/>
      <c r="I103" s="221"/>
      <c r="J103" s="220"/>
      <c r="K103" s="221"/>
      <c r="L103" s="220" t="s">
        <v>531</v>
      </c>
      <c r="M103" s="221"/>
      <c r="N103" s="220">
        <v>26</v>
      </c>
      <c r="O103" s="221" t="e">
        <f>MATCH(RIGHT(D103,2),#REF!,0)</f>
        <v>#REF!</v>
      </c>
    </row>
    <row r="104" spans="1:15" ht="12.75" x14ac:dyDescent="0.2">
      <c r="A104" s="209" t="b">
        <f t="shared" si="0"/>
        <v>1</v>
      </c>
      <c r="B104" s="209" t="s">
        <v>621</v>
      </c>
      <c r="C104" s="209"/>
      <c r="D104" s="218" t="s">
        <v>622</v>
      </c>
      <c r="E104" s="219"/>
      <c r="F104" s="220"/>
      <c r="G104" s="221"/>
      <c r="H104" s="220"/>
      <c r="I104" s="221"/>
      <c r="J104" s="220"/>
      <c r="K104" s="221"/>
      <c r="L104" s="220" t="s">
        <v>531</v>
      </c>
      <c r="M104" s="221"/>
      <c r="N104" s="220">
        <v>14</v>
      </c>
      <c r="O104" s="221" t="e">
        <f>MATCH(RIGHT(D104,2),#REF!,0)</f>
        <v>#REF!</v>
      </c>
    </row>
    <row r="105" spans="1:15" ht="12.75" x14ac:dyDescent="0.2">
      <c r="A105" s="209" t="b">
        <f t="shared" si="0"/>
        <v>1</v>
      </c>
      <c r="B105" s="209" t="s">
        <v>623</v>
      </c>
      <c r="C105" s="209"/>
      <c r="D105" s="218" t="s">
        <v>624</v>
      </c>
      <c r="E105" s="219"/>
      <c r="F105" s="220"/>
      <c r="G105" s="221"/>
      <c r="H105" s="220"/>
      <c r="I105" s="221"/>
      <c r="J105" s="220"/>
      <c r="K105" s="221"/>
      <c r="L105" s="220" t="s">
        <v>531</v>
      </c>
      <c r="M105" s="221"/>
      <c r="N105" s="220">
        <v>166</v>
      </c>
      <c r="O105" s="221" t="e">
        <f>MATCH(RIGHT(D105,2),#REF!,0)</f>
        <v>#REF!</v>
      </c>
    </row>
    <row r="106" spans="1:15" ht="12.75" x14ac:dyDescent="0.2">
      <c r="A106" s="209" t="b">
        <f t="shared" si="0"/>
        <v>1</v>
      </c>
      <c r="B106" s="209" t="s">
        <v>625</v>
      </c>
      <c r="C106" s="209"/>
      <c r="D106" s="218" t="s">
        <v>626</v>
      </c>
      <c r="E106" s="219"/>
      <c r="F106" s="220"/>
      <c r="G106" s="221"/>
      <c r="H106" s="220"/>
      <c r="I106" s="221"/>
      <c r="J106" s="220"/>
      <c r="K106" s="221"/>
      <c r="L106" s="220" t="s">
        <v>531</v>
      </c>
      <c r="M106" s="221"/>
      <c r="N106" s="220">
        <v>77</v>
      </c>
      <c r="O106" s="221" t="e">
        <f>MATCH(RIGHT(D106,2),#REF!,0)</f>
        <v>#REF!</v>
      </c>
    </row>
    <row r="107" spans="1:15" ht="12.75" x14ac:dyDescent="0.2">
      <c r="A107" s="209" t="b">
        <f t="shared" si="0"/>
        <v>1</v>
      </c>
      <c r="B107" s="209" t="s">
        <v>627</v>
      </c>
      <c r="C107" s="209"/>
      <c r="D107" s="218" t="s">
        <v>628</v>
      </c>
      <c r="E107" s="219"/>
      <c r="F107" s="220"/>
      <c r="G107" s="221"/>
      <c r="H107" s="220"/>
      <c r="I107" s="221"/>
      <c r="J107" s="220"/>
      <c r="K107" s="221"/>
      <c r="L107" s="220" t="s">
        <v>531</v>
      </c>
      <c r="M107" s="221"/>
      <c r="N107" s="220">
        <v>154</v>
      </c>
      <c r="O107" s="221" t="e">
        <f>MATCH(RIGHT(D107,2),#REF!,0)</f>
        <v>#REF!</v>
      </c>
    </row>
    <row r="108" spans="1:15" ht="12.75" hidden="1" x14ac:dyDescent="0.2">
      <c r="A108" s="209" t="b">
        <f t="shared" si="0"/>
        <v>0</v>
      </c>
      <c r="B108" s="209" t="s">
        <v>229</v>
      </c>
      <c r="C108" s="209"/>
      <c r="D108" s="218" t="s">
        <v>629</v>
      </c>
      <c r="E108" s="219"/>
      <c r="F108" s="220">
        <v>5874</v>
      </c>
      <c r="G108" s="221"/>
      <c r="H108" s="220">
        <v>6268</v>
      </c>
      <c r="I108" s="221"/>
      <c r="J108" s="220">
        <v>4572</v>
      </c>
      <c r="K108" s="221"/>
      <c r="L108" s="220">
        <v>4484</v>
      </c>
      <c r="M108" s="221"/>
      <c r="N108" s="220">
        <v>4752</v>
      </c>
      <c r="O108" s="221" t="e">
        <f>MATCH(RIGHT(D108,2),#REF!,0)</f>
        <v>#REF!</v>
      </c>
    </row>
    <row r="109" spans="1:15" ht="12.75" x14ac:dyDescent="0.2">
      <c r="A109" s="209" t="b">
        <f t="shared" si="0"/>
        <v>1</v>
      </c>
      <c r="B109" s="209" t="s">
        <v>630</v>
      </c>
      <c r="C109" s="209"/>
      <c r="D109" s="218" t="s">
        <v>631</v>
      </c>
      <c r="E109" s="219"/>
      <c r="F109" s="220"/>
      <c r="G109" s="221"/>
      <c r="H109" s="220"/>
      <c r="I109" s="221"/>
      <c r="J109" s="220"/>
      <c r="K109" s="221"/>
      <c r="L109" s="220" t="s">
        <v>531</v>
      </c>
      <c r="M109" s="221"/>
      <c r="N109" s="220">
        <v>23</v>
      </c>
      <c r="O109" s="221" t="e">
        <f>MATCH(RIGHT(D109,2),#REF!,0)</f>
        <v>#REF!</v>
      </c>
    </row>
    <row r="110" spans="1:15" ht="12.75" hidden="1" x14ac:dyDescent="0.2">
      <c r="A110" s="209" t="b">
        <f t="shared" si="0"/>
        <v>0</v>
      </c>
      <c r="B110" s="209" t="s">
        <v>230</v>
      </c>
      <c r="C110" s="209"/>
      <c r="D110" s="218" t="s">
        <v>632</v>
      </c>
      <c r="E110" s="219"/>
      <c r="F110" s="220">
        <v>92</v>
      </c>
      <c r="G110" s="221"/>
      <c r="H110" s="220">
        <v>80</v>
      </c>
      <c r="I110" s="221"/>
      <c r="J110" s="220">
        <v>87</v>
      </c>
      <c r="K110" s="221"/>
      <c r="L110" s="220">
        <v>131</v>
      </c>
      <c r="M110" s="221"/>
      <c r="N110" s="220">
        <v>122</v>
      </c>
      <c r="O110" s="221" t="e">
        <f>MATCH(RIGHT(D110,2),#REF!,0)</f>
        <v>#REF!</v>
      </c>
    </row>
    <row r="111" spans="1:15" ht="12.75" x14ac:dyDescent="0.2">
      <c r="A111" s="209" t="b">
        <f t="shared" si="0"/>
        <v>1</v>
      </c>
      <c r="B111" s="209" t="s">
        <v>633</v>
      </c>
      <c r="C111" s="209"/>
      <c r="D111" s="218" t="s">
        <v>634</v>
      </c>
      <c r="E111" s="219"/>
      <c r="F111" s="220"/>
      <c r="G111" s="221"/>
      <c r="H111" s="220"/>
      <c r="I111" s="221"/>
      <c r="J111" s="220"/>
      <c r="K111" s="221"/>
      <c r="L111" s="220" t="s">
        <v>531</v>
      </c>
      <c r="M111" s="221"/>
      <c r="N111" s="220">
        <v>647</v>
      </c>
      <c r="O111" s="221" t="e">
        <f>MATCH(RIGHT(D111,2),#REF!,0)</f>
        <v>#REF!</v>
      </c>
    </row>
    <row r="112" spans="1:15" ht="12.75" x14ac:dyDescent="0.2">
      <c r="A112" s="209" t="b">
        <f t="shared" si="0"/>
        <v>1</v>
      </c>
      <c r="B112" s="209" t="s">
        <v>635</v>
      </c>
      <c r="C112" s="209"/>
      <c r="D112" s="218" t="s">
        <v>636</v>
      </c>
      <c r="E112" s="219"/>
      <c r="F112" s="220"/>
      <c r="G112" s="221"/>
      <c r="H112" s="220"/>
      <c r="I112" s="221"/>
      <c r="J112" s="220"/>
      <c r="K112" s="221"/>
      <c r="L112" s="220" t="s">
        <v>531</v>
      </c>
      <c r="M112" s="221"/>
      <c r="N112" s="220">
        <v>64</v>
      </c>
      <c r="O112" s="221" t="e">
        <f>MATCH(RIGHT(D112,2),#REF!,0)</f>
        <v>#REF!</v>
      </c>
    </row>
    <row r="113" spans="1:15" ht="12.75" hidden="1" x14ac:dyDescent="0.2">
      <c r="A113" s="209" t="b">
        <f t="shared" si="0"/>
        <v>0</v>
      </c>
      <c r="B113" s="209" t="s">
        <v>10</v>
      </c>
      <c r="C113" s="209"/>
      <c r="D113" s="218" t="s">
        <v>637</v>
      </c>
      <c r="E113" s="219"/>
      <c r="F113" s="220">
        <v>1545</v>
      </c>
      <c r="G113" s="221"/>
      <c r="H113" s="220">
        <v>1888</v>
      </c>
      <c r="I113" s="221"/>
      <c r="J113" s="220">
        <v>1780</v>
      </c>
      <c r="K113" s="221"/>
      <c r="L113" s="220">
        <v>1474</v>
      </c>
      <c r="M113" s="221"/>
      <c r="N113" s="220">
        <v>1200</v>
      </c>
      <c r="O113" s="221" t="e">
        <f>MATCH(RIGHT(D113,2),#REF!,0)</f>
        <v>#REF!</v>
      </c>
    </row>
    <row r="114" spans="1:15" ht="12.75" x14ac:dyDescent="0.2">
      <c r="A114" s="209" t="b">
        <f t="shared" si="0"/>
        <v>1</v>
      </c>
      <c r="B114" s="209" t="s">
        <v>638</v>
      </c>
      <c r="C114" s="209"/>
      <c r="D114" s="218" t="s">
        <v>639</v>
      </c>
      <c r="E114" s="219"/>
      <c r="F114" s="220"/>
      <c r="G114" s="221"/>
      <c r="H114" s="220"/>
      <c r="I114" s="221"/>
      <c r="J114" s="220"/>
      <c r="K114" s="221"/>
      <c r="L114" s="220" t="s">
        <v>531</v>
      </c>
      <c r="M114" s="221"/>
      <c r="N114" s="220">
        <v>49</v>
      </c>
      <c r="O114" s="221" t="e">
        <f>MATCH(RIGHT(D114,2),#REF!,0)</f>
        <v>#REF!</v>
      </c>
    </row>
    <row r="115" spans="1:15" ht="12.75" hidden="1" x14ac:dyDescent="0.2">
      <c r="A115" s="209" t="b">
        <f t="shared" si="0"/>
        <v>0</v>
      </c>
      <c r="B115" s="209" t="s">
        <v>19</v>
      </c>
      <c r="C115" s="209"/>
      <c r="D115" s="218" t="s">
        <v>640</v>
      </c>
      <c r="E115" s="219"/>
      <c r="F115" s="220">
        <v>63</v>
      </c>
      <c r="G115" s="221"/>
      <c r="H115" s="220">
        <v>66</v>
      </c>
      <c r="I115" s="221"/>
      <c r="J115" s="220">
        <v>87</v>
      </c>
      <c r="K115" s="221"/>
      <c r="L115" s="220">
        <v>107</v>
      </c>
      <c r="M115" s="221"/>
      <c r="N115" s="220">
        <v>114</v>
      </c>
      <c r="O115" s="221" t="e">
        <f>MATCH(RIGHT(D115,2),#REF!,0)</f>
        <v>#REF!</v>
      </c>
    </row>
    <row r="116" spans="1:15" ht="12.75" hidden="1" x14ac:dyDescent="0.2">
      <c r="A116" s="209" t="b">
        <f t="shared" si="0"/>
        <v>0</v>
      </c>
      <c r="B116" s="209" t="s">
        <v>18</v>
      </c>
      <c r="C116" s="209"/>
      <c r="D116" s="218" t="s">
        <v>641</v>
      </c>
      <c r="E116" s="219"/>
      <c r="F116" s="220">
        <v>231</v>
      </c>
      <c r="G116" s="221"/>
      <c r="H116" s="220">
        <v>1044</v>
      </c>
      <c r="I116" s="221"/>
      <c r="J116" s="220">
        <v>1055</v>
      </c>
      <c r="K116" s="221"/>
      <c r="L116" s="220">
        <v>580</v>
      </c>
      <c r="M116" s="221"/>
      <c r="N116" s="220">
        <v>562</v>
      </c>
      <c r="O116" s="221" t="e">
        <f>MATCH(RIGHT(D116,2),#REF!,0)</f>
        <v>#REF!</v>
      </c>
    </row>
    <row r="117" spans="1:15" ht="12.75" hidden="1" x14ac:dyDescent="0.2">
      <c r="A117" s="209" t="b">
        <f t="shared" si="0"/>
        <v>0</v>
      </c>
      <c r="B117" s="209" t="s">
        <v>17</v>
      </c>
      <c r="C117" s="209"/>
      <c r="D117" s="218" t="s">
        <v>642</v>
      </c>
      <c r="E117" s="219"/>
      <c r="F117" s="220">
        <v>5618</v>
      </c>
      <c r="G117" s="221"/>
      <c r="H117" s="220">
        <v>6396</v>
      </c>
      <c r="I117" s="221"/>
      <c r="J117" s="220">
        <v>5635</v>
      </c>
      <c r="K117" s="221"/>
      <c r="L117" s="220">
        <v>5356</v>
      </c>
      <c r="M117" s="221"/>
      <c r="N117" s="220">
        <v>5565</v>
      </c>
      <c r="O117" s="221" t="e">
        <f>MATCH(RIGHT(D117,2),#REF!,0)</f>
        <v>#REF!</v>
      </c>
    </row>
    <row r="118" spans="1:15" ht="12.75" hidden="1" x14ac:dyDescent="0.2">
      <c r="A118" s="209" t="b">
        <f t="shared" si="0"/>
        <v>0</v>
      </c>
      <c r="B118" s="209" t="s">
        <v>216</v>
      </c>
      <c r="C118" s="209"/>
      <c r="D118" s="218" t="s">
        <v>643</v>
      </c>
      <c r="E118" s="219"/>
      <c r="F118" s="220">
        <v>100</v>
      </c>
      <c r="G118" s="221"/>
      <c r="H118" s="220">
        <v>123</v>
      </c>
      <c r="I118" s="221"/>
      <c r="J118" s="220">
        <v>150</v>
      </c>
      <c r="K118" s="221"/>
      <c r="L118" s="220">
        <v>136</v>
      </c>
      <c r="M118" s="221"/>
      <c r="N118" s="220">
        <v>109</v>
      </c>
      <c r="O118" s="221" t="e">
        <f>MATCH(RIGHT(D118,2),#REF!,0)</f>
        <v>#REF!</v>
      </c>
    </row>
    <row r="119" spans="1:15" ht="12.75" hidden="1" x14ac:dyDescent="0.2">
      <c r="A119" s="209" t="b">
        <f t="shared" si="0"/>
        <v>0</v>
      </c>
      <c r="B119" s="209" t="s">
        <v>21</v>
      </c>
      <c r="C119" s="209"/>
      <c r="D119" s="218" t="s">
        <v>644</v>
      </c>
      <c r="E119" s="219"/>
      <c r="F119" s="220">
        <v>3998</v>
      </c>
      <c r="G119" s="221"/>
      <c r="H119" s="220">
        <v>3811</v>
      </c>
      <c r="I119" s="221"/>
      <c r="J119" s="220">
        <v>3178</v>
      </c>
      <c r="K119" s="221"/>
      <c r="L119" s="220">
        <v>3153</v>
      </c>
      <c r="M119" s="221"/>
      <c r="N119" s="220">
        <v>3227</v>
      </c>
      <c r="O119" s="221" t="e">
        <f>MATCH(RIGHT(D119,2),#REF!,0)</f>
        <v>#REF!</v>
      </c>
    </row>
    <row r="120" spans="1:15" ht="12.75" hidden="1" x14ac:dyDescent="0.2">
      <c r="A120" s="209" t="b">
        <f t="shared" si="0"/>
        <v>0</v>
      </c>
      <c r="B120" s="209" t="s">
        <v>22</v>
      </c>
      <c r="C120" s="209"/>
      <c r="D120" s="218" t="s">
        <v>645</v>
      </c>
      <c r="E120" s="219"/>
      <c r="F120" s="220">
        <v>3601</v>
      </c>
      <c r="G120" s="221"/>
      <c r="H120" s="220">
        <v>3719</v>
      </c>
      <c r="I120" s="221"/>
      <c r="J120" s="220">
        <v>3763</v>
      </c>
      <c r="K120" s="221"/>
      <c r="L120" s="220">
        <v>3615</v>
      </c>
      <c r="M120" s="221"/>
      <c r="N120" s="220">
        <v>3848</v>
      </c>
      <c r="O120" s="221" t="e">
        <f>MATCH(RIGHT(D120,2),#REF!,0)</f>
        <v>#REF!</v>
      </c>
    </row>
    <row r="121" spans="1:15" ht="12.75" hidden="1" x14ac:dyDescent="0.2">
      <c r="A121" s="209" t="b">
        <f t="shared" si="0"/>
        <v>0</v>
      </c>
      <c r="B121" s="209" t="s">
        <v>24</v>
      </c>
      <c r="C121" s="209"/>
      <c r="D121" s="218" t="s">
        <v>646</v>
      </c>
      <c r="E121" s="219"/>
      <c r="F121" s="220">
        <v>21946</v>
      </c>
      <c r="G121" s="221"/>
      <c r="H121" s="220">
        <v>19423</v>
      </c>
      <c r="I121" s="221"/>
      <c r="J121" s="220">
        <v>21107</v>
      </c>
      <c r="K121" s="221"/>
      <c r="L121" s="220">
        <v>21114</v>
      </c>
      <c r="M121" s="221"/>
      <c r="N121" s="220">
        <v>18750</v>
      </c>
      <c r="O121" s="221" t="e">
        <f>MATCH(RIGHT(D121,2),#REF!,0)</f>
        <v>#REF!</v>
      </c>
    </row>
    <row r="122" spans="1:15" ht="12.75" x14ac:dyDescent="0.2">
      <c r="A122" s="209" t="b">
        <f t="shared" si="0"/>
        <v>1</v>
      </c>
      <c r="B122" s="209" t="s">
        <v>647</v>
      </c>
      <c r="C122" s="209"/>
      <c r="D122" s="218" t="s">
        <v>648</v>
      </c>
      <c r="E122" s="219"/>
      <c r="F122" s="220"/>
      <c r="G122" s="221"/>
      <c r="H122" s="220"/>
      <c r="I122" s="221"/>
      <c r="J122" s="220"/>
      <c r="K122" s="221"/>
      <c r="L122" s="220" t="s">
        <v>531</v>
      </c>
      <c r="M122" s="221"/>
      <c r="N122" s="220">
        <v>139</v>
      </c>
      <c r="O122" s="221" t="e">
        <f>MATCH(RIGHT(D122,2),#REF!,0)</f>
        <v>#REF!</v>
      </c>
    </row>
    <row r="123" spans="1:15" ht="12.75" hidden="1" x14ac:dyDescent="0.2">
      <c r="A123" s="209" t="b">
        <f t="shared" si="0"/>
        <v>0</v>
      </c>
      <c r="B123" s="209" t="s">
        <v>234</v>
      </c>
      <c r="C123" s="209"/>
      <c r="D123" s="218" t="s">
        <v>649</v>
      </c>
      <c r="E123" s="219"/>
      <c r="F123" s="220">
        <v>1354</v>
      </c>
      <c r="G123" s="221"/>
      <c r="H123" s="220">
        <v>1150</v>
      </c>
      <c r="I123" s="221"/>
      <c r="J123" s="220">
        <v>744</v>
      </c>
      <c r="K123" s="221"/>
      <c r="L123" s="220">
        <v>1210</v>
      </c>
      <c r="M123" s="221"/>
      <c r="N123" s="220">
        <v>1076</v>
      </c>
      <c r="O123" s="221" t="e">
        <f>MATCH(RIGHT(D123,2),#REF!,0)</f>
        <v>#REF!</v>
      </c>
    </row>
    <row r="124" spans="1:15" ht="12.75" hidden="1" x14ac:dyDescent="0.2">
      <c r="A124" s="209" t="b">
        <f t="shared" si="0"/>
        <v>0</v>
      </c>
      <c r="B124" s="209" t="s">
        <v>238</v>
      </c>
      <c r="C124" s="209"/>
      <c r="D124" s="218" t="s">
        <v>650</v>
      </c>
      <c r="E124" s="219"/>
      <c r="F124" s="220">
        <v>13625</v>
      </c>
      <c r="G124" s="221"/>
      <c r="H124" s="220">
        <v>13141</v>
      </c>
      <c r="I124" s="221"/>
      <c r="J124" s="220">
        <v>12825</v>
      </c>
      <c r="K124" s="221"/>
      <c r="L124" s="220">
        <v>13177</v>
      </c>
      <c r="M124" s="221"/>
      <c r="N124" s="220">
        <v>13278</v>
      </c>
      <c r="O124" s="221" t="e">
        <f>MATCH(RIGHT(D124,2),#REF!,0)</f>
        <v>#REF!</v>
      </c>
    </row>
    <row r="125" spans="1:15" ht="12.75" x14ac:dyDescent="0.2">
      <c r="A125" s="209" t="b">
        <f t="shared" si="0"/>
        <v>1</v>
      </c>
      <c r="B125" s="209" t="s">
        <v>651</v>
      </c>
      <c r="C125" s="209"/>
      <c r="D125" s="218" t="s">
        <v>652</v>
      </c>
      <c r="E125" s="219"/>
      <c r="F125" s="220"/>
      <c r="G125" s="221"/>
      <c r="H125" s="220"/>
      <c r="I125" s="221"/>
      <c r="J125" s="220"/>
      <c r="K125" s="221"/>
      <c r="L125" s="220" t="s">
        <v>531</v>
      </c>
      <c r="M125" s="221"/>
      <c r="N125" s="220">
        <v>161</v>
      </c>
      <c r="O125" s="221" t="e">
        <f>MATCH(RIGHT(D125,2),#REF!,0)</f>
        <v>#REF!</v>
      </c>
    </row>
    <row r="126" spans="1:15" ht="12.75" hidden="1" x14ac:dyDescent="0.2">
      <c r="A126" s="209" t="b">
        <f t="shared" si="0"/>
        <v>0</v>
      </c>
      <c r="B126" s="209" t="s">
        <v>45</v>
      </c>
      <c r="C126" s="209"/>
      <c r="D126" s="218" t="s">
        <v>653</v>
      </c>
      <c r="E126" s="219"/>
      <c r="F126" s="220">
        <v>344</v>
      </c>
      <c r="G126" s="221"/>
      <c r="H126" s="220">
        <v>240</v>
      </c>
      <c r="I126" s="221"/>
      <c r="J126" s="220">
        <v>223</v>
      </c>
      <c r="K126" s="221"/>
      <c r="L126" s="220">
        <v>265</v>
      </c>
      <c r="M126" s="221"/>
      <c r="N126" s="220">
        <v>262</v>
      </c>
      <c r="O126" s="221" t="e">
        <f>MATCH(RIGHT(D126,2),#REF!,0)</f>
        <v>#REF!</v>
      </c>
    </row>
    <row r="127" spans="1:15" ht="12.75" hidden="1" x14ac:dyDescent="0.2">
      <c r="A127" s="209" t="b">
        <f t="shared" si="0"/>
        <v>0</v>
      </c>
      <c r="B127" s="209" t="s">
        <v>240</v>
      </c>
      <c r="C127" s="209"/>
      <c r="D127" s="218" t="s">
        <v>654</v>
      </c>
      <c r="E127" s="219"/>
      <c r="F127" s="220">
        <v>48</v>
      </c>
      <c r="G127" s="221"/>
      <c r="H127" s="220">
        <v>35</v>
      </c>
      <c r="I127" s="221"/>
      <c r="J127" s="220">
        <v>45</v>
      </c>
      <c r="K127" s="221"/>
      <c r="L127" s="220">
        <v>45</v>
      </c>
      <c r="M127" s="221"/>
      <c r="N127" s="220">
        <v>59</v>
      </c>
      <c r="O127" s="221" t="e">
        <f>MATCH(RIGHT(D127,2),#REF!,0)</f>
        <v>#REF!</v>
      </c>
    </row>
    <row r="128" spans="1:15" ht="12.75" x14ac:dyDescent="0.2">
      <c r="A128" s="209" t="b">
        <f t="shared" si="0"/>
        <v>1</v>
      </c>
      <c r="B128" s="209" t="s">
        <v>655</v>
      </c>
      <c r="C128" s="209"/>
      <c r="D128" s="218" t="s">
        <v>656</v>
      </c>
      <c r="E128" s="219"/>
      <c r="F128" s="220"/>
      <c r="G128" s="221"/>
      <c r="H128" s="220"/>
      <c r="I128" s="221"/>
      <c r="J128" s="220"/>
      <c r="K128" s="221"/>
      <c r="L128" s="220" t="s">
        <v>531</v>
      </c>
      <c r="M128" s="221"/>
      <c r="N128" s="220">
        <v>37</v>
      </c>
      <c r="O128" s="221" t="e">
        <f>MATCH(RIGHT(D128,2),#REF!,0)</f>
        <v>#REF!</v>
      </c>
    </row>
    <row r="129" spans="1:15" ht="12.75" hidden="1" x14ac:dyDescent="0.2">
      <c r="A129" s="209" t="b">
        <f t="shared" si="0"/>
        <v>0</v>
      </c>
      <c r="B129" s="209" t="s">
        <v>239</v>
      </c>
      <c r="C129" s="209"/>
      <c r="D129" s="218" t="s">
        <v>657</v>
      </c>
      <c r="E129" s="219"/>
      <c r="F129" s="220">
        <v>634</v>
      </c>
      <c r="G129" s="221"/>
      <c r="H129" s="220">
        <v>777</v>
      </c>
      <c r="I129" s="221"/>
      <c r="J129" s="220">
        <v>527</v>
      </c>
      <c r="K129" s="221"/>
      <c r="L129" s="220">
        <v>820</v>
      </c>
      <c r="M129" s="221"/>
      <c r="N129" s="220">
        <v>627</v>
      </c>
      <c r="O129" s="221" t="e">
        <f>MATCH(RIGHT(D129,2),#REF!,0)</f>
        <v>#REF!</v>
      </c>
    </row>
    <row r="130" spans="1:15" ht="12.75" hidden="1" x14ac:dyDescent="0.2">
      <c r="A130" s="209" t="b">
        <f t="shared" si="0"/>
        <v>0</v>
      </c>
      <c r="B130" s="209" t="s">
        <v>48</v>
      </c>
      <c r="C130" s="209"/>
      <c r="D130" s="218" t="s">
        <v>658</v>
      </c>
      <c r="E130" s="219"/>
      <c r="F130" s="220">
        <v>697</v>
      </c>
      <c r="G130" s="221"/>
      <c r="H130" s="220">
        <v>592</v>
      </c>
      <c r="I130" s="221"/>
      <c r="J130" s="220">
        <v>731</v>
      </c>
      <c r="K130" s="221"/>
      <c r="L130" s="220">
        <v>716</v>
      </c>
      <c r="M130" s="221"/>
      <c r="N130" s="220">
        <v>749</v>
      </c>
      <c r="O130" s="221" t="e">
        <f>MATCH(RIGHT(D130,2),#REF!,0)</f>
        <v>#REF!</v>
      </c>
    </row>
    <row r="131" spans="1:15" ht="12.75" x14ac:dyDescent="0.2">
      <c r="A131" s="209" t="b">
        <f t="shared" si="0"/>
        <v>1</v>
      </c>
      <c r="B131" s="209" t="s">
        <v>659</v>
      </c>
      <c r="C131" s="209"/>
      <c r="D131" s="218" t="s">
        <v>660</v>
      </c>
      <c r="E131" s="219"/>
      <c r="F131" s="220"/>
      <c r="G131" s="221"/>
      <c r="H131" s="220"/>
      <c r="I131" s="221"/>
      <c r="J131" s="220"/>
      <c r="K131" s="221"/>
      <c r="L131" s="220" t="s">
        <v>531</v>
      </c>
      <c r="M131" s="221"/>
      <c r="N131" s="220">
        <v>86</v>
      </c>
      <c r="O131" s="221" t="e">
        <f>MATCH(RIGHT(D131,2),#REF!,0)</f>
        <v>#REF!</v>
      </c>
    </row>
    <row r="132" spans="1:15" ht="12.75" hidden="1" x14ac:dyDescent="0.2">
      <c r="A132" s="209" t="b">
        <f t="shared" si="0"/>
        <v>0</v>
      </c>
      <c r="B132" s="209" t="s">
        <v>49</v>
      </c>
      <c r="C132" s="209"/>
      <c r="D132" s="218" t="s">
        <v>661</v>
      </c>
      <c r="E132" s="219"/>
      <c r="F132" s="220">
        <v>14381</v>
      </c>
      <c r="G132" s="221"/>
      <c r="H132" s="220">
        <v>16761</v>
      </c>
      <c r="I132" s="221"/>
      <c r="J132" s="220">
        <v>12394</v>
      </c>
      <c r="K132" s="221"/>
      <c r="L132" s="220">
        <v>13545</v>
      </c>
      <c r="M132" s="221"/>
      <c r="N132" s="220">
        <v>11328</v>
      </c>
      <c r="O132" s="221" t="e">
        <f>MATCH(RIGHT(D132,2),#REF!,0)</f>
        <v>#REF!</v>
      </c>
    </row>
    <row r="133" spans="1:15" ht="12.75" hidden="1" x14ac:dyDescent="0.2">
      <c r="A133" s="209" t="b">
        <f t="shared" si="0"/>
        <v>0</v>
      </c>
      <c r="B133" s="209" t="s">
        <v>27</v>
      </c>
      <c r="C133" s="209"/>
      <c r="D133" s="218" t="s">
        <v>662</v>
      </c>
      <c r="E133" s="219"/>
      <c r="F133" s="220">
        <v>2623</v>
      </c>
      <c r="G133" s="221"/>
      <c r="H133" s="220">
        <v>2896</v>
      </c>
      <c r="I133" s="221"/>
      <c r="J133" s="220">
        <v>3015</v>
      </c>
      <c r="K133" s="221"/>
      <c r="L133" s="220">
        <v>1995</v>
      </c>
      <c r="M133" s="221"/>
      <c r="N133" s="220">
        <v>2714</v>
      </c>
      <c r="O133" s="221" t="e">
        <f>MATCH(RIGHT(D133,2),#REF!,0)</f>
        <v>#REF!</v>
      </c>
    </row>
    <row r="134" spans="1:15" ht="12.75" hidden="1" x14ac:dyDescent="0.2">
      <c r="A134" s="209" t="b">
        <f t="shared" si="0"/>
        <v>0</v>
      </c>
      <c r="B134" s="209" t="s">
        <v>32</v>
      </c>
      <c r="C134" s="209"/>
      <c r="D134" s="218" t="s">
        <v>663</v>
      </c>
      <c r="E134" s="219"/>
      <c r="F134" s="220">
        <v>301</v>
      </c>
      <c r="G134" s="221"/>
      <c r="H134" s="220">
        <v>231</v>
      </c>
      <c r="I134" s="221"/>
      <c r="J134" s="220">
        <v>180</v>
      </c>
      <c r="K134" s="221"/>
      <c r="L134" s="220">
        <v>210</v>
      </c>
      <c r="M134" s="221"/>
      <c r="N134" s="220">
        <v>185</v>
      </c>
      <c r="O134" s="221" t="e">
        <f>MATCH(RIGHT(D134,2),#REF!,0)</f>
        <v>#REF!</v>
      </c>
    </row>
    <row r="135" spans="1:15" ht="12.75" hidden="1" x14ac:dyDescent="0.2">
      <c r="A135" s="209" t="b">
        <f t="shared" si="0"/>
        <v>0</v>
      </c>
      <c r="B135" s="209" t="s">
        <v>35</v>
      </c>
      <c r="C135" s="209"/>
      <c r="D135" s="218" t="s">
        <v>664</v>
      </c>
      <c r="E135" s="219"/>
      <c r="F135" s="220">
        <v>10768</v>
      </c>
      <c r="G135" s="221"/>
      <c r="H135" s="220">
        <v>12389</v>
      </c>
      <c r="I135" s="221"/>
      <c r="J135" s="220">
        <v>7457</v>
      </c>
      <c r="K135" s="221"/>
      <c r="L135" s="220">
        <v>9157</v>
      </c>
      <c r="M135" s="221"/>
      <c r="N135" s="220">
        <v>7829</v>
      </c>
      <c r="O135" s="221" t="e">
        <f>MATCH(RIGHT(D135,2),#REF!,0)</f>
        <v>#REF!</v>
      </c>
    </row>
    <row r="136" spans="1:15" ht="12.75" x14ac:dyDescent="0.2">
      <c r="A136" s="209" t="b">
        <f t="shared" si="0"/>
        <v>1</v>
      </c>
      <c r="B136" s="209" t="s">
        <v>665</v>
      </c>
      <c r="C136" s="209"/>
      <c r="D136" s="218" t="s">
        <v>666</v>
      </c>
      <c r="E136" s="219"/>
      <c r="F136" s="220"/>
      <c r="G136" s="221"/>
      <c r="H136" s="220"/>
      <c r="I136" s="221"/>
      <c r="J136" s="220"/>
      <c r="K136" s="221"/>
      <c r="L136" s="220" t="s">
        <v>531</v>
      </c>
      <c r="M136" s="221"/>
      <c r="N136" s="220">
        <v>44</v>
      </c>
      <c r="O136" s="221" t="e">
        <f>MATCH(RIGHT(D136,2),#REF!,0)</f>
        <v>#REF!</v>
      </c>
    </row>
    <row r="137" spans="1:15" ht="12.75" x14ac:dyDescent="0.2">
      <c r="A137" s="209" t="b">
        <f t="shared" si="0"/>
        <v>1</v>
      </c>
      <c r="B137" s="209" t="s">
        <v>667</v>
      </c>
      <c r="C137" s="209"/>
      <c r="D137" s="218" t="s">
        <v>668</v>
      </c>
      <c r="E137" s="219"/>
      <c r="F137" s="220"/>
      <c r="G137" s="221"/>
      <c r="H137" s="220"/>
      <c r="I137" s="221"/>
      <c r="J137" s="220"/>
      <c r="K137" s="221"/>
      <c r="L137" s="220" t="s">
        <v>531</v>
      </c>
      <c r="M137" s="221"/>
      <c r="N137" s="220">
        <v>11</v>
      </c>
      <c r="O137" s="221" t="e">
        <f>MATCH(RIGHT(D137,2),#REF!,0)</f>
        <v>#REF!</v>
      </c>
    </row>
    <row r="138" spans="1:15" ht="12.75" x14ac:dyDescent="0.2">
      <c r="A138" s="209" t="b">
        <f t="shared" si="0"/>
        <v>1</v>
      </c>
      <c r="B138" s="209" t="s">
        <v>669</v>
      </c>
      <c r="C138" s="209"/>
      <c r="D138" s="218" t="s">
        <v>670</v>
      </c>
      <c r="E138" s="219"/>
      <c r="F138" s="220"/>
      <c r="G138" s="221"/>
      <c r="H138" s="220"/>
      <c r="I138" s="221"/>
      <c r="J138" s="220"/>
      <c r="K138" s="221"/>
      <c r="L138" s="220" t="s">
        <v>531</v>
      </c>
      <c r="M138" s="221"/>
      <c r="N138" s="220">
        <v>1</v>
      </c>
      <c r="O138" s="221" t="e">
        <f>MATCH(RIGHT(D138,2),#REF!,0)</f>
        <v>#REF!</v>
      </c>
    </row>
    <row r="139" spans="1:15" ht="12.75" hidden="1" x14ac:dyDescent="0.2">
      <c r="A139" s="209" t="b">
        <f t="shared" si="0"/>
        <v>0</v>
      </c>
      <c r="B139" s="209" t="s">
        <v>38</v>
      </c>
      <c r="C139" s="209"/>
      <c r="D139" s="218" t="s">
        <v>671</v>
      </c>
      <c r="E139" s="219"/>
      <c r="F139" s="220">
        <v>98739</v>
      </c>
      <c r="G139" s="221"/>
      <c r="H139" s="220">
        <v>87762</v>
      </c>
      <c r="I139" s="221"/>
      <c r="J139" s="220">
        <v>82660</v>
      </c>
      <c r="K139" s="221"/>
      <c r="L139" s="220">
        <v>91575</v>
      </c>
      <c r="M139" s="221"/>
      <c r="N139" s="220">
        <v>101461</v>
      </c>
      <c r="O139" s="221" t="e">
        <f>MATCH(RIGHT(D139,2),#REF!,0)</f>
        <v>#REF!</v>
      </c>
    </row>
    <row r="140" spans="1:15" ht="12.75" x14ac:dyDescent="0.2">
      <c r="A140" s="209" t="b">
        <f t="shared" si="0"/>
        <v>1</v>
      </c>
      <c r="B140" s="209" t="s">
        <v>672</v>
      </c>
      <c r="C140" s="209"/>
      <c r="D140" s="218" t="s">
        <v>673</v>
      </c>
      <c r="E140" s="219"/>
      <c r="F140" s="220"/>
      <c r="G140" s="221"/>
      <c r="H140" s="220"/>
      <c r="I140" s="221"/>
      <c r="J140" s="220"/>
      <c r="K140" s="221"/>
      <c r="L140" s="220" t="s">
        <v>531</v>
      </c>
      <c r="M140" s="221"/>
      <c r="N140" s="220">
        <v>115</v>
      </c>
      <c r="O140" s="221" t="e">
        <f>MATCH(RIGHT(D140,2),#REF!,0)</f>
        <v>#REF!</v>
      </c>
    </row>
    <row r="141" spans="1:15" ht="12.75" hidden="1" x14ac:dyDescent="0.2">
      <c r="A141" s="209" t="b">
        <f t="shared" si="0"/>
        <v>0</v>
      </c>
      <c r="B141" s="209" t="s">
        <v>39</v>
      </c>
      <c r="C141" s="209"/>
      <c r="D141" s="218" t="s">
        <v>674</v>
      </c>
      <c r="E141" s="219"/>
      <c r="F141" s="220">
        <v>586</v>
      </c>
      <c r="G141" s="221"/>
      <c r="H141" s="220">
        <v>564</v>
      </c>
      <c r="I141" s="221"/>
      <c r="J141" s="220">
        <v>521</v>
      </c>
      <c r="K141" s="221"/>
      <c r="L141" s="220">
        <v>468</v>
      </c>
      <c r="M141" s="221"/>
      <c r="N141" s="220">
        <v>422</v>
      </c>
      <c r="O141" s="221" t="e">
        <f>MATCH(RIGHT(D141,2),#REF!,0)</f>
        <v>#REF!</v>
      </c>
    </row>
    <row r="142" spans="1:15" ht="12.75" x14ac:dyDescent="0.2">
      <c r="A142" s="209" t="b">
        <f t="shared" si="0"/>
        <v>1</v>
      </c>
      <c r="B142" s="209" t="s">
        <v>675</v>
      </c>
      <c r="C142" s="209"/>
      <c r="D142" s="218" t="s">
        <v>676</v>
      </c>
      <c r="E142" s="219"/>
      <c r="F142" s="220"/>
      <c r="G142" s="221"/>
      <c r="H142" s="220"/>
      <c r="I142" s="221"/>
      <c r="J142" s="220"/>
      <c r="K142" s="221"/>
      <c r="L142" s="220" t="s">
        <v>531</v>
      </c>
      <c r="M142" s="221"/>
      <c r="N142" s="220">
        <v>191</v>
      </c>
      <c r="O142" s="221" t="e">
        <f>MATCH(RIGHT(D142,2),#REF!,0)</f>
        <v>#REF!</v>
      </c>
    </row>
    <row r="143" spans="1:15" ht="12.75" hidden="1" x14ac:dyDescent="0.2">
      <c r="A143" s="209" t="b">
        <f t="shared" ref="A143:A206" si="1">L143=$L$78</f>
        <v>0</v>
      </c>
      <c r="B143" s="209" t="s">
        <v>262</v>
      </c>
      <c r="C143" s="209"/>
      <c r="D143" s="218" t="s">
        <v>677</v>
      </c>
      <c r="E143" s="219"/>
      <c r="F143" s="220">
        <v>19795</v>
      </c>
      <c r="G143" s="221"/>
      <c r="H143" s="220">
        <v>18804</v>
      </c>
      <c r="I143" s="221"/>
      <c r="J143" s="220">
        <v>22615</v>
      </c>
      <c r="K143" s="221"/>
      <c r="L143" s="220">
        <v>23483</v>
      </c>
      <c r="M143" s="221"/>
      <c r="N143" s="220">
        <v>20009</v>
      </c>
      <c r="O143" s="221" t="e">
        <f>MATCH(RIGHT(D143,2),#REF!,0)</f>
        <v>#REF!</v>
      </c>
    </row>
    <row r="144" spans="1:15" ht="12.75" hidden="1" x14ac:dyDescent="0.2">
      <c r="A144" s="209" t="b">
        <f t="shared" si="1"/>
        <v>0</v>
      </c>
      <c r="B144" s="209" t="s">
        <v>40</v>
      </c>
      <c r="C144" s="209"/>
      <c r="D144" s="218" t="s">
        <v>678</v>
      </c>
      <c r="E144" s="219"/>
      <c r="F144" s="220">
        <v>329</v>
      </c>
      <c r="G144" s="221"/>
      <c r="H144" s="220">
        <v>167</v>
      </c>
      <c r="I144" s="221"/>
      <c r="J144" s="220">
        <v>142</v>
      </c>
      <c r="K144" s="221"/>
      <c r="L144" s="220">
        <v>98</v>
      </c>
      <c r="M144" s="221"/>
      <c r="N144" s="220">
        <v>53</v>
      </c>
      <c r="O144" s="221" t="e">
        <f>MATCH(RIGHT(D144,2),#REF!,0)</f>
        <v>#REF!</v>
      </c>
    </row>
    <row r="145" spans="1:20" ht="12.75" x14ac:dyDescent="0.2">
      <c r="A145" s="209" t="b">
        <f t="shared" si="1"/>
        <v>1</v>
      </c>
      <c r="B145" s="209" t="s">
        <v>679</v>
      </c>
      <c r="C145" s="209"/>
      <c r="D145" s="218" t="s">
        <v>680</v>
      </c>
      <c r="E145" s="219"/>
      <c r="F145" s="220"/>
      <c r="G145" s="221"/>
      <c r="H145" s="220"/>
      <c r="I145" s="221"/>
      <c r="J145" s="220"/>
      <c r="K145" s="221"/>
      <c r="L145" s="220" t="s">
        <v>531</v>
      </c>
      <c r="M145" s="221"/>
      <c r="N145" s="220">
        <v>188</v>
      </c>
      <c r="O145" s="221" t="e">
        <f>MATCH(RIGHT(D145,2),#REF!,0)</f>
        <v>#REF!</v>
      </c>
      <c r="P145" s="190"/>
      <c r="Q145" s="190"/>
      <c r="R145" s="190"/>
      <c r="S145" s="190"/>
      <c r="T145" s="190"/>
    </row>
    <row r="146" spans="1:20" ht="12.75" hidden="1" x14ac:dyDescent="0.2">
      <c r="A146" s="209" t="b">
        <f t="shared" si="1"/>
        <v>0</v>
      </c>
      <c r="B146" s="209" t="s">
        <v>53</v>
      </c>
      <c r="C146" s="209"/>
      <c r="D146" s="218" t="s">
        <v>681</v>
      </c>
      <c r="E146" s="219"/>
      <c r="F146" s="220">
        <v>211</v>
      </c>
      <c r="G146" s="221"/>
      <c r="H146" s="220">
        <v>198</v>
      </c>
      <c r="I146" s="221"/>
      <c r="J146" s="220">
        <v>187</v>
      </c>
      <c r="K146" s="221"/>
      <c r="L146" s="220">
        <v>191</v>
      </c>
      <c r="M146" s="221"/>
      <c r="N146" s="220">
        <v>188</v>
      </c>
      <c r="O146" s="221" t="e">
        <f>MATCH(RIGHT(D146,2),#REF!,0)</f>
        <v>#REF!</v>
      </c>
      <c r="P146" s="223"/>
      <c r="Q146" s="223"/>
      <c r="R146" s="223"/>
      <c r="S146" s="223"/>
      <c r="T146" s="223"/>
    </row>
    <row r="147" spans="1:20" ht="12.75" hidden="1" x14ac:dyDescent="0.2">
      <c r="A147" s="209" t="b">
        <f t="shared" si="1"/>
        <v>0</v>
      </c>
      <c r="B147" s="209" t="s">
        <v>60</v>
      </c>
      <c r="C147" s="209"/>
      <c r="D147" s="218" t="s">
        <v>682</v>
      </c>
      <c r="E147" s="219"/>
      <c r="F147" s="220">
        <v>479</v>
      </c>
      <c r="G147" s="221"/>
      <c r="H147" s="220">
        <v>536</v>
      </c>
      <c r="I147" s="221"/>
      <c r="J147" s="220">
        <v>541</v>
      </c>
      <c r="K147" s="221"/>
      <c r="L147" s="220">
        <v>481</v>
      </c>
      <c r="M147" s="221"/>
      <c r="N147" s="220">
        <v>446</v>
      </c>
      <c r="O147" s="221" t="e">
        <f>MATCH(RIGHT(D147,2),#REF!,0)</f>
        <v>#REF!</v>
      </c>
      <c r="P147" s="190"/>
      <c r="Q147" s="190"/>
      <c r="R147" s="190"/>
      <c r="S147" s="190"/>
      <c r="T147" s="190"/>
    </row>
    <row r="148" spans="1:20" ht="12.75" x14ac:dyDescent="0.2">
      <c r="A148" s="209" t="b">
        <f t="shared" si="1"/>
        <v>1</v>
      </c>
      <c r="B148" s="209" t="s">
        <v>683</v>
      </c>
      <c r="C148" s="209"/>
      <c r="D148" s="218" t="s">
        <v>684</v>
      </c>
      <c r="E148" s="219"/>
      <c r="F148" s="220"/>
      <c r="G148" s="221"/>
      <c r="H148" s="220"/>
      <c r="I148" s="221"/>
      <c r="J148" s="220"/>
      <c r="K148" s="221"/>
      <c r="L148" s="220" t="s">
        <v>531</v>
      </c>
      <c r="M148" s="221"/>
      <c r="N148" s="220">
        <v>25</v>
      </c>
      <c r="O148" s="221" t="e">
        <f>MATCH(RIGHT(D148,2),#REF!,0)</f>
        <v>#REF!</v>
      </c>
      <c r="P148" s="190"/>
      <c r="Q148" s="190"/>
      <c r="R148" s="190"/>
      <c r="S148" s="190"/>
      <c r="T148" s="190"/>
    </row>
    <row r="149" spans="1:20" ht="12.75" hidden="1" x14ac:dyDescent="0.2">
      <c r="A149" s="209" t="b">
        <f t="shared" si="1"/>
        <v>0</v>
      </c>
      <c r="B149" s="209" t="s">
        <v>57</v>
      </c>
      <c r="C149" s="209"/>
      <c r="D149" s="218" t="s">
        <v>685</v>
      </c>
      <c r="E149" s="219"/>
      <c r="F149" s="220">
        <v>906</v>
      </c>
      <c r="G149" s="221"/>
      <c r="H149" s="220">
        <v>646</v>
      </c>
      <c r="I149" s="221"/>
      <c r="J149" s="220">
        <v>476</v>
      </c>
      <c r="K149" s="221"/>
      <c r="L149" s="220">
        <v>391</v>
      </c>
      <c r="M149" s="221"/>
      <c r="N149" s="220">
        <v>400</v>
      </c>
      <c r="O149" s="221" t="e">
        <f>MATCH(RIGHT(D149,2),#REF!,0)</f>
        <v>#REF!</v>
      </c>
      <c r="P149" s="223"/>
      <c r="Q149" s="223"/>
      <c r="R149" s="223"/>
      <c r="S149" s="223"/>
      <c r="T149" s="223"/>
    </row>
    <row r="150" spans="1:20" ht="12.75" hidden="1" x14ac:dyDescent="0.2">
      <c r="A150" s="209" t="b">
        <f t="shared" si="1"/>
        <v>0</v>
      </c>
      <c r="B150" s="209" t="s">
        <v>62</v>
      </c>
      <c r="C150" s="209"/>
      <c r="D150" s="218" t="s">
        <v>686</v>
      </c>
      <c r="E150" s="219"/>
      <c r="F150" s="220">
        <v>1100</v>
      </c>
      <c r="G150" s="221"/>
      <c r="H150" s="220">
        <v>1098</v>
      </c>
      <c r="I150" s="221"/>
      <c r="J150" s="220">
        <v>1224</v>
      </c>
      <c r="K150" s="221"/>
      <c r="L150" s="220">
        <v>1192</v>
      </c>
      <c r="M150" s="221"/>
      <c r="N150" s="220">
        <v>1031</v>
      </c>
      <c r="O150" s="221" t="e">
        <f>MATCH(RIGHT(D150,2),#REF!,0)</f>
        <v>#REF!</v>
      </c>
      <c r="P150" s="190"/>
      <c r="Q150" s="190"/>
      <c r="R150" s="190"/>
      <c r="S150" s="190"/>
      <c r="T150" s="190"/>
    </row>
    <row r="151" spans="1:20" ht="12.75" hidden="1" x14ac:dyDescent="0.2">
      <c r="A151" s="209" t="b">
        <f t="shared" si="1"/>
        <v>0</v>
      </c>
      <c r="B151" s="209" t="s">
        <v>317</v>
      </c>
      <c r="C151" s="209"/>
      <c r="D151" s="218" t="s">
        <v>687</v>
      </c>
      <c r="E151" s="219"/>
      <c r="F151" s="220">
        <v>40858</v>
      </c>
      <c r="G151" s="221"/>
      <c r="H151" s="220">
        <v>39008</v>
      </c>
      <c r="I151" s="221"/>
      <c r="J151" s="220">
        <v>36105</v>
      </c>
      <c r="K151" s="221"/>
      <c r="L151" s="220">
        <v>35346</v>
      </c>
      <c r="M151" s="221"/>
      <c r="N151" s="220">
        <v>40660</v>
      </c>
      <c r="O151" s="221" t="e">
        <f>MATCH(RIGHT(D151,2),#REF!,0)</f>
        <v>#REF!</v>
      </c>
      <c r="P151" s="190"/>
      <c r="Q151" s="190"/>
      <c r="R151" s="190"/>
      <c r="S151" s="190"/>
      <c r="T151" s="190"/>
    </row>
    <row r="152" spans="1:20" ht="12.75" hidden="1" x14ac:dyDescent="0.2">
      <c r="A152" s="209" t="b">
        <f t="shared" si="1"/>
        <v>0</v>
      </c>
      <c r="B152" s="209" t="s">
        <v>322</v>
      </c>
      <c r="C152" s="209"/>
      <c r="D152" s="218" t="s">
        <v>688</v>
      </c>
      <c r="E152" s="219"/>
      <c r="F152" s="220">
        <v>453</v>
      </c>
      <c r="G152" s="221"/>
      <c r="H152" s="220">
        <v>451</v>
      </c>
      <c r="I152" s="221"/>
      <c r="J152" s="220">
        <v>340</v>
      </c>
      <c r="K152" s="221"/>
      <c r="L152" s="220">
        <v>521</v>
      </c>
      <c r="M152" s="221"/>
      <c r="N152" s="220">
        <v>323</v>
      </c>
      <c r="O152" s="221" t="e">
        <f>MATCH(RIGHT(D152,2),#REF!,0)</f>
        <v>#REF!</v>
      </c>
      <c r="P152" s="190"/>
      <c r="Q152" s="190"/>
      <c r="R152" s="190"/>
      <c r="S152" s="190"/>
      <c r="T152" s="190"/>
    </row>
    <row r="153" spans="1:20" ht="12.75" hidden="1" x14ac:dyDescent="0.2">
      <c r="A153" s="209" t="b">
        <f t="shared" si="1"/>
        <v>0</v>
      </c>
      <c r="B153" s="209" t="s">
        <v>55</v>
      </c>
      <c r="C153" s="209"/>
      <c r="D153" s="218" t="s">
        <v>689</v>
      </c>
      <c r="E153" s="219"/>
      <c r="F153" s="220">
        <v>598</v>
      </c>
      <c r="G153" s="221"/>
      <c r="H153" s="220">
        <v>594</v>
      </c>
      <c r="I153" s="221"/>
      <c r="J153" s="220">
        <v>651</v>
      </c>
      <c r="K153" s="221"/>
      <c r="L153" s="220">
        <v>541</v>
      </c>
      <c r="M153" s="221"/>
      <c r="N153" s="220">
        <v>772</v>
      </c>
      <c r="O153" s="221" t="e">
        <f>MATCH(RIGHT(D153,2),#REF!,0)</f>
        <v>#REF!</v>
      </c>
      <c r="P153" s="190"/>
      <c r="Q153" s="190"/>
      <c r="R153" s="190"/>
      <c r="S153" s="190"/>
      <c r="T153" s="190"/>
    </row>
    <row r="154" spans="1:20" ht="12.75" hidden="1" x14ac:dyDescent="0.2">
      <c r="A154" s="209" t="b">
        <f t="shared" si="1"/>
        <v>0</v>
      </c>
      <c r="B154" s="209" t="s">
        <v>56</v>
      </c>
      <c r="C154" s="209"/>
      <c r="D154" s="218" t="s">
        <v>690</v>
      </c>
      <c r="E154" s="219"/>
      <c r="F154" s="220">
        <v>139</v>
      </c>
      <c r="G154" s="221"/>
      <c r="H154" s="220">
        <v>131</v>
      </c>
      <c r="I154" s="221"/>
      <c r="J154" s="220">
        <v>131</v>
      </c>
      <c r="K154" s="221"/>
      <c r="L154" s="220">
        <v>137</v>
      </c>
      <c r="M154" s="221"/>
      <c r="N154" s="220">
        <v>114</v>
      </c>
      <c r="O154" s="221" t="e">
        <f>MATCH(RIGHT(D154,2),#REF!,0)</f>
        <v>#REF!</v>
      </c>
      <c r="P154" s="190"/>
      <c r="Q154" s="190"/>
      <c r="R154" s="190"/>
      <c r="S154" s="190"/>
      <c r="T154" s="190"/>
    </row>
    <row r="155" spans="1:20" ht="12.75" hidden="1" x14ac:dyDescent="0.2">
      <c r="A155" s="209" t="b">
        <f t="shared" si="1"/>
        <v>0</v>
      </c>
      <c r="B155" s="209" t="s">
        <v>116</v>
      </c>
      <c r="C155" s="225"/>
      <c r="D155" s="218" t="s">
        <v>691</v>
      </c>
      <c r="E155" s="219"/>
      <c r="F155" s="220">
        <v>2476</v>
      </c>
      <c r="G155" s="221"/>
      <c r="H155" s="220">
        <v>2111</v>
      </c>
      <c r="I155" s="221"/>
      <c r="J155" s="220">
        <v>2158</v>
      </c>
      <c r="K155" s="221"/>
      <c r="L155" s="220">
        <v>2304</v>
      </c>
      <c r="M155" s="221"/>
      <c r="N155" s="220">
        <v>17</v>
      </c>
      <c r="O155" s="221"/>
      <c r="P155" s="223"/>
      <c r="Q155" s="223"/>
      <c r="R155" s="223"/>
      <c r="S155" s="223"/>
      <c r="T155" s="223"/>
    </row>
    <row r="156" spans="1:20" ht="12.75" hidden="1" x14ac:dyDescent="0.2">
      <c r="A156" s="209" t="b">
        <f t="shared" si="1"/>
        <v>0</v>
      </c>
      <c r="B156" s="211" t="s">
        <v>115</v>
      </c>
      <c r="C156" s="209"/>
      <c r="D156" s="218" t="s">
        <v>692</v>
      </c>
      <c r="E156" s="219"/>
      <c r="F156" s="226">
        <v>263673</v>
      </c>
      <c r="G156" s="227"/>
      <c r="H156" s="226">
        <v>253631</v>
      </c>
      <c r="I156" s="227"/>
      <c r="J156" s="226">
        <v>238494</v>
      </c>
      <c r="K156" s="227"/>
      <c r="L156" s="226">
        <v>248212</v>
      </c>
      <c r="M156" s="227"/>
      <c r="N156" s="226">
        <v>254811</v>
      </c>
      <c r="O156" s="221" t="e">
        <f>MATCH(RIGHT(D156,2),#REF!,0)</f>
        <v>#REF!</v>
      </c>
      <c r="P156" s="190"/>
      <c r="Q156" s="190"/>
      <c r="R156" s="190"/>
      <c r="S156" s="190"/>
      <c r="T156" s="190"/>
    </row>
    <row r="157" spans="1:20" ht="12.75" hidden="1" x14ac:dyDescent="0.2">
      <c r="A157" s="209" t="b">
        <f t="shared" si="1"/>
        <v>0</v>
      </c>
      <c r="B157" s="209"/>
      <c r="C157" s="209"/>
      <c r="D157" s="218"/>
      <c r="E157" s="232"/>
      <c r="F157" s="229"/>
      <c r="G157" s="221"/>
      <c r="H157" s="229"/>
      <c r="I157" s="230"/>
      <c r="J157" s="229"/>
      <c r="K157" s="230"/>
      <c r="L157" s="229"/>
      <c r="M157" s="230"/>
      <c r="N157" s="229"/>
      <c r="O157" s="216"/>
      <c r="P157" s="190"/>
      <c r="Q157" s="190"/>
      <c r="R157" s="217"/>
      <c r="S157" s="190"/>
      <c r="T157" s="228"/>
    </row>
    <row r="158" spans="1:20" ht="12.75" hidden="1" x14ac:dyDescent="0.2">
      <c r="A158" s="209" t="b">
        <f t="shared" si="1"/>
        <v>0</v>
      </c>
      <c r="B158" s="225" t="s">
        <v>327</v>
      </c>
      <c r="C158" s="209"/>
      <c r="D158" s="231"/>
      <c r="E158" s="232"/>
      <c r="F158" s="190"/>
      <c r="G158" s="233"/>
      <c r="H158" s="190"/>
      <c r="I158" s="192"/>
      <c r="J158" s="190"/>
      <c r="K158" s="192"/>
      <c r="L158" s="190"/>
      <c r="M158" s="192"/>
      <c r="N158" s="190"/>
      <c r="O158" s="216"/>
      <c r="P158" s="190"/>
      <c r="Q158" s="190"/>
      <c r="R158" s="217"/>
      <c r="S158" s="190"/>
      <c r="T158" s="228"/>
    </row>
    <row r="159" spans="1:20" ht="12.75" hidden="1" x14ac:dyDescent="0.2">
      <c r="A159" s="209" t="b">
        <f t="shared" si="1"/>
        <v>0</v>
      </c>
      <c r="B159" s="209" t="s">
        <v>206</v>
      </c>
      <c r="C159" s="209"/>
      <c r="D159" s="218" t="s">
        <v>693</v>
      </c>
      <c r="E159" s="219"/>
      <c r="F159" s="220">
        <v>944</v>
      </c>
      <c r="G159" s="240"/>
      <c r="H159" s="220">
        <v>1013</v>
      </c>
      <c r="I159" s="240"/>
      <c r="J159" s="220">
        <v>810</v>
      </c>
      <c r="K159" s="240"/>
      <c r="L159" s="220">
        <v>858</v>
      </c>
      <c r="M159" s="240"/>
      <c r="N159" s="220">
        <v>838</v>
      </c>
      <c r="O159" s="221" t="e">
        <f>MATCH(RIGHT(D159,2),#REF!,0)</f>
        <v>#REF!</v>
      </c>
      <c r="P159" s="190"/>
      <c r="Q159" s="190"/>
      <c r="R159" s="190"/>
      <c r="S159" s="190"/>
      <c r="T159" s="190"/>
    </row>
    <row r="160" spans="1:20" ht="12.75" hidden="1" x14ac:dyDescent="0.2">
      <c r="A160" s="209" t="b">
        <f t="shared" si="1"/>
        <v>0</v>
      </c>
      <c r="B160" s="209" t="s">
        <v>208</v>
      </c>
      <c r="C160" s="209"/>
      <c r="D160" s="218" t="s">
        <v>694</v>
      </c>
      <c r="E160" s="219"/>
      <c r="F160" s="220">
        <v>66</v>
      </c>
      <c r="G160" s="240"/>
      <c r="H160" s="220">
        <v>25</v>
      </c>
      <c r="I160" s="240"/>
      <c r="J160" s="220">
        <v>24</v>
      </c>
      <c r="K160" s="240"/>
      <c r="L160" s="220">
        <v>15</v>
      </c>
      <c r="M160" s="240"/>
      <c r="N160" s="220">
        <v>14</v>
      </c>
      <c r="O160" s="221" t="e">
        <f>MATCH(RIGHT(D160,2),#REF!,0)</f>
        <v>#REF!</v>
      </c>
      <c r="P160" s="190"/>
      <c r="Q160" s="190"/>
      <c r="R160" s="190"/>
      <c r="S160" s="190"/>
      <c r="T160" s="190"/>
    </row>
    <row r="161" spans="1:15" ht="12.75" hidden="1" x14ac:dyDescent="0.2">
      <c r="A161" s="209" t="b">
        <f t="shared" si="1"/>
        <v>0</v>
      </c>
      <c r="B161" s="209" t="s">
        <v>0</v>
      </c>
      <c r="C161" s="209"/>
      <c r="D161" s="218" t="s">
        <v>695</v>
      </c>
      <c r="E161" s="219"/>
      <c r="F161" s="220">
        <v>937</v>
      </c>
      <c r="G161" s="240"/>
      <c r="H161" s="220">
        <v>777</v>
      </c>
      <c r="I161" s="240"/>
      <c r="J161" s="220">
        <v>611</v>
      </c>
      <c r="K161" s="240"/>
      <c r="L161" s="220">
        <v>831</v>
      </c>
      <c r="M161" s="240"/>
      <c r="N161" s="220">
        <v>653</v>
      </c>
      <c r="O161" s="221" t="e">
        <f>MATCH(RIGHT(D161,2),#REF!,0)</f>
        <v>#REF!</v>
      </c>
    </row>
    <row r="162" spans="1:15" ht="12.75" hidden="1" x14ac:dyDescent="0.2">
      <c r="A162" s="209" t="b">
        <f t="shared" si="1"/>
        <v>0</v>
      </c>
      <c r="B162" s="209" t="s">
        <v>3</v>
      </c>
      <c r="C162" s="209"/>
      <c r="D162" s="218" t="s">
        <v>696</v>
      </c>
      <c r="E162" s="219"/>
      <c r="F162" s="220">
        <v>1731</v>
      </c>
      <c r="G162" s="240"/>
      <c r="H162" s="220">
        <v>1931</v>
      </c>
      <c r="I162" s="240"/>
      <c r="J162" s="220">
        <v>2083</v>
      </c>
      <c r="K162" s="240"/>
      <c r="L162" s="220">
        <v>2187</v>
      </c>
      <c r="M162" s="240"/>
      <c r="N162" s="220">
        <v>2506</v>
      </c>
      <c r="O162" s="221" t="e">
        <f>MATCH(RIGHT(D162,2),#REF!,0)</f>
        <v>#REF!</v>
      </c>
    </row>
    <row r="163" spans="1:15" ht="12.75" hidden="1" x14ac:dyDescent="0.2">
      <c r="A163" s="209" t="b">
        <f t="shared" si="1"/>
        <v>0</v>
      </c>
      <c r="B163" s="209" t="s">
        <v>473</v>
      </c>
      <c r="C163" s="209"/>
      <c r="D163" s="218" t="s">
        <v>697</v>
      </c>
      <c r="E163" s="219"/>
      <c r="F163" s="220">
        <v>104</v>
      </c>
      <c r="G163" s="240"/>
      <c r="H163" s="220">
        <v>96</v>
      </c>
      <c r="I163" s="240"/>
      <c r="J163" s="220">
        <v>89</v>
      </c>
      <c r="K163" s="240"/>
      <c r="L163" s="220">
        <v>94</v>
      </c>
      <c r="M163" s="240"/>
      <c r="N163" s="220">
        <v>89</v>
      </c>
      <c r="O163" s="221" t="e">
        <f>MATCH(RIGHT(D163,2),#REF!,0)</f>
        <v>#REF!</v>
      </c>
    </row>
    <row r="164" spans="1:15" ht="12.75" hidden="1" x14ac:dyDescent="0.2">
      <c r="A164" s="209" t="b">
        <f t="shared" si="1"/>
        <v>0</v>
      </c>
      <c r="B164" s="209" t="s">
        <v>7</v>
      </c>
      <c r="C164" s="209"/>
      <c r="D164" s="218" t="s">
        <v>698</v>
      </c>
      <c r="E164" s="219"/>
      <c r="F164" s="220">
        <v>918</v>
      </c>
      <c r="G164" s="240"/>
      <c r="H164" s="220">
        <v>878</v>
      </c>
      <c r="I164" s="240"/>
      <c r="J164" s="220">
        <v>889</v>
      </c>
      <c r="K164" s="240"/>
      <c r="L164" s="220">
        <v>824</v>
      </c>
      <c r="M164" s="240"/>
      <c r="N164" s="220">
        <v>809</v>
      </c>
      <c r="O164" s="221" t="e">
        <f>MATCH(RIGHT(D164,2),#REF!,0)</f>
        <v>#REF!</v>
      </c>
    </row>
    <row r="165" spans="1:15" ht="12.75" hidden="1" x14ac:dyDescent="0.2">
      <c r="A165" s="209" t="b">
        <f t="shared" si="1"/>
        <v>0</v>
      </c>
      <c r="B165" s="209" t="s">
        <v>23</v>
      </c>
      <c r="C165" s="209"/>
      <c r="D165" s="218" t="s">
        <v>699</v>
      </c>
      <c r="E165" s="219"/>
      <c r="F165" s="220">
        <v>10</v>
      </c>
      <c r="G165" s="240"/>
      <c r="H165" s="220">
        <v>10</v>
      </c>
      <c r="I165" s="240"/>
      <c r="J165" s="220">
        <v>12</v>
      </c>
      <c r="K165" s="240"/>
      <c r="L165" s="220">
        <v>15</v>
      </c>
      <c r="M165" s="240"/>
      <c r="N165" s="220">
        <v>23</v>
      </c>
      <c r="O165" s="221" t="e">
        <f>MATCH(RIGHT(D165,2),#REF!,0)</f>
        <v>#REF!</v>
      </c>
    </row>
    <row r="166" spans="1:15" ht="12.75" hidden="1" x14ac:dyDescent="0.2">
      <c r="A166" s="209" t="b">
        <f t="shared" si="1"/>
        <v>0</v>
      </c>
      <c r="B166" s="209" t="s">
        <v>700</v>
      </c>
      <c r="C166" s="209"/>
      <c r="D166" s="218" t="s">
        <v>701</v>
      </c>
      <c r="E166" s="219"/>
      <c r="F166" s="220">
        <v>75891</v>
      </c>
      <c r="G166" s="240"/>
      <c r="H166" s="220">
        <v>76529</v>
      </c>
      <c r="I166" s="240"/>
      <c r="J166" s="220">
        <v>75327</v>
      </c>
      <c r="K166" s="240"/>
      <c r="L166" s="220">
        <v>76596</v>
      </c>
      <c r="M166" s="240"/>
      <c r="N166" s="220">
        <v>76111</v>
      </c>
      <c r="O166" s="221" t="e">
        <f>MATCH(RIGHT(D166,2),#REF!,0)</f>
        <v>#REF!</v>
      </c>
    </row>
    <row r="167" spans="1:15" ht="12.75" x14ac:dyDescent="0.2">
      <c r="A167" s="209" t="b">
        <f t="shared" si="1"/>
        <v>1</v>
      </c>
      <c r="B167" s="209" t="s">
        <v>702</v>
      </c>
      <c r="C167" s="209"/>
      <c r="D167" s="218" t="s">
        <v>703</v>
      </c>
      <c r="E167" s="219"/>
      <c r="F167" s="220"/>
      <c r="G167" s="240"/>
      <c r="H167" s="220"/>
      <c r="I167" s="240"/>
      <c r="J167" s="220"/>
      <c r="K167" s="240"/>
      <c r="L167" s="220" t="s">
        <v>531</v>
      </c>
      <c r="M167" s="240"/>
      <c r="N167" s="220">
        <v>167</v>
      </c>
      <c r="O167" s="221" t="e">
        <f>MATCH(RIGHT(D167,2),#REF!,0)</f>
        <v>#REF!</v>
      </c>
    </row>
    <row r="168" spans="1:15" ht="12.75" x14ac:dyDescent="0.2">
      <c r="A168" s="209" t="b">
        <f t="shared" si="1"/>
        <v>1</v>
      </c>
      <c r="B168" s="209" t="s">
        <v>704</v>
      </c>
      <c r="C168" s="209"/>
      <c r="D168" s="218" t="s">
        <v>705</v>
      </c>
      <c r="E168" s="219"/>
      <c r="F168" s="220"/>
      <c r="G168" s="240"/>
      <c r="H168" s="220"/>
      <c r="I168" s="240"/>
      <c r="J168" s="220"/>
      <c r="K168" s="240"/>
      <c r="L168" s="220" t="s">
        <v>531</v>
      </c>
      <c r="M168" s="240"/>
      <c r="N168" s="220">
        <v>23</v>
      </c>
      <c r="O168" s="221" t="e">
        <f>MATCH(RIGHT(D168,2),#REF!,0)</f>
        <v>#REF!</v>
      </c>
    </row>
    <row r="169" spans="1:15" ht="12.75" x14ac:dyDescent="0.2">
      <c r="A169" s="209" t="b">
        <f t="shared" si="1"/>
        <v>1</v>
      </c>
      <c r="B169" s="209" t="s">
        <v>706</v>
      </c>
      <c r="C169" s="209"/>
      <c r="D169" s="218" t="s">
        <v>707</v>
      </c>
      <c r="E169" s="219"/>
      <c r="F169" s="220"/>
      <c r="G169" s="240"/>
      <c r="H169" s="220"/>
      <c r="I169" s="240"/>
      <c r="J169" s="220"/>
      <c r="K169" s="240"/>
      <c r="L169" s="220" t="s">
        <v>531</v>
      </c>
      <c r="M169" s="240"/>
      <c r="N169" s="220">
        <v>198</v>
      </c>
      <c r="O169" s="221" t="e">
        <f>MATCH(RIGHT(D169,2),#REF!,0)</f>
        <v>#REF!</v>
      </c>
    </row>
    <row r="170" spans="1:15" ht="12.75" hidden="1" x14ac:dyDescent="0.2">
      <c r="A170" s="209" t="b">
        <f t="shared" si="1"/>
        <v>0</v>
      </c>
      <c r="B170" s="209" t="s">
        <v>259</v>
      </c>
      <c r="C170" s="209"/>
      <c r="D170" s="218" t="s">
        <v>708</v>
      </c>
      <c r="E170" s="219"/>
      <c r="F170" s="220">
        <v>16519</v>
      </c>
      <c r="G170" s="240"/>
      <c r="H170" s="220">
        <v>13150</v>
      </c>
      <c r="I170" s="240"/>
      <c r="J170" s="220">
        <v>12571</v>
      </c>
      <c r="K170" s="240"/>
      <c r="L170" s="220">
        <v>13144</v>
      </c>
      <c r="M170" s="240"/>
      <c r="N170" s="220">
        <v>15056</v>
      </c>
      <c r="O170" s="221" t="e">
        <f>MATCH(RIGHT(D170,2),#REF!,0)</f>
        <v>#REF!</v>
      </c>
    </row>
    <row r="171" spans="1:15" ht="12.75" hidden="1" x14ac:dyDescent="0.2">
      <c r="A171" s="209" t="b">
        <f t="shared" si="1"/>
        <v>0</v>
      </c>
      <c r="B171" s="209" t="s">
        <v>16</v>
      </c>
      <c r="C171" s="209"/>
      <c r="D171" s="218" t="s">
        <v>709</v>
      </c>
      <c r="E171" s="219"/>
      <c r="F171" s="220">
        <v>1217</v>
      </c>
      <c r="G171" s="240"/>
      <c r="H171" s="220">
        <v>483</v>
      </c>
      <c r="I171" s="240"/>
      <c r="J171" s="220">
        <v>531</v>
      </c>
      <c r="K171" s="240"/>
      <c r="L171" s="220">
        <v>577</v>
      </c>
      <c r="M171" s="240"/>
      <c r="N171" s="220">
        <v>642</v>
      </c>
      <c r="O171" s="221" t="e">
        <f>MATCH(RIGHT(D171,2),#REF!,0)</f>
        <v>#REF!</v>
      </c>
    </row>
    <row r="172" spans="1:15" ht="12.75" hidden="1" x14ac:dyDescent="0.2">
      <c r="A172" s="209" t="b">
        <f t="shared" si="1"/>
        <v>0</v>
      </c>
      <c r="B172" s="209" t="s">
        <v>25</v>
      </c>
      <c r="C172" s="209"/>
      <c r="D172" s="218" t="s">
        <v>710</v>
      </c>
      <c r="E172" s="219"/>
      <c r="F172" s="220">
        <v>8198</v>
      </c>
      <c r="G172" s="240"/>
      <c r="H172" s="220">
        <v>6411</v>
      </c>
      <c r="I172" s="240"/>
      <c r="J172" s="220">
        <v>6157</v>
      </c>
      <c r="K172" s="240"/>
      <c r="L172" s="220">
        <v>5578</v>
      </c>
      <c r="M172" s="240"/>
      <c r="N172" s="220">
        <v>8166</v>
      </c>
      <c r="O172" s="221" t="e">
        <f>MATCH(RIGHT(D172,2),#REF!,0)</f>
        <v>#REF!</v>
      </c>
    </row>
    <row r="173" spans="1:15" ht="12.75" hidden="1" x14ac:dyDescent="0.2">
      <c r="A173" s="209" t="b">
        <f t="shared" si="1"/>
        <v>0</v>
      </c>
      <c r="B173" s="209" t="s">
        <v>504</v>
      </c>
      <c r="C173" s="209"/>
      <c r="D173" s="218" t="s">
        <v>711</v>
      </c>
      <c r="E173" s="219"/>
      <c r="F173" s="220">
        <v>7025</v>
      </c>
      <c r="G173" s="240"/>
      <c r="H173" s="220">
        <v>6456</v>
      </c>
      <c r="I173" s="240"/>
      <c r="J173" s="220">
        <v>5823</v>
      </c>
      <c r="K173" s="240"/>
      <c r="L173" s="220">
        <v>10275</v>
      </c>
      <c r="M173" s="240"/>
      <c r="N173" s="220">
        <v>9679</v>
      </c>
      <c r="O173" s="221" t="e">
        <f>MATCH(RIGHT(D173,2),#REF!,0)</f>
        <v>#REF!</v>
      </c>
    </row>
    <row r="174" spans="1:15" ht="12.75" x14ac:dyDescent="0.2">
      <c r="A174" s="209" t="b">
        <f t="shared" si="1"/>
        <v>1</v>
      </c>
      <c r="B174" s="209" t="s">
        <v>712</v>
      </c>
      <c r="C174" s="209"/>
      <c r="D174" s="218" t="s">
        <v>713</v>
      </c>
      <c r="E174" s="219"/>
      <c r="F174" s="220"/>
      <c r="G174" s="240"/>
      <c r="H174" s="220"/>
      <c r="I174" s="240"/>
      <c r="J174" s="220"/>
      <c r="K174" s="240"/>
      <c r="L174" s="220" t="s">
        <v>531</v>
      </c>
      <c r="M174" s="240"/>
      <c r="N174" s="220">
        <v>288</v>
      </c>
      <c r="O174" s="221" t="e">
        <f>MATCH(RIGHT(D174,2),#REF!,0)</f>
        <v>#REF!</v>
      </c>
    </row>
    <row r="175" spans="1:15" ht="12.75" x14ac:dyDescent="0.2">
      <c r="A175" s="209" t="b">
        <f t="shared" si="1"/>
        <v>1</v>
      </c>
      <c r="B175" s="209" t="s">
        <v>714</v>
      </c>
      <c r="C175" s="209"/>
      <c r="D175" s="218" t="s">
        <v>715</v>
      </c>
      <c r="E175" s="219"/>
      <c r="F175" s="220"/>
      <c r="G175" s="240"/>
      <c r="H175" s="220"/>
      <c r="I175" s="240"/>
      <c r="J175" s="220"/>
      <c r="K175" s="240"/>
      <c r="L175" s="220" t="s">
        <v>531</v>
      </c>
      <c r="M175" s="240"/>
      <c r="N175" s="220">
        <v>13</v>
      </c>
      <c r="O175" s="221" t="e">
        <f>MATCH(RIGHT(D175,2),#REF!,0)</f>
        <v>#REF!</v>
      </c>
    </row>
    <row r="176" spans="1:15" ht="12.75" hidden="1" x14ac:dyDescent="0.2">
      <c r="A176" s="209" t="b">
        <f t="shared" si="1"/>
        <v>0</v>
      </c>
      <c r="B176" s="209" t="s">
        <v>47</v>
      </c>
      <c r="C176" s="209"/>
      <c r="D176" s="218" t="s">
        <v>716</v>
      </c>
      <c r="E176" s="219"/>
      <c r="F176" s="220">
        <v>7260</v>
      </c>
      <c r="G176" s="240"/>
      <c r="H176" s="220">
        <v>6336</v>
      </c>
      <c r="I176" s="240"/>
      <c r="J176" s="220">
        <v>5735</v>
      </c>
      <c r="K176" s="240"/>
      <c r="L176" s="220">
        <v>6283</v>
      </c>
      <c r="M176" s="240"/>
      <c r="N176" s="220">
        <v>4458</v>
      </c>
      <c r="O176" s="221" t="e">
        <f>MATCH(RIGHT(D176,2),#REF!,0)</f>
        <v>#REF!</v>
      </c>
    </row>
    <row r="177" spans="1:15" ht="12.75" x14ac:dyDescent="0.2">
      <c r="A177" s="209" t="b">
        <f t="shared" si="1"/>
        <v>1</v>
      </c>
      <c r="B177" s="209" t="s">
        <v>717</v>
      </c>
      <c r="C177" s="209"/>
      <c r="D177" s="218" t="s">
        <v>718</v>
      </c>
      <c r="E177" s="219"/>
      <c r="F177" s="220"/>
      <c r="G177" s="240"/>
      <c r="H177" s="220"/>
      <c r="I177" s="240"/>
      <c r="J177" s="220"/>
      <c r="K177" s="240"/>
      <c r="L177" s="220" t="s">
        <v>531</v>
      </c>
      <c r="M177" s="240"/>
      <c r="N177" s="220">
        <v>13</v>
      </c>
      <c r="O177" s="221" t="e">
        <f>MATCH(RIGHT(D177,2),#REF!,0)</f>
        <v>#REF!</v>
      </c>
    </row>
    <row r="178" spans="1:15" ht="12.75" x14ac:dyDescent="0.2">
      <c r="A178" s="209" t="b">
        <f t="shared" si="1"/>
        <v>1</v>
      </c>
      <c r="B178" s="209" t="s">
        <v>507</v>
      </c>
      <c r="C178" s="209"/>
      <c r="D178" s="218" t="s">
        <v>719</v>
      </c>
      <c r="E178" s="219"/>
      <c r="F178" s="220"/>
      <c r="G178" s="240"/>
      <c r="H178" s="220"/>
      <c r="I178" s="240"/>
      <c r="J178" s="220"/>
      <c r="K178" s="240"/>
      <c r="L178" s="220" t="s">
        <v>531</v>
      </c>
      <c r="M178" s="240"/>
      <c r="N178" s="220">
        <v>1031</v>
      </c>
      <c r="O178" s="221" t="e">
        <f>MATCH(RIGHT(D178,2),#REF!,0)</f>
        <v>#REF!</v>
      </c>
    </row>
    <row r="179" spans="1:15" ht="12.75" x14ac:dyDescent="0.2">
      <c r="A179" s="209" t="b">
        <f t="shared" si="1"/>
        <v>1</v>
      </c>
      <c r="B179" s="209" t="s">
        <v>720</v>
      </c>
      <c r="C179" s="209"/>
      <c r="D179" s="218" t="s">
        <v>721</v>
      </c>
      <c r="E179" s="219"/>
      <c r="F179" s="220"/>
      <c r="G179" s="240"/>
      <c r="H179" s="220"/>
      <c r="I179" s="240"/>
      <c r="J179" s="220"/>
      <c r="K179" s="240"/>
      <c r="L179" s="220" t="s">
        <v>531</v>
      </c>
      <c r="M179" s="240"/>
      <c r="N179" s="220">
        <v>14</v>
      </c>
      <c r="O179" s="221" t="e">
        <f>MATCH(RIGHT(D179,2),#REF!,0)</f>
        <v>#REF!</v>
      </c>
    </row>
    <row r="180" spans="1:15" ht="12.75" hidden="1" x14ac:dyDescent="0.2">
      <c r="A180" s="209" t="b">
        <f t="shared" si="1"/>
        <v>0</v>
      </c>
      <c r="B180" s="209" t="s">
        <v>51</v>
      </c>
      <c r="C180" s="209"/>
      <c r="D180" s="218" t="s">
        <v>722</v>
      </c>
      <c r="E180" s="219"/>
      <c r="F180" s="220">
        <v>184</v>
      </c>
      <c r="G180" s="240"/>
      <c r="H180" s="220">
        <v>191</v>
      </c>
      <c r="I180" s="240"/>
      <c r="J180" s="220">
        <v>237</v>
      </c>
      <c r="K180" s="240"/>
      <c r="L180" s="220">
        <v>168</v>
      </c>
      <c r="M180" s="240"/>
      <c r="N180" s="220">
        <v>298</v>
      </c>
      <c r="O180" s="221" t="e">
        <f>MATCH(RIGHT(D180,2),#REF!,0)</f>
        <v>#REF!</v>
      </c>
    </row>
    <row r="181" spans="1:15" ht="12.75" hidden="1" x14ac:dyDescent="0.2">
      <c r="A181" s="209" t="b">
        <f t="shared" si="1"/>
        <v>0</v>
      </c>
      <c r="B181" s="209" t="s">
        <v>31</v>
      </c>
      <c r="C181" s="209"/>
      <c r="D181" s="218" t="s">
        <v>723</v>
      </c>
      <c r="E181" s="219"/>
      <c r="F181" s="220">
        <v>1422</v>
      </c>
      <c r="G181" s="240"/>
      <c r="H181" s="220">
        <v>998</v>
      </c>
      <c r="I181" s="240"/>
      <c r="J181" s="220">
        <v>1785</v>
      </c>
      <c r="K181" s="240"/>
      <c r="L181" s="220">
        <v>1718</v>
      </c>
      <c r="M181" s="240"/>
      <c r="N181" s="220">
        <v>1606</v>
      </c>
      <c r="O181" s="221" t="e">
        <f>MATCH(RIGHT(D181,2),#REF!,0)</f>
        <v>#REF!</v>
      </c>
    </row>
    <row r="182" spans="1:15" ht="12.75" x14ac:dyDescent="0.2">
      <c r="A182" s="209" t="b">
        <f t="shared" si="1"/>
        <v>1</v>
      </c>
      <c r="B182" s="209" t="s">
        <v>724</v>
      </c>
      <c r="C182" s="209"/>
      <c r="D182" s="218" t="s">
        <v>725</v>
      </c>
      <c r="E182" s="219"/>
      <c r="F182" s="220"/>
      <c r="G182" s="240"/>
      <c r="H182" s="220"/>
      <c r="I182" s="240"/>
      <c r="J182" s="220"/>
      <c r="K182" s="240"/>
      <c r="L182" s="220" t="s">
        <v>531</v>
      </c>
      <c r="M182" s="240"/>
      <c r="N182" s="220">
        <v>27</v>
      </c>
      <c r="O182" s="221" t="e">
        <f>MATCH(RIGHT(D182,2),#REF!,0)</f>
        <v>#REF!</v>
      </c>
    </row>
    <row r="183" spans="1:15" ht="12.75" hidden="1" x14ac:dyDescent="0.2">
      <c r="A183" s="209" t="b">
        <f t="shared" si="1"/>
        <v>0</v>
      </c>
      <c r="B183" s="209" t="s">
        <v>30</v>
      </c>
      <c r="C183" s="209"/>
      <c r="D183" s="218" t="s">
        <v>726</v>
      </c>
      <c r="E183" s="219"/>
      <c r="F183" s="220">
        <v>2547</v>
      </c>
      <c r="G183" s="240"/>
      <c r="H183" s="220">
        <v>2204</v>
      </c>
      <c r="I183" s="240"/>
      <c r="J183" s="220">
        <v>2984</v>
      </c>
      <c r="K183" s="240"/>
      <c r="L183" s="220">
        <v>2583</v>
      </c>
      <c r="M183" s="240"/>
      <c r="N183" s="220">
        <v>1815</v>
      </c>
      <c r="O183" s="221" t="e">
        <f>MATCH(RIGHT(D183,2),#REF!,0)</f>
        <v>#REF!</v>
      </c>
    </row>
    <row r="184" spans="1:15" ht="12.75" x14ac:dyDescent="0.2">
      <c r="A184" s="209" t="b">
        <f t="shared" si="1"/>
        <v>1</v>
      </c>
      <c r="B184" s="209" t="s">
        <v>727</v>
      </c>
      <c r="C184" s="209"/>
      <c r="D184" s="218" t="s">
        <v>728</v>
      </c>
      <c r="E184" s="219"/>
      <c r="F184" s="220"/>
      <c r="G184" s="240"/>
      <c r="H184" s="220"/>
      <c r="I184" s="240"/>
      <c r="J184" s="220"/>
      <c r="K184" s="240"/>
      <c r="L184" s="220" t="s">
        <v>531</v>
      </c>
      <c r="M184" s="240"/>
      <c r="N184" s="220">
        <v>7</v>
      </c>
      <c r="O184" s="221" t="e">
        <f>MATCH(RIGHT(D184,2),#REF!,0)</f>
        <v>#REF!</v>
      </c>
    </row>
    <row r="185" spans="1:15" ht="12.75" hidden="1" x14ac:dyDescent="0.2">
      <c r="A185" s="209" t="b">
        <f t="shared" si="1"/>
        <v>0</v>
      </c>
      <c r="B185" s="209" t="s">
        <v>233</v>
      </c>
      <c r="C185" s="209"/>
      <c r="D185" s="218" t="s">
        <v>729</v>
      </c>
      <c r="E185" s="219"/>
      <c r="F185" s="220">
        <v>939</v>
      </c>
      <c r="G185" s="240"/>
      <c r="H185" s="220">
        <v>1261</v>
      </c>
      <c r="I185" s="240"/>
      <c r="J185" s="220">
        <v>797</v>
      </c>
      <c r="K185" s="240"/>
      <c r="L185" s="220">
        <v>550</v>
      </c>
      <c r="M185" s="240"/>
      <c r="N185" s="220">
        <v>390</v>
      </c>
      <c r="O185" s="221" t="e">
        <f>MATCH(RIGHT(D185,2),#REF!,0)</f>
        <v>#REF!</v>
      </c>
    </row>
    <row r="186" spans="1:15" ht="12.75" hidden="1" x14ac:dyDescent="0.2">
      <c r="A186" s="209" t="b">
        <f t="shared" si="1"/>
        <v>0</v>
      </c>
      <c r="B186" s="209" t="s">
        <v>250</v>
      </c>
      <c r="C186" s="209"/>
      <c r="D186" s="218" t="s">
        <v>730</v>
      </c>
      <c r="E186" s="219"/>
      <c r="F186" s="220">
        <v>12648</v>
      </c>
      <c r="G186" s="240"/>
      <c r="H186" s="220">
        <v>12777</v>
      </c>
      <c r="I186" s="240"/>
      <c r="J186" s="220">
        <v>13738</v>
      </c>
      <c r="K186" s="240"/>
      <c r="L186" s="220">
        <v>9257</v>
      </c>
      <c r="M186" s="240"/>
      <c r="N186" s="220">
        <v>11061</v>
      </c>
      <c r="O186" s="221" t="e">
        <f>MATCH(RIGHT(D186,2),#REF!,0)</f>
        <v>#REF!</v>
      </c>
    </row>
    <row r="187" spans="1:15" ht="12.75" hidden="1" x14ac:dyDescent="0.2">
      <c r="A187" s="209" t="b">
        <f t="shared" si="1"/>
        <v>0</v>
      </c>
      <c r="B187" s="209" t="s">
        <v>256</v>
      </c>
      <c r="C187" s="209"/>
      <c r="D187" s="218" t="s">
        <v>731</v>
      </c>
      <c r="E187" s="219"/>
      <c r="F187" s="220">
        <v>2268</v>
      </c>
      <c r="G187" s="240"/>
      <c r="H187" s="220">
        <v>2486</v>
      </c>
      <c r="I187" s="240"/>
      <c r="J187" s="220">
        <v>2226</v>
      </c>
      <c r="K187" s="240"/>
      <c r="L187" s="220">
        <v>2503</v>
      </c>
      <c r="M187" s="240"/>
      <c r="N187" s="220">
        <v>2720</v>
      </c>
      <c r="O187" s="221" t="e">
        <f>MATCH(RIGHT(D187,2),#REF!,0)</f>
        <v>#REF!</v>
      </c>
    </row>
    <row r="188" spans="1:15" ht="12.75" hidden="1" x14ac:dyDescent="0.2">
      <c r="A188" s="209" t="b">
        <f t="shared" si="1"/>
        <v>0</v>
      </c>
      <c r="B188" s="209" t="s">
        <v>103</v>
      </c>
      <c r="C188" s="209"/>
      <c r="D188" s="218" t="s">
        <v>732</v>
      </c>
      <c r="E188" s="219"/>
      <c r="F188" s="220">
        <v>619</v>
      </c>
      <c r="G188" s="240"/>
      <c r="H188" s="220">
        <v>1606</v>
      </c>
      <c r="I188" s="240"/>
      <c r="J188" s="220">
        <v>544</v>
      </c>
      <c r="K188" s="240"/>
      <c r="L188" s="220">
        <v>401</v>
      </c>
      <c r="M188" s="240"/>
      <c r="N188" s="220">
        <v>2</v>
      </c>
      <c r="O188" s="221" t="e">
        <f>MATCH(RIGHT(D188,2),#REF!,0)</f>
        <v>#REF!</v>
      </c>
    </row>
    <row r="189" spans="1:15" ht="12.75" x14ac:dyDescent="0.2">
      <c r="A189" s="209" t="b">
        <f t="shared" si="1"/>
        <v>1</v>
      </c>
      <c r="B189" s="209" t="s">
        <v>733</v>
      </c>
      <c r="C189" s="209"/>
      <c r="D189" s="218" t="s">
        <v>734</v>
      </c>
      <c r="E189" s="219"/>
      <c r="F189" s="220"/>
      <c r="G189" s="240"/>
      <c r="H189" s="220"/>
      <c r="I189" s="240"/>
      <c r="J189" s="220"/>
      <c r="K189" s="240"/>
      <c r="L189" s="220" t="s">
        <v>531</v>
      </c>
      <c r="M189" s="240"/>
      <c r="N189" s="220">
        <v>85</v>
      </c>
      <c r="O189" s="221" t="e">
        <f>MATCH(RIGHT(D189,2),#REF!,0)</f>
        <v>#REF!</v>
      </c>
    </row>
    <row r="190" spans="1:15" ht="12.75" hidden="1" x14ac:dyDescent="0.2">
      <c r="A190" s="209" t="b">
        <f t="shared" si="1"/>
        <v>0</v>
      </c>
      <c r="B190" s="209" t="s">
        <v>65</v>
      </c>
      <c r="C190" s="209"/>
      <c r="D190" s="218" t="s">
        <v>735</v>
      </c>
      <c r="E190" s="219"/>
      <c r="F190" s="220">
        <v>67</v>
      </c>
      <c r="G190" s="240"/>
      <c r="H190" s="220">
        <v>127</v>
      </c>
      <c r="I190" s="240"/>
      <c r="J190" s="220">
        <v>39</v>
      </c>
      <c r="K190" s="240"/>
      <c r="L190" s="220">
        <v>76</v>
      </c>
      <c r="M190" s="240"/>
      <c r="N190" s="220">
        <v>65</v>
      </c>
      <c r="O190" s="221" t="e">
        <f>MATCH(RIGHT(D190,2),#REF!,0)</f>
        <v>#REF!</v>
      </c>
    </row>
    <row r="191" spans="1:15" ht="12.75" hidden="1" x14ac:dyDescent="0.2">
      <c r="A191" s="209" t="b">
        <f t="shared" si="1"/>
        <v>0</v>
      </c>
      <c r="B191" s="209" t="s">
        <v>505</v>
      </c>
      <c r="C191" s="209"/>
      <c r="D191" s="218" t="s">
        <v>736</v>
      </c>
      <c r="E191" s="219"/>
      <c r="F191" s="220">
        <v>1191</v>
      </c>
      <c r="G191" s="240"/>
      <c r="H191" s="220">
        <v>1313</v>
      </c>
      <c r="I191" s="240"/>
      <c r="J191" s="220">
        <v>1367</v>
      </c>
      <c r="K191" s="240"/>
      <c r="L191" s="220">
        <v>1377</v>
      </c>
      <c r="M191" s="240"/>
      <c r="N191" s="220">
        <v>1331</v>
      </c>
      <c r="O191" s="221" t="e">
        <f>MATCH(RIGHT(D191,2),#REF!,0)</f>
        <v>#REF!</v>
      </c>
    </row>
    <row r="192" spans="1:15" ht="12.75" hidden="1" x14ac:dyDescent="0.2">
      <c r="A192" s="209" t="b">
        <f t="shared" si="1"/>
        <v>0</v>
      </c>
      <c r="B192" s="209" t="s">
        <v>116</v>
      </c>
      <c r="C192" s="225"/>
      <c r="D192" s="218" t="s">
        <v>737</v>
      </c>
      <c r="E192" s="219"/>
      <c r="F192" s="220">
        <v>1921</v>
      </c>
      <c r="G192" s="240"/>
      <c r="H192" s="220">
        <v>1720</v>
      </c>
      <c r="I192" s="240"/>
      <c r="J192" s="220">
        <v>1808</v>
      </c>
      <c r="K192" s="240"/>
      <c r="L192" s="220">
        <v>1994</v>
      </c>
      <c r="M192" s="240"/>
      <c r="N192" s="220">
        <v>23</v>
      </c>
      <c r="O192" s="221"/>
    </row>
    <row r="193" spans="1:20" ht="12.75" hidden="1" x14ac:dyDescent="0.2">
      <c r="A193" s="209" t="b">
        <f t="shared" si="1"/>
        <v>0</v>
      </c>
      <c r="B193" s="211" t="s">
        <v>115</v>
      </c>
      <c r="C193" s="209"/>
      <c r="D193" s="218" t="s">
        <v>738</v>
      </c>
      <c r="E193" s="219"/>
      <c r="F193" s="226">
        <v>144626</v>
      </c>
      <c r="G193" s="241"/>
      <c r="H193" s="226">
        <v>138779</v>
      </c>
      <c r="I193" s="241"/>
      <c r="J193" s="226">
        <v>136189</v>
      </c>
      <c r="K193" s="241"/>
      <c r="L193" s="226">
        <v>137905</v>
      </c>
      <c r="M193" s="241"/>
      <c r="N193" s="226">
        <v>140221</v>
      </c>
      <c r="O193" s="221" t="e">
        <f>MATCH(RIGHT(D193,2),#REF!,0)</f>
        <v>#REF!</v>
      </c>
      <c r="P193" s="190"/>
      <c r="Q193" s="190"/>
      <c r="R193" s="190"/>
      <c r="S193" s="190"/>
      <c r="T193" s="190"/>
    </row>
    <row r="194" spans="1:20" ht="12.75" hidden="1" x14ac:dyDescent="0.2">
      <c r="A194" s="209" t="b">
        <f t="shared" si="1"/>
        <v>0</v>
      </c>
      <c r="B194" s="209"/>
      <c r="C194" s="209"/>
      <c r="D194" s="218"/>
      <c r="E194" s="232"/>
      <c r="F194" s="229"/>
      <c r="G194" s="221"/>
      <c r="H194" s="229"/>
      <c r="I194" s="230"/>
      <c r="J194" s="229"/>
      <c r="K194" s="230"/>
      <c r="L194" s="229"/>
      <c r="M194" s="230"/>
      <c r="N194" s="229"/>
      <c r="O194" s="216"/>
      <c r="P194" s="190"/>
      <c r="Q194" s="190"/>
      <c r="R194" s="217"/>
      <c r="S194" s="190"/>
      <c r="T194" s="228"/>
    </row>
    <row r="195" spans="1:20" ht="12.75" hidden="1" x14ac:dyDescent="0.2">
      <c r="A195" s="209" t="b">
        <f t="shared" si="1"/>
        <v>0</v>
      </c>
      <c r="B195" s="225" t="s">
        <v>325</v>
      </c>
      <c r="C195" s="209"/>
      <c r="D195" s="231"/>
      <c r="E195" s="232"/>
      <c r="F195" s="190"/>
      <c r="G195" s="233"/>
      <c r="H195" s="190"/>
      <c r="I195" s="192"/>
      <c r="J195" s="190"/>
      <c r="K195" s="192"/>
      <c r="L195" s="190"/>
      <c r="M195" s="192"/>
      <c r="N195" s="190"/>
      <c r="O195" s="216"/>
      <c r="P195" s="190"/>
      <c r="Q195" s="190"/>
      <c r="R195" s="242"/>
      <c r="S195" s="190"/>
      <c r="T195" s="228"/>
    </row>
    <row r="196" spans="1:20" ht="12.75" hidden="1" x14ac:dyDescent="0.2">
      <c r="A196" s="209" t="b">
        <f t="shared" si="1"/>
        <v>0</v>
      </c>
      <c r="B196" s="209" t="s">
        <v>210</v>
      </c>
      <c r="C196" s="209"/>
      <c r="D196" s="218" t="s">
        <v>739</v>
      </c>
      <c r="E196" s="219"/>
      <c r="F196" s="220">
        <v>175</v>
      </c>
      <c r="G196" s="221"/>
      <c r="H196" s="220">
        <v>129</v>
      </c>
      <c r="I196" s="221"/>
      <c r="J196" s="220">
        <v>178</v>
      </c>
      <c r="K196" s="221"/>
      <c r="L196" s="220">
        <v>168</v>
      </c>
      <c r="M196" s="221"/>
      <c r="N196" s="220">
        <v>185</v>
      </c>
      <c r="O196" s="221" t="e">
        <f>MATCH(RIGHT(D196,2),#REF!,0)</f>
        <v>#REF!</v>
      </c>
      <c r="P196" s="190"/>
      <c r="Q196" s="190"/>
      <c r="R196" s="190"/>
      <c r="S196" s="190"/>
      <c r="T196" s="190"/>
    </row>
    <row r="197" spans="1:20" ht="12.75" hidden="1" x14ac:dyDescent="0.2">
      <c r="A197" s="209" t="b">
        <f t="shared" si="1"/>
        <v>0</v>
      </c>
      <c r="B197" s="209" t="s">
        <v>213</v>
      </c>
      <c r="C197" s="209"/>
      <c r="D197" s="218" t="s">
        <v>740</v>
      </c>
      <c r="E197" s="219"/>
      <c r="F197" s="220">
        <v>380</v>
      </c>
      <c r="G197" s="221"/>
      <c r="H197" s="220">
        <v>428</v>
      </c>
      <c r="I197" s="221"/>
      <c r="J197" s="220">
        <v>355</v>
      </c>
      <c r="K197" s="221"/>
      <c r="L197" s="220">
        <v>355</v>
      </c>
      <c r="M197" s="221"/>
      <c r="N197" s="220">
        <v>349</v>
      </c>
      <c r="O197" s="221" t="e">
        <f>MATCH(RIGHT(D197,2),#REF!,0)</f>
        <v>#REF!</v>
      </c>
      <c r="P197" s="190"/>
      <c r="Q197" s="190"/>
      <c r="R197" s="190"/>
      <c r="S197" s="190"/>
      <c r="T197" s="190"/>
    </row>
    <row r="198" spans="1:20" ht="12.75" hidden="1" x14ac:dyDescent="0.2">
      <c r="A198" s="209" t="b">
        <f t="shared" si="1"/>
        <v>0</v>
      </c>
      <c r="B198" s="209" t="s">
        <v>8</v>
      </c>
      <c r="C198" s="209"/>
      <c r="D198" s="218" t="s">
        <v>741</v>
      </c>
      <c r="E198" s="219"/>
      <c r="F198" s="220">
        <v>1291</v>
      </c>
      <c r="G198" s="221"/>
      <c r="H198" s="220">
        <v>622</v>
      </c>
      <c r="I198" s="221"/>
      <c r="J198" s="220">
        <v>970</v>
      </c>
      <c r="K198" s="221"/>
      <c r="L198" s="220">
        <v>1432</v>
      </c>
      <c r="M198" s="221"/>
      <c r="N198" s="220">
        <v>700</v>
      </c>
      <c r="O198" s="221" t="e">
        <f>MATCH(RIGHT(D198,2),#REF!,0)</f>
        <v>#REF!</v>
      </c>
      <c r="P198" s="190"/>
      <c r="Q198" s="190"/>
      <c r="R198" s="190"/>
      <c r="S198" s="190"/>
      <c r="T198" s="190"/>
    </row>
    <row r="199" spans="1:20" ht="12.75" hidden="1" x14ac:dyDescent="0.2">
      <c r="A199" s="209" t="b">
        <f t="shared" si="1"/>
        <v>0</v>
      </c>
      <c r="B199" s="209" t="s">
        <v>253</v>
      </c>
      <c r="C199" s="209"/>
      <c r="D199" s="218" t="s">
        <v>742</v>
      </c>
      <c r="E199" s="219"/>
      <c r="F199" s="220">
        <v>13040</v>
      </c>
      <c r="G199" s="221"/>
      <c r="H199" s="220">
        <v>13601</v>
      </c>
      <c r="I199" s="221"/>
      <c r="J199" s="220">
        <v>12530</v>
      </c>
      <c r="K199" s="221"/>
      <c r="L199" s="220">
        <v>14583</v>
      </c>
      <c r="M199" s="221"/>
      <c r="N199" s="220">
        <v>13721</v>
      </c>
      <c r="O199" s="221" t="e">
        <f>MATCH(RIGHT(D199,2),#REF!,0)</f>
        <v>#REF!</v>
      </c>
      <c r="P199" s="190"/>
      <c r="Q199" s="190"/>
      <c r="R199" s="190"/>
      <c r="S199" s="190"/>
      <c r="T199" s="190"/>
    </row>
    <row r="200" spans="1:20" ht="12.75" hidden="1" x14ac:dyDescent="0.2">
      <c r="A200" s="209" t="b">
        <f t="shared" si="1"/>
        <v>0</v>
      </c>
      <c r="B200" s="209" t="s">
        <v>217</v>
      </c>
      <c r="C200" s="209"/>
      <c r="D200" s="218" t="s">
        <v>743</v>
      </c>
      <c r="E200" s="219"/>
      <c r="F200" s="220">
        <v>2464</v>
      </c>
      <c r="G200" s="221"/>
      <c r="H200" s="220">
        <v>4224</v>
      </c>
      <c r="I200" s="221"/>
      <c r="J200" s="220">
        <v>2943</v>
      </c>
      <c r="K200" s="221"/>
      <c r="L200" s="220">
        <v>2909</v>
      </c>
      <c r="M200" s="221"/>
      <c r="N200" s="220">
        <v>3675</v>
      </c>
      <c r="O200" s="221" t="e">
        <f>MATCH(RIGHT(D200,2),#REF!,0)</f>
        <v>#REF!</v>
      </c>
      <c r="P200" s="223"/>
      <c r="Q200" s="223"/>
      <c r="R200" s="223"/>
      <c r="S200" s="223"/>
      <c r="T200" s="223"/>
    </row>
    <row r="201" spans="1:20" ht="12.75" hidden="1" x14ac:dyDescent="0.2">
      <c r="A201" s="209" t="b">
        <f t="shared" si="1"/>
        <v>0</v>
      </c>
      <c r="B201" s="209" t="s">
        <v>219</v>
      </c>
      <c r="C201" s="209"/>
      <c r="D201" s="218" t="s">
        <v>744</v>
      </c>
      <c r="E201" s="219"/>
      <c r="F201" s="220">
        <v>530</v>
      </c>
      <c r="G201" s="221"/>
      <c r="H201" s="220">
        <v>496</v>
      </c>
      <c r="I201" s="221"/>
      <c r="J201" s="220">
        <v>720</v>
      </c>
      <c r="K201" s="221"/>
      <c r="L201" s="220">
        <v>553</v>
      </c>
      <c r="M201" s="221"/>
      <c r="N201" s="220">
        <v>1363</v>
      </c>
      <c r="O201" s="221" t="e">
        <f>MATCH(RIGHT(D201,2),#REF!,0)</f>
        <v>#REF!</v>
      </c>
      <c r="P201" s="190"/>
      <c r="Q201" s="190"/>
      <c r="R201" s="190"/>
      <c r="S201" s="190"/>
      <c r="T201" s="190"/>
    </row>
    <row r="202" spans="1:20" ht="12.75" hidden="1" x14ac:dyDescent="0.2">
      <c r="A202" s="209" t="b">
        <f t="shared" si="1"/>
        <v>0</v>
      </c>
      <c r="B202" s="209" t="s">
        <v>220</v>
      </c>
      <c r="C202" s="222"/>
      <c r="D202" s="218" t="s">
        <v>745</v>
      </c>
      <c r="E202" s="219"/>
      <c r="F202" s="220">
        <v>166</v>
      </c>
      <c r="G202" s="221"/>
      <c r="H202" s="220">
        <v>59</v>
      </c>
      <c r="I202" s="221"/>
      <c r="J202" s="220">
        <v>58</v>
      </c>
      <c r="K202" s="221"/>
      <c r="L202" s="220">
        <v>39</v>
      </c>
      <c r="M202" s="221"/>
      <c r="N202" s="220">
        <v>35</v>
      </c>
      <c r="O202" s="221" t="e">
        <f>MATCH(RIGHT(D202,2),#REF!,0)</f>
        <v>#REF!</v>
      </c>
      <c r="P202" s="190"/>
      <c r="Q202" s="190"/>
      <c r="R202" s="190"/>
      <c r="S202" s="190"/>
      <c r="T202" s="190"/>
    </row>
    <row r="203" spans="1:20" ht="12.75" hidden="1" x14ac:dyDescent="0.2">
      <c r="A203" s="209" t="b">
        <f t="shared" si="1"/>
        <v>0</v>
      </c>
      <c r="B203" s="222" t="s">
        <v>221</v>
      </c>
      <c r="C203" s="209"/>
      <c r="D203" s="218" t="s">
        <v>746</v>
      </c>
      <c r="E203" s="219"/>
      <c r="F203" s="220">
        <v>33</v>
      </c>
      <c r="G203" s="221"/>
      <c r="H203" s="220">
        <v>29</v>
      </c>
      <c r="I203" s="221"/>
      <c r="J203" s="220">
        <v>19</v>
      </c>
      <c r="K203" s="221"/>
      <c r="L203" s="220">
        <v>14</v>
      </c>
      <c r="M203" s="221"/>
      <c r="N203" s="220">
        <v>9</v>
      </c>
      <c r="O203" s="221" t="e">
        <f>MATCH(RIGHT(D203,2),#REF!,0)</f>
        <v>#REF!</v>
      </c>
      <c r="P203" s="190"/>
      <c r="Q203" s="190"/>
      <c r="R203" s="190"/>
      <c r="S203" s="190"/>
      <c r="T203" s="190"/>
    </row>
    <row r="204" spans="1:20" ht="12.75" x14ac:dyDescent="0.2">
      <c r="A204" s="209" t="b">
        <f t="shared" si="1"/>
        <v>1</v>
      </c>
      <c r="B204" s="222" t="s">
        <v>747</v>
      </c>
      <c r="C204" s="209"/>
      <c r="D204" s="218" t="s">
        <v>748</v>
      </c>
      <c r="E204" s="219"/>
      <c r="F204" s="220"/>
      <c r="G204" s="221"/>
      <c r="H204" s="220"/>
      <c r="I204" s="221"/>
      <c r="J204" s="220"/>
      <c r="K204" s="221"/>
      <c r="L204" s="220" t="s">
        <v>531</v>
      </c>
      <c r="M204" s="221"/>
      <c r="N204" s="220">
        <v>31</v>
      </c>
      <c r="O204" s="221" t="e">
        <f>MATCH(RIGHT(D204,2),#REF!,0)</f>
        <v>#REF!</v>
      </c>
      <c r="P204" s="190"/>
      <c r="Q204" s="190"/>
      <c r="R204" s="190"/>
      <c r="S204" s="190"/>
      <c r="T204" s="190"/>
    </row>
    <row r="205" spans="1:20" ht="12.75" hidden="1" x14ac:dyDescent="0.2">
      <c r="A205" s="209" t="b">
        <f t="shared" si="1"/>
        <v>0</v>
      </c>
      <c r="B205" s="209" t="s">
        <v>225</v>
      </c>
      <c r="C205" s="222"/>
      <c r="D205" s="218" t="s">
        <v>749</v>
      </c>
      <c r="E205" s="219"/>
      <c r="F205" s="220">
        <v>79</v>
      </c>
      <c r="G205" s="221"/>
      <c r="H205" s="220">
        <v>82</v>
      </c>
      <c r="I205" s="221"/>
      <c r="J205" s="220">
        <v>136</v>
      </c>
      <c r="K205" s="221"/>
      <c r="L205" s="220">
        <v>145</v>
      </c>
      <c r="M205" s="221"/>
      <c r="N205" s="220">
        <v>121</v>
      </c>
      <c r="O205" s="221" t="e">
        <f>MATCH(RIGHT(D205,2),#REF!,0)</f>
        <v>#REF!</v>
      </c>
      <c r="P205" s="208"/>
      <c r="Q205" s="208"/>
      <c r="R205" s="208"/>
      <c r="S205" s="208"/>
      <c r="T205" s="208"/>
    </row>
    <row r="206" spans="1:20" ht="12.75" hidden="1" x14ac:dyDescent="0.2">
      <c r="A206" s="209" t="b">
        <f t="shared" si="1"/>
        <v>0</v>
      </c>
      <c r="B206" s="222" t="s">
        <v>227</v>
      </c>
      <c r="C206" s="222"/>
      <c r="D206" s="218" t="s">
        <v>750</v>
      </c>
      <c r="E206" s="219"/>
      <c r="F206" s="220">
        <v>50</v>
      </c>
      <c r="G206" s="221"/>
      <c r="H206" s="220">
        <v>54</v>
      </c>
      <c r="I206" s="221"/>
      <c r="J206" s="220">
        <v>47</v>
      </c>
      <c r="K206" s="221"/>
      <c r="L206" s="220">
        <v>52</v>
      </c>
      <c r="M206" s="221"/>
      <c r="N206" s="220">
        <v>48</v>
      </c>
      <c r="O206" s="221" t="e">
        <f>MATCH(RIGHT(D206,2),#REF!,0)</f>
        <v>#REF!</v>
      </c>
      <c r="P206" s="190"/>
      <c r="Q206" s="190"/>
      <c r="R206" s="190"/>
      <c r="S206" s="190"/>
      <c r="T206" s="190"/>
    </row>
    <row r="207" spans="1:20" ht="12.75" hidden="1" x14ac:dyDescent="0.2">
      <c r="A207" s="209" t="b">
        <f t="shared" ref="A207:A232" si="2">L207=$L$78</f>
        <v>0</v>
      </c>
      <c r="B207" s="222" t="s">
        <v>52</v>
      </c>
      <c r="C207" s="209"/>
      <c r="D207" s="218" t="s">
        <v>751</v>
      </c>
      <c r="E207" s="219"/>
      <c r="F207" s="220">
        <v>7</v>
      </c>
      <c r="G207" s="221"/>
      <c r="H207" s="220">
        <v>23</v>
      </c>
      <c r="I207" s="221"/>
      <c r="J207" s="220">
        <v>23</v>
      </c>
      <c r="K207" s="221"/>
      <c r="L207" s="220">
        <v>38</v>
      </c>
      <c r="M207" s="221"/>
      <c r="N207" s="220">
        <v>27</v>
      </c>
      <c r="O207" s="221" t="e">
        <f>MATCH(RIGHT(D207,2),#REF!,0)</f>
        <v>#REF!</v>
      </c>
      <c r="P207" s="190"/>
      <c r="Q207" s="190"/>
      <c r="R207" s="190"/>
      <c r="S207" s="190"/>
      <c r="T207" s="190"/>
    </row>
    <row r="208" spans="1:20" ht="12.75" x14ac:dyDescent="0.2">
      <c r="A208" s="209" t="b">
        <f t="shared" si="2"/>
        <v>1</v>
      </c>
      <c r="B208" s="222" t="s">
        <v>752</v>
      </c>
      <c r="C208" s="209"/>
      <c r="D208" s="218" t="s">
        <v>753</v>
      </c>
      <c r="E208" s="219"/>
      <c r="F208" s="220"/>
      <c r="G208" s="221"/>
      <c r="H208" s="220"/>
      <c r="I208" s="221"/>
      <c r="J208" s="220"/>
      <c r="K208" s="221"/>
      <c r="L208" s="220" t="s">
        <v>531</v>
      </c>
      <c r="M208" s="221"/>
      <c r="N208" s="220">
        <v>94</v>
      </c>
      <c r="O208" s="221" t="e">
        <f>MATCH(RIGHT(D208,2),#REF!,0)</f>
        <v>#REF!</v>
      </c>
      <c r="P208" s="190"/>
      <c r="Q208" s="190"/>
      <c r="R208" s="190"/>
      <c r="S208" s="190"/>
      <c r="T208" s="190"/>
    </row>
    <row r="209" spans="1:15" ht="12.75" x14ac:dyDescent="0.2">
      <c r="A209" s="209" t="b">
        <f t="shared" si="2"/>
        <v>1</v>
      </c>
      <c r="B209" s="222" t="s">
        <v>754</v>
      </c>
      <c r="C209" s="209"/>
      <c r="D209" s="218" t="s">
        <v>755</v>
      </c>
      <c r="E209" s="219"/>
      <c r="F209" s="220"/>
      <c r="G209" s="221"/>
      <c r="H209" s="220"/>
      <c r="I209" s="221"/>
      <c r="J209" s="220"/>
      <c r="K209" s="221"/>
      <c r="L209" s="220" t="s">
        <v>531</v>
      </c>
      <c r="M209" s="221"/>
      <c r="N209" s="220">
        <v>12</v>
      </c>
      <c r="O209" s="221" t="e">
        <f>MATCH(RIGHT(D209,2),#REF!,0)</f>
        <v>#REF!</v>
      </c>
    </row>
    <row r="210" spans="1:15" ht="12.75" hidden="1" x14ac:dyDescent="0.2">
      <c r="A210" s="209" t="b">
        <f t="shared" si="2"/>
        <v>0</v>
      </c>
      <c r="B210" s="209" t="s">
        <v>12</v>
      </c>
      <c r="C210" s="209"/>
      <c r="D210" s="218" t="s">
        <v>756</v>
      </c>
      <c r="E210" s="219"/>
      <c r="F210" s="220">
        <v>16</v>
      </c>
      <c r="G210" s="221"/>
      <c r="H210" s="220">
        <v>23</v>
      </c>
      <c r="I210" s="221"/>
      <c r="J210" s="220">
        <v>16</v>
      </c>
      <c r="K210" s="221"/>
      <c r="L210" s="220">
        <v>28</v>
      </c>
      <c r="M210" s="221"/>
      <c r="N210" s="220">
        <v>31</v>
      </c>
      <c r="O210" s="221" t="e">
        <f>MATCH(RIGHT(D210,2),#REF!,0)</f>
        <v>#REF!</v>
      </c>
    </row>
    <row r="211" spans="1:15" ht="12.75" x14ac:dyDescent="0.2">
      <c r="A211" s="209" t="b">
        <f t="shared" si="2"/>
        <v>1</v>
      </c>
      <c r="B211" s="209" t="s">
        <v>757</v>
      </c>
      <c r="C211" s="209"/>
      <c r="D211" s="218" t="s">
        <v>758</v>
      </c>
      <c r="E211" s="219"/>
      <c r="F211" s="220"/>
      <c r="G211" s="221"/>
      <c r="H211" s="220"/>
      <c r="I211" s="221"/>
      <c r="J211" s="220"/>
      <c r="K211" s="221"/>
      <c r="L211" s="220" t="s">
        <v>531</v>
      </c>
      <c r="M211" s="221"/>
      <c r="N211" s="220">
        <v>57</v>
      </c>
      <c r="O211" s="221" t="e">
        <f>MATCH(RIGHT(D211,2),#REF!,0)</f>
        <v>#REF!</v>
      </c>
    </row>
    <row r="212" spans="1:15" ht="12.75" hidden="1" x14ac:dyDescent="0.2">
      <c r="A212" s="209" t="b">
        <f t="shared" si="2"/>
        <v>0</v>
      </c>
      <c r="B212" s="209" t="s">
        <v>13</v>
      </c>
      <c r="C212" s="209"/>
      <c r="D212" s="218" t="s">
        <v>759</v>
      </c>
      <c r="E212" s="219"/>
      <c r="F212" s="220">
        <v>34</v>
      </c>
      <c r="G212" s="221"/>
      <c r="H212" s="220">
        <v>49</v>
      </c>
      <c r="I212" s="221"/>
      <c r="J212" s="220">
        <v>39</v>
      </c>
      <c r="K212" s="221"/>
      <c r="L212" s="220">
        <v>46</v>
      </c>
      <c r="M212" s="221"/>
      <c r="N212" s="220">
        <v>35</v>
      </c>
      <c r="O212" s="221" t="e">
        <f>MATCH(RIGHT(D212,2),#REF!,0)</f>
        <v>#REF!</v>
      </c>
    </row>
    <row r="213" spans="1:15" ht="12.75" hidden="1" x14ac:dyDescent="0.2">
      <c r="A213" s="209" t="b">
        <f t="shared" si="2"/>
        <v>0</v>
      </c>
      <c r="B213" s="209" t="s">
        <v>265</v>
      </c>
      <c r="C213" s="209"/>
      <c r="D213" s="218" t="s">
        <v>760</v>
      </c>
      <c r="E213" s="219"/>
      <c r="F213" s="220">
        <v>171</v>
      </c>
      <c r="G213" s="221"/>
      <c r="H213" s="220">
        <v>239</v>
      </c>
      <c r="I213" s="221"/>
      <c r="J213" s="220">
        <v>178</v>
      </c>
      <c r="K213" s="221"/>
      <c r="L213" s="220">
        <v>205</v>
      </c>
      <c r="M213" s="221"/>
      <c r="N213" s="220">
        <v>207</v>
      </c>
      <c r="O213" s="221" t="e">
        <f>MATCH(RIGHT(D213,2),#REF!,0)</f>
        <v>#REF!</v>
      </c>
    </row>
    <row r="214" spans="1:15" ht="12.75" hidden="1" x14ac:dyDescent="0.2">
      <c r="A214" s="209" t="b">
        <f t="shared" si="2"/>
        <v>0</v>
      </c>
      <c r="B214" s="209" t="s">
        <v>46</v>
      </c>
      <c r="C214" s="209"/>
      <c r="D214" s="218" t="s">
        <v>761</v>
      </c>
      <c r="E214" s="219"/>
      <c r="F214" s="220">
        <v>3758</v>
      </c>
      <c r="G214" s="221"/>
      <c r="H214" s="220">
        <v>3844</v>
      </c>
      <c r="I214" s="221"/>
      <c r="J214" s="220">
        <v>4999</v>
      </c>
      <c r="K214" s="221"/>
      <c r="L214" s="220">
        <v>4844</v>
      </c>
      <c r="M214" s="221"/>
      <c r="N214" s="220">
        <v>4767</v>
      </c>
      <c r="O214" s="221" t="e">
        <f>MATCH(RIGHT(D214,2),#REF!,0)</f>
        <v>#REF!</v>
      </c>
    </row>
    <row r="215" spans="1:15" ht="12.75" hidden="1" x14ac:dyDescent="0.2">
      <c r="A215" s="209" t="b">
        <f t="shared" si="2"/>
        <v>0</v>
      </c>
      <c r="B215" s="209" t="s">
        <v>34</v>
      </c>
      <c r="C215" s="209"/>
      <c r="D215" s="218" t="s">
        <v>762</v>
      </c>
      <c r="E215" s="219"/>
      <c r="F215" s="220">
        <v>41</v>
      </c>
      <c r="G215" s="221"/>
      <c r="H215" s="220">
        <v>51</v>
      </c>
      <c r="I215" s="221"/>
      <c r="J215" s="220">
        <v>47</v>
      </c>
      <c r="K215" s="221"/>
      <c r="L215" s="220">
        <v>45</v>
      </c>
      <c r="M215" s="221"/>
      <c r="N215" s="220">
        <v>48</v>
      </c>
      <c r="O215" s="221" t="e">
        <f>MATCH(RIGHT(D215,2),#REF!,0)</f>
        <v>#REF!</v>
      </c>
    </row>
    <row r="216" spans="1:15" ht="12.75" hidden="1" x14ac:dyDescent="0.2">
      <c r="A216" s="209" t="b">
        <f t="shared" si="2"/>
        <v>0</v>
      </c>
      <c r="B216" s="209" t="s">
        <v>29</v>
      </c>
      <c r="C216" s="209"/>
      <c r="D216" s="218" t="s">
        <v>763</v>
      </c>
      <c r="E216" s="219"/>
      <c r="F216" s="220">
        <v>1285</v>
      </c>
      <c r="G216" s="221"/>
      <c r="H216" s="220">
        <v>2488</v>
      </c>
      <c r="I216" s="221"/>
      <c r="J216" s="220">
        <v>1526</v>
      </c>
      <c r="K216" s="221"/>
      <c r="L216" s="220">
        <v>1509</v>
      </c>
      <c r="M216" s="221"/>
      <c r="N216" s="220">
        <v>2837</v>
      </c>
      <c r="O216" s="221" t="e">
        <f>MATCH(RIGHT(D216,2),#REF!,0)</f>
        <v>#REF!</v>
      </c>
    </row>
    <row r="217" spans="1:15" ht="12.75" x14ac:dyDescent="0.2">
      <c r="A217" s="209" t="b">
        <f t="shared" si="2"/>
        <v>1</v>
      </c>
      <c r="B217" s="209" t="s">
        <v>764</v>
      </c>
      <c r="C217" s="209"/>
      <c r="D217" s="218" t="s">
        <v>765</v>
      </c>
      <c r="E217" s="219"/>
      <c r="F217" s="220"/>
      <c r="G217" s="221"/>
      <c r="H217" s="220"/>
      <c r="I217" s="221"/>
      <c r="J217" s="220"/>
      <c r="K217" s="221"/>
      <c r="L217" s="220" t="s">
        <v>531</v>
      </c>
      <c r="M217" s="221"/>
      <c r="N217" s="220">
        <v>184</v>
      </c>
      <c r="O217" s="221" t="e">
        <f>MATCH(RIGHT(D217,2),#REF!,0)</f>
        <v>#REF!</v>
      </c>
    </row>
    <row r="218" spans="1:15" ht="12.75" x14ac:dyDescent="0.2">
      <c r="A218" s="209" t="b">
        <f t="shared" si="2"/>
        <v>1</v>
      </c>
      <c r="B218" s="209" t="s">
        <v>766</v>
      </c>
      <c r="C218" s="209"/>
      <c r="D218" s="218" t="s">
        <v>767</v>
      </c>
      <c r="E218" s="219"/>
      <c r="F218" s="220"/>
      <c r="G218" s="221"/>
      <c r="H218" s="220"/>
      <c r="I218" s="221"/>
      <c r="J218" s="220"/>
      <c r="K218" s="221"/>
      <c r="L218" s="220" t="s">
        <v>531</v>
      </c>
      <c r="M218" s="221"/>
      <c r="N218" s="220">
        <v>83</v>
      </c>
      <c r="O218" s="221" t="e">
        <f>MATCH(RIGHT(D218,2),#REF!,0)</f>
        <v>#REF!</v>
      </c>
    </row>
    <row r="219" spans="1:15" ht="12.75" x14ac:dyDescent="0.2">
      <c r="A219" s="209" t="b">
        <f t="shared" si="2"/>
        <v>1</v>
      </c>
      <c r="B219" s="209" t="s">
        <v>768</v>
      </c>
      <c r="C219" s="209"/>
      <c r="D219" s="218" t="s">
        <v>769</v>
      </c>
      <c r="E219" s="219"/>
      <c r="F219" s="220"/>
      <c r="G219" s="221"/>
      <c r="H219" s="220"/>
      <c r="I219" s="221"/>
      <c r="J219" s="220"/>
      <c r="K219" s="221"/>
      <c r="L219" s="220" t="s">
        <v>531</v>
      </c>
      <c r="M219" s="221"/>
      <c r="N219" s="220">
        <v>3</v>
      </c>
      <c r="O219" s="221" t="e">
        <f>MATCH(RIGHT(D219,2),#REF!,0)</f>
        <v>#REF!</v>
      </c>
    </row>
    <row r="220" spans="1:15" ht="12.75" hidden="1" x14ac:dyDescent="0.2">
      <c r="A220" s="209" t="b">
        <f t="shared" si="2"/>
        <v>0</v>
      </c>
      <c r="B220" s="209" t="s">
        <v>323</v>
      </c>
      <c r="C220" s="209"/>
      <c r="D220" s="218" t="s">
        <v>770</v>
      </c>
      <c r="E220" s="219"/>
      <c r="F220" s="220">
        <v>1420</v>
      </c>
      <c r="G220" s="221"/>
      <c r="H220" s="220">
        <v>1480</v>
      </c>
      <c r="I220" s="221"/>
      <c r="J220" s="220">
        <v>1616</v>
      </c>
      <c r="K220" s="221"/>
      <c r="L220" s="220">
        <v>1527</v>
      </c>
      <c r="M220" s="221"/>
      <c r="N220" s="220">
        <v>1359</v>
      </c>
      <c r="O220" s="221" t="e">
        <f>MATCH(RIGHT(D220,2),#REF!,0)</f>
        <v>#REF!</v>
      </c>
    </row>
    <row r="221" spans="1:15" ht="12.75" hidden="1" x14ac:dyDescent="0.2">
      <c r="A221" s="209" t="b">
        <f t="shared" si="2"/>
        <v>0</v>
      </c>
      <c r="B221" s="209" t="s">
        <v>321</v>
      </c>
      <c r="C221" s="209"/>
      <c r="D221" s="218" t="s">
        <v>771</v>
      </c>
      <c r="E221" s="219"/>
      <c r="F221" s="220">
        <v>83</v>
      </c>
      <c r="G221" s="221"/>
      <c r="H221" s="220">
        <v>96</v>
      </c>
      <c r="I221" s="221"/>
      <c r="J221" s="220">
        <v>81</v>
      </c>
      <c r="K221" s="221"/>
      <c r="L221" s="220">
        <v>98</v>
      </c>
      <c r="M221" s="221"/>
      <c r="N221" s="220">
        <v>76</v>
      </c>
      <c r="O221" s="221" t="e">
        <f>MATCH(RIGHT(D221,2),#REF!,0)</f>
        <v>#REF!</v>
      </c>
    </row>
    <row r="222" spans="1:15" ht="12.75" hidden="1" x14ac:dyDescent="0.2">
      <c r="A222" s="209" t="b">
        <f t="shared" si="2"/>
        <v>0</v>
      </c>
      <c r="B222" s="209" t="s">
        <v>64</v>
      </c>
      <c r="C222" s="209"/>
      <c r="D222" s="218" t="s">
        <v>772</v>
      </c>
      <c r="E222" s="219"/>
      <c r="F222" s="220">
        <v>476</v>
      </c>
      <c r="G222" s="221"/>
      <c r="H222" s="220">
        <v>474</v>
      </c>
      <c r="I222" s="221"/>
      <c r="J222" s="220">
        <v>670</v>
      </c>
      <c r="K222" s="221"/>
      <c r="L222" s="220">
        <v>858</v>
      </c>
      <c r="M222" s="221"/>
      <c r="N222" s="220">
        <v>590</v>
      </c>
      <c r="O222" s="221" t="e">
        <f>MATCH(RIGHT(D222,2),#REF!,0)</f>
        <v>#REF!</v>
      </c>
    </row>
    <row r="223" spans="1:15" ht="12.75" hidden="1" x14ac:dyDescent="0.2">
      <c r="A223" s="209" t="b">
        <f t="shared" si="2"/>
        <v>0</v>
      </c>
      <c r="B223" s="209" t="s">
        <v>67</v>
      </c>
      <c r="C223" s="209"/>
      <c r="D223" s="218" t="s">
        <v>773</v>
      </c>
      <c r="E223" s="219"/>
      <c r="F223" s="220">
        <v>446</v>
      </c>
      <c r="G223" s="221"/>
      <c r="H223" s="220">
        <v>358</v>
      </c>
      <c r="I223" s="221"/>
      <c r="J223" s="220">
        <v>371</v>
      </c>
      <c r="K223" s="221"/>
      <c r="L223" s="220">
        <v>461</v>
      </c>
      <c r="M223" s="221"/>
      <c r="N223" s="220">
        <v>268</v>
      </c>
      <c r="O223" s="221" t="e">
        <f>MATCH(RIGHT(D223,2),#REF!,0)</f>
        <v>#REF!</v>
      </c>
    </row>
    <row r="224" spans="1:15" ht="12.75" hidden="1" x14ac:dyDescent="0.2">
      <c r="A224" s="209" t="b">
        <f t="shared" si="2"/>
        <v>0</v>
      </c>
      <c r="B224" s="209" t="s">
        <v>116</v>
      </c>
      <c r="C224" s="225"/>
      <c r="D224" s="218" t="s">
        <v>774</v>
      </c>
      <c r="E224" s="219"/>
      <c r="F224" s="220">
        <v>412</v>
      </c>
      <c r="G224" s="221"/>
      <c r="H224" s="220">
        <v>430</v>
      </c>
      <c r="I224" s="221"/>
      <c r="J224" s="220">
        <v>510</v>
      </c>
      <c r="K224" s="221"/>
      <c r="L224" s="220">
        <v>421</v>
      </c>
      <c r="M224" s="221"/>
      <c r="N224" s="220">
        <v>7</v>
      </c>
      <c r="O224" s="221"/>
    </row>
    <row r="225" spans="1:20" ht="12.75" hidden="1" x14ac:dyDescent="0.2">
      <c r="A225" s="209" t="b">
        <f t="shared" si="2"/>
        <v>0</v>
      </c>
      <c r="B225" s="211" t="s">
        <v>115</v>
      </c>
      <c r="C225" s="209"/>
      <c r="D225" s="218" t="s">
        <v>775</v>
      </c>
      <c r="E225" s="219"/>
      <c r="F225" s="226">
        <v>26355</v>
      </c>
      <c r="G225" s="227"/>
      <c r="H225" s="226">
        <v>29277</v>
      </c>
      <c r="I225" s="227"/>
      <c r="J225" s="226">
        <v>28030</v>
      </c>
      <c r="K225" s="227"/>
      <c r="L225" s="226">
        <v>30334</v>
      </c>
      <c r="M225" s="227"/>
      <c r="N225" s="226">
        <v>30923</v>
      </c>
      <c r="O225" s="221" t="e">
        <f>MATCH(RIGHT(D225,2),#REF!,0)</f>
        <v>#REF!</v>
      </c>
      <c r="P225" s="190"/>
      <c r="Q225" s="190"/>
      <c r="R225" s="190"/>
      <c r="S225" s="190"/>
      <c r="T225" s="190"/>
    </row>
    <row r="226" spans="1:20" ht="12.75" hidden="1" x14ac:dyDescent="0.2">
      <c r="A226" s="209" t="b">
        <f t="shared" si="2"/>
        <v>0</v>
      </c>
      <c r="B226" s="209"/>
      <c r="C226" s="225"/>
      <c r="D226" s="223"/>
      <c r="E226" s="191"/>
      <c r="F226" s="223"/>
      <c r="G226" s="243"/>
      <c r="H226" s="223"/>
      <c r="I226" s="224"/>
      <c r="J226" s="223"/>
      <c r="K226" s="224"/>
      <c r="L226" s="223"/>
      <c r="M226" s="224"/>
      <c r="N226" s="223"/>
      <c r="O226" s="244"/>
      <c r="P226" s="245"/>
      <c r="Q226" s="223"/>
      <c r="R226" s="223"/>
      <c r="S226" s="223"/>
      <c r="T226" s="228"/>
    </row>
    <row r="227" spans="1:20" ht="12.75" hidden="1" x14ac:dyDescent="0.2">
      <c r="A227" s="209" t="b">
        <f t="shared" si="2"/>
        <v>0</v>
      </c>
      <c r="B227" s="225" t="s">
        <v>375</v>
      </c>
      <c r="C227" s="209"/>
      <c r="D227" s="218" t="s">
        <v>776</v>
      </c>
      <c r="E227" s="219"/>
      <c r="F227" s="226">
        <v>485227</v>
      </c>
      <c r="G227" s="227"/>
      <c r="H227" s="226">
        <v>463199</v>
      </c>
      <c r="I227" s="227"/>
      <c r="J227" s="226">
        <v>453215</v>
      </c>
      <c r="K227" s="227"/>
      <c r="L227" s="226">
        <v>466777</v>
      </c>
      <c r="M227" s="227"/>
      <c r="N227" s="226">
        <v>481417</v>
      </c>
      <c r="O227" s="221" t="e">
        <f>MATCH(RIGHT(D227,2),#REF!,0)</f>
        <v>#REF!</v>
      </c>
      <c r="P227" s="223"/>
      <c r="Q227" s="223"/>
      <c r="R227" s="223"/>
      <c r="S227" s="223"/>
      <c r="T227" s="223"/>
    </row>
    <row r="228" spans="1:20" ht="12.75" hidden="1" x14ac:dyDescent="0.2">
      <c r="A228" s="209" t="b">
        <f t="shared" si="2"/>
        <v>0</v>
      </c>
      <c r="B228" s="209"/>
      <c r="C228" s="209"/>
      <c r="D228" s="190"/>
      <c r="E228" s="191"/>
      <c r="F228" s="190"/>
      <c r="G228" s="233"/>
      <c r="H228" s="190"/>
      <c r="I228" s="192"/>
      <c r="J228" s="190"/>
      <c r="K228" s="192"/>
      <c r="L228" s="190"/>
      <c r="M228" s="192"/>
      <c r="N228" s="190"/>
      <c r="O228" s="229"/>
      <c r="P228" s="246"/>
      <c r="Q228" s="190"/>
      <c r="R228" s="190"/>
      <c r="S228" s="190"/>
      <c r="T228" s="228"/>
    </row>
    <row r="229" spans="1:20" ht="12.75" hidden="1" x14ac:dyDescent="0.2">
      <c r="A229" s="209" t="b">
        <f t="shared" si="2"/>
        <v>0</v>
      </c>
      <c r="B229" s="209" t="s">
        <v>500</v>
      </c>
      <c r="C229" s="209"/>
      <c r="D229" s="218" t="s">
        <v>777</v>
      </c>
      <c r="E229" s="219"/>
      <c r="F229" s="220">
        <v>22168</v>
      </c>
      <c r="G229" s="221"/>
      <c r="H229" s="220">
        <v>17901</v>
      </c>
      <c r="I229" s="221"/>
      <c r="J229" s="220">
        <v>19065</v>
      </c>
      <c r="K229" s="221"/>
      <c r="L229" s="220">
        <v>18740</v>
      </c>
      <c r="M229" s="221"/>
      <c r="N229" s="220">
        <v>17553</v>
      </c>
      <c r="O229" s="221" t="e">
        <f>MATCH(RIGHT(D229,2),#REF!,0)</f>
        <v>#REF!</v>
      </c>
      <c r="P229" s="190"/>
      <c r="Q229" s="190"/>
      <c r="R229" s="190"/>
      <c r="S229" s="190"/>
      <c r="T229" s="190"/>
    </row>
    <row r="230" spans="1:20" ht="12.75" hidden="1" x14ac:dyDescent="0.2">
      <c r="A230" s="209" t="b">
        <f t="shared" si="2"/>
        <v>0</v>
      </c>
      <c r="B230" s="209" t="s">
        <v>489</v>
      </c>
      <c r="C230" s="209"/>
      <c r="D230" s="218" t="s">
        <v>778</v>
      </c>
      <c r="E230" s="219"/>
      <c r="F230" s="220">
        <v>459419</v>
      </c>
      <c r="G230" s="221"/>
      <c r="H230" s="220">
        <v>435933</v>
      </c>
      <c r="I230" s="221"/>
      <c r="J230" s="220">
        <v>423174</v>
      </c>
      <c r="K230" s="221"/>
      <c r="L230" s="220">
        <v>434383</v>
      </c>
      <c r="M230" s="221"/>
      <c r="N230" s="220">
        <v>458830</v>
      </c>
      <c r="O230" s="221" t="e">
        <f>MATCH(RIGHT(D230,2),#REF!,0)</f>
        <v>#REF!</v>
      </c>
      <c r="P230" s="190"/>
      <c r="Q230" s="190"/>
      <c r="R230" s="190"/>
      <c r="S230" s="190"/>
      <c r="T230" s="190"/>
    </row>
    <row r="231" spans="1:20" ht="12.75" hidden="1" x14ac:dyDescent="0.2">
      <c r="A231" s="209" t="b">
        <f t="shared" si="2"/>
        <v>0</v>
      </c>
      <c r="B231" s="209" t="s">
        <v>779</v>
      </c>
      <c r="C231" s="209"/>
      <c r="D231" s="218" t="s">
        <v>780</v>
      </c>
      <c r="E231" s="219"/>
      <c r="F231" s="220">
        <v>489053</v>
      </c>
      <c r="G231" s="221"/>
      <c r="H231" s="220">
        <v>469208</v>
      </c>
      <c r="I231" s="221"/>
      <c r="J231" s="220">
        <v>462298</v>
      </c>
      <c r="K231" s="221"/>
      <c r="L231" s="220">
        <v>479771</v>
      </c>
      <c r="M231" s="221"/>
      <c r="N231" s="220">
        <v>461495</v>
      </c>
      <c r="O231" s="221"/>
      <c r="P231" s="190"/>
      <c r="Q231" s="190"/>
      <c r="R231" s="190"/>
      <c r="S231" s="190"/>
      <c r="T231" s="190"/>
    </row>
    <row r="232" spans="1:20" ht="12.75" hidden="1" x14ac:dyDescent="0.2">
      <c r="A232" s="209" t="b">
        <f t="shared" si="2"/>
        <v>0</v>
      </c>
      <c r="B232" s="235" t="s">
        <v>781</v>
      </c>
      <c r="C232" s="209"/>
      <c r="D232" s="247" t="s">
        <v>782</v>
      </c>
      <c r="E232" s="248"/>
      <c r="F232" s="226">
        <v>5213310</v>
      </c>
      <c r="G232" s="236"/>
      <c r="H232" s="226">
        <v>5039496</v>
      </c>
      <c r="I232" s="236"/>
      <c r="J232" s="226">
        <v>4858509</v>
      </c>
      <c r="K232" s="236"/>
      <c r="L232" s="226">
        <v>4809206</v>
      </c>
      <c r="M232" s="236"/>
      <c r="N232" s="226">
        <v>4735674</v>
      </c>
      <c r="O232" s="221"/>
      <c r="P232" s="190"/>
      <c r="Q232" s="190"/>
      <c r="R232" s="190"/>
      <c r="S232" s="190"/>
      <c r="T232" s="190"/>
    </row>
    <row r="233" spans="1:20" ht="12.75" x14ac:dyDescent="0.2">
      <c r="A233" s="249"/>
      <c r="B233" s="249"/>
      <c r="C233" s="249"/>
      <c r="D233" s="249"/>
      <c r="E233" s="202"/>
      <c r="F233" s="250"/>
      <c r="G233" s="251"/>
      <c r="H233" s="250"/>
      <c r="I233" s="251"/>
      <c r="J233" s="250"/>
      <c r="K233" s="251"/>
      <c r="L233" s="250"/>
      <c r="M233" s="251"/>
      <c r="N233" s="250"/>
      <c r="O233" s="252"/>
      <c r="P233" s="225"/>
      <c r="Q233" s="225"/>
      <c r="R233" s="225"/>
      <c r="S233" s="225"/>
      <c r="T233" s="190"/>
    </row>
    <row r="234" spans="1:20" ht="12.75" x14ac:dyDescent="0.2">
      <c r="A234" s="210" t="s">
        <v>376</v>
      </c>
      <c r="B234" s="255"/>
      <c r="C234" s="209"/>
      <c r="D234" s="253"/>
      <c r="E234" s="191"/>
      <c r="F234" s="253"/>
      <c r="G234" s="191"/>
      <c r="H234" s="253"/>
      <c r="I234" s="191"/>
      <c r="J234" s="253"/>
      <c r="K234" s="254"/>
      <c r="L234" s="253"/>
      <c r="M234" s="254"/>
      <c r="N234" s="253"/>
      <c r="O234" s="209"/>
      <c r="P234" s="253"/>
      <c r="Q234" s="253"/>
      <c r="R234" s="253"/>
      <c r="S234" s="253"/>
      <c r="T234" s="228"/>
    </row>
    <row r="235" spans="1:20" ht="12.75" x14ac:dyDescent="0.2">
      <c r="A235" s="210"/>
      <c r="B235" s="255"/>
      <c r="C235" s="209"/>
      <c r="D235" s="253"/>
      <c r="E235" s="191"/>
      <c r="F235" s="253"/>
      <c r="G235" s="191"/>
      <c r="H235" s="253"/>
      <c r="I235" s="191"/>
      <c r="J235" s="253"/>
      <c r="K235" s="254"/>
      <c r="L235" s="253"/>
      <c r="M235" s="254"/>
      <c r="N235" s="253"/>
      <c r="O235" s="209"/>
      <c r="P235" s="253"/>
      <c r="Q235" s="253"/>
      <c r="R235" s="253"/>
      <c r="S235" s="253"/>
      <c r="T235" s="228"/>
    </row>
    <row r="236" spans="1:20" ht="12.75" x14ac:dyDescent="0.2">
      <c r="A236" s="343" t="s">
        <v>377</v>
      </c>
      <c r="B236" s="343"/>
      <c r="C236" s="343"/>
      <c r="D236" s="343"/>
      <c r="E236" s="191"/>
      <c r="F236" s="209"/>
      <c r="G236" s="191"/>
      <c r="H236" s="209"/>
      <c r="I236" s="191"/>
      <c r="J236" s="209"/>
      <c r="K236" s="191"/>
      <c r="L236" s="209"/>
      <c r="M236" s="191"/>
      <c r="N236" s="209"/>
      <c r="O236" s="209"/>
      <c r="P236" s="209"/>
      <c r="Q236" s="253"/>
      <c r="R236" s="253"/>
      <c r="S236" s="253"/>
      <c r="T236" s="228"/>
    </row>
    <row r="237" spans="1:20" ht="12.75" x14ac:dyDescent="0.2">
      <c r="A237" s="256"/>
      <c r="B237" s="256"/>
      <c r="C237" s="209"/>
      <c r="D237" s="209"/>
      <c r="E237" s="191"/>
      <c r="F237" s="209"/>
      <c r="G237" s="191"/>
      <c r="H237" s="209"/>
      <c r="I237" s="191"/>
      <c r="J237" s="209"/>
      <c r="K237" s="191"/>
      <c r="L237" s="209"/>
      <c r="M237" s="191"/>
      <c r="N237" s="209"/>
      <c r="O237" s="209"/>
      <c r="P237" s="209"/>
      <c r="Q237" s="253"/>
      <c r="R237" s="253"/>
      <c r="S237" s="253"/>
      <c r="T237" s="257"/>
    </row>
    <row r="238" spans="1:20" ht="12.75" x14ac:dyDescent="0.2">
      <c r="A238" s="210" t="s">
        <v>385</v>
      </c>
      <c r="B238" s="258"/>
      <c r="C238" s="209"/>
      <c r="D238" s="253"/>
      <c r="E238" s="191"/>
      <c r="F238" s="253"/>
      <c r="G238" s="191"/>
      <c r="H238" s="209"/>
      <c r="I238" s="191"/>
      <c r="J238" s="209"/>
      <c r="K238" s="191"/>
      <c r="L238" s="209"/>
      <c r="M238" s="191"/>
      <c r="N238" s="253"/>
      <c r="O238" s="209"/>
      <c r="P238" s="209"/>
      <c r="Q238" s="253"/>
      <c r="R238" s="253"/>
      <c r="S238" s="253"/>
      <c r="T238" s="253"/>
    </row>
    <row r="241" spans="18:18" x14ac:dyDescent="0.15">
      <c r="R241" s="217"/>
    </row>
    <row r="242" spans="18:18" x14ac:dyDescent="0.15">
      <c r="R242" s="217"/>
    </row>
    <row r="243" spans="18:18" x14ac:dyDescent="0.15">
      <c r="R243" s="217"/>
    </row>
    <row r="244" spans="18:18" x14ac:dyDescent="0.15">
      <c r="R244" s="217"/>
    </row>
    <row r="245" spans="18:18" x14ac:dyDescent="0.15">
      <c r="R245" s="217"/>
    </row>
    <row r="246" spans="18:18" x14ac:dyDescent="0.15">
      <c r="R246" s="217"/>
    </row>
    <row r="247" spans="18:18" x14ac:dyDescent="0.15">
      <c r="R247" s="217"/>
    </row>
    <row r="248" spans="18:18" x14ac:dyDescent="0.15">
      <c r="R248" s="217"/>
    </row>
    <row r="249" spans="18:18" x14ac:dyDescent="0.15">
      <c r="R249" s="217"/>
    </row>
    <row r="250" spans="18:18" x14ac:dyDescent="0.15">
      <c r="R250" s="217"/>
    </row>
    <row r="251" spans="18:18" x14ac:dyDescent="0.15">
      <c r="R251" s="217"/>
    </row>
    <row r="252" spans="18:18" x14ac:dyDescent="0.15">
      <c r="R252" s="217"/>
    </row>
    <row r="253" spans="18:18" x14ac:dyDescent="0.15">
      <c r="R253" s="217"/>
    </row>
    <row r="254" spans="18:18" x14ac:dyDescent="0.15">
      <c r="R254" s="217"/>
    </row>
    <row r="255" spans="18:18" x14ac:dyDescent="0.15">
      <c r="R255" s="217"/>
    </row>
    <row r="256" spans="18:18" x14ac:dyDescent="0.15">
      <c r="R256" s="217"/>
    </row>
    <row r="257" spans="18:18" x14ac:dyDescent="0.15">
      <c r="R257" s="217"/>
    </row>
    <row r="258" spans="18:18" x14ac:dyDescent="0.15">
      <c r="R258" s="217"/>
    </row>
    <row r="259" spans="18:18" x14ac:dyDescent="0.15">
      <c r="R259" s="217"/>
    </row>
    <row r="260" spans="18:18" x14ac:dyDescent="0.15">
      <c r="R260" s="217"/>
    </row>
    <row r="261" spans="18:18" x14ac:dyDescent="0.15">
      <c r="R261" s="217"/>
    </row>
    <row r="262" spans="18:18" x14ac:dyDescent="0.15">
      <c r="R262" s="217"/>
    </row>
    <row r="263" spans="18:18" x14ac:dyDescent="0.15">
      <c r="R263" s="217"/>
    </row>
    <row r="264" spans="18:18" x14ac:dyDescent="0.15">
      <c r="R264" s="217"/>
    </row>
    <row r="265" spans="18:18" x14ac:dyDescent="0.15">
      <c r="R265" s="217"/>
    </row>
    <row r="266" spans="18:18" x14ac:dyDescent="0.15">
      <c r="R266" s="217"/>
    </row>
    <row r="267" spans="18:18" x14ac:dyDescent="0.15">
      <c r="R267" s="217"/>
    </row>
    <row r="268" spans="18:18" x14ac:dyDescent="0.15">
      <c r="R268" s="217"/>
    </row>
    <row r="269" spans="18:18" x14ac:dyDescent="0.15">
      <c r="R269" s="217"/>
    </row>
    <row r="270" spans="18:18" x14ac:dyDescent="0.15">
      <c r="R270" s="217"/>
    </row>
    <row r="271" spans="18:18" x14ac:dyDescent="0.15">
      <c r="R271" s="217"/>
    </row>
    <row r="272" spans="18:18" x14ac:dyDescent="0.15">
      <c r="R272" s="217"/>
    </row>
    <row r="273" spans="18:18" x14ac:dyDescent="0.15">
      <c r="R273" s="217"/>
    </row>
    <row r="274" spans="18:18" x14ac:dyDescent="0.15">
      <c r="R274" s="217"/>
    </row>
    <row r="275" spans="18:18" x14ac:dyDescent="0.15">
      <c r="R275" s="217"/>
    </row>
    <row r="276" spans="18:18" x14ac:dyDescent="0.15">
      <c r="R276" s="217"/>
    </row>
    <row r="277" spans="18:18" x14ac:dyDescent="0.15">
      <c r="R277" s="217"/>
    </row>
    <row r="278" spans="18:18" x14ac:dyDescent="0.15">
      <c r="R278" s="217"/>
    </row>
    <row r="279" spans="18:18" x14ac:dyDescent="0.15">
      <c r="R279" s="217"/>
    </row>
    <row r="280" spans="18:18" x14ac:dyDescent="0.15">
      <c r="R280" s="217"/>
    </row>
    <row r="281" spans="18:18" x14ac:dyDescent="0.15">
      <c r="R281" s="217"/>
    </row>
    <row r="282" spans="18:18" x14ac:dyDescent="0.15">
      <c r="R282" s="217"/>
    </row>
    <row r="283" spans="18:18" x14ac:dyDescent="0.15">
      <c r="R283" s="217"/>
    </row>
    <row r="284" spans="18:18" x14ac:dyDescent="0.15">
      <c r="R284" s="217"/>
    </row>
    <row r="285" spans="18:18" x14ac:dyDescent="0.15">
      <c r="R285" s="217"/>
    </row>
    <row r="286" spans="18:18" x14ac:dyDescent="0.15">
      <c r="R286" s="217"/>
    </row>
    <row r="287" spans="18:18" x14ac:dyDescent="0.15">
      <c r="R287" s="217"/>
    </row>
    <row r="288" spans="18:18" x14ac:dyDescent="0.15">
      <c r="R288" s="217"/>
    </row>
    <row r="289" spans="18:18" x14ac:dyDescent="0.15">
      <c r="R289" s="217"/>
    </row>
    <row r="290" spans="18:18" x14ac:dyDescent="0.15">
      <c r="R290" s="217"/>
    </row>
    <row r="291" spans="18:18" x14ac:dyDescent="0.15">
      <c r="R291" s="217"/>
    </row>
    <row r="292" spans="18:18" x14ac:dyDescent="0.15">
      <c r="R292" s="217"/>
    </row>
    <row r="293" spans="18:18" x14ac:dyDescent="0.15">
      <c r="R293" s="217"/>
    </row>
    <row r="294" spans="18:18" x14ac:dyDescent="0.15">
      <c r="R294" s="217"/>
    </row>
    <row r="295" spans="18:18" x14ac:dyDescent="0.15">
      <c r="R295" s="217"/>
    </row>
    <row r="296" spans="18:18" x14ac:dyDescent="0.15">
      <c r="R296" s="217"/>
    </row>
    <row r="297" spans="18:18" x14ac:dyDescent="0.15">
      <c r="R297" s="217"/>
    </row>
    <row r="298" spans="18:18" x14ac:dyDescent="0.15">
      <c r="R298" s="217"/>
    </row>
    <row r="299" spans="18:18" x14ac:dyDescent="0.15">
      <c r="R299" s="217"/>
    </row>
    <row r="300" spans="18:18" x14ac:dyDescent="0.15">
      <c r="R300" s="217"/>
    </row>
    <row r="301" spans="18:18" x14ac:dyDescent="0.15">
      <c r="R301" s="217"/>
    </row>
    <row r="302" spans="18:18" x14ac:dyDescent="0.15">
      <c r="R302" s="217"/>
    </row>
    <row r="303" spans="18:18" x14ac:dyDescent="0.15">
      <c r="R303" s="217"/>
    </row>
    <row r="304" spans="18:18" x14ac:dyDescent="0.15">
      <c r="R304" s="217"/>
    </row>
    <row r="305" spans="18:18" x14ac:dyDescent="0.15">
      <c r="R305" s="217"/>
    </row>
    <row r="306" spans="18:18" x14ac:dyDescent="0.15">
      <c r="R306" s="217"/>
    </row>
    <row r="307" spans="18:18" x14ac:dyDescent="0.15">
      <c r="R307" s="217"/>
    </row>
    <row r="308" spans="18:18" x14ac:dyDescent="0.15">
      <c r="R308" s="217"/>
    </row>
    <row r="309" spans="18:18" x14ac:dyDescent="0.15">
      <c r="R309" s="217"/>
    </row>
    <row r="310" spans="18:18" x14ac:dyDescent="0.15">
      <c r="R310" s="217"/>
    </row>
    <row r="311" spans="18:18" x14ac:dyDescent="0.15">
      <c r="R311" s="217"/>
    </row>
    <row r="312" spans="18:18" x14ac:dyDescent="0.15">
      <c r="R312" s="217"/>
    </row>
    <row r="313" spans="18:18" x14ac:dyDescent="0.15">
      <c r="R313" s="217"/>
    </row>
    <row r="314" spans="18:18" x14ac:dyDescent="0.15">
      <c r="R314" s="217"/>
    </row>
    <row r="315" spans="18:18" x14ac:dyDescent="0.15">
      <c r="R315" s="217"/>
    </row>
    <row r="316" spans="18:18" x14ac:dyDescent="0.15">
      <c r="R316" s="217"/>
    </row>
    <row r="317" spans="18:18" x14ac:dyDescent="0.15">
      <c r="R317" s="217"/>
    </row>
    <row r="318" spans="18:18" x14ac:dyDescent="0.15">
      <c r="R318" s="217"/>
    </row>
    <row r="319" spans="18:18" x14ac:dyDescent="0.15">
      <c r="R319" s="217"/>
    </row>
    <row r="320" spans="18:18" x14ac:dyDescent="0.15">
      <c r="R320" s="217"/>
    </row>
    <row r="321" spans="18:18" x14ac:dyDescent="0.15">
      <c r="R321" s="217"/>
    </row>
    <row r="322" spans="18:18" x14ac:dyDescent="0.15">
      <c r="R322" s="217"/>
    </row>
    <row r="323" spans="18:18" x14ac:dyDescent="0.15">
      <c r="R323" s="217"/>
    </row>
    <row r="324" spans="18:18" x14ac:dyDescent="0.15">
      <c r="R324" s="217"/>
    </row>
    <row r="325" spans="18:18" x14ac:dyDescent="0.15">
      <c r="R325" s="217"/>
    </row>
    <row r="326" spans="18:18" x14ac:dyDescent="0.15">
      <c r="R326" s="217"/>
    </row>
    <row r="327" spans="18:18" x14ac:dyDescent="0.15">
      <c r="R327" s="217"/>
    </row>
    <row r="328" spans="18:18" x14ac:dyDescent="0.15">
      <c r="R328" s="217"/>
    </row>
    <row r="329" spans="18:18" x14ac:dyDescent="0.15">
      <c r="R329" s="217"/>
    </row>
    <row r="330" spans="18:18" x14ac:dyDescent="0.15">
      <c r="R330" s="217"/>
    </row>
    <row r="331" spans="18:18" x14ac:dyDescent="0.15">
      <c r="R331" s="217"/>
    </row>
    <row r="332" spans="18:18" x14ac:dyDescent="0.15">
      <c r="R332" s="217"/>
    </row>
    <row r="333" spans="18:18" x14ac:dyDescent="0.15">
      <c r="R333" s="217"/>
    </row>
    <row r="334" spans="18:18" x14ac:dyDescent="0.15">
      <c r="R334" s="217"/>
    </row>
    <row r="335" spans="18:18" x14ac:dyDescent="0.15">
      <c r="R335" s="217"/>
    </row>
    <row r="336" spans="18:18" x14ac:dyDescent="0.15">
      <c r="R336" s="217"/>
    </row>
    <row r="337" spans="18:18" x14ac:dyDescent="0.15">
      <c r="R337" s="217"/>
    </row>
    <row r="338" spans="18:18" x14ac:dyDescent="0.15">
      <c r="R338" s="217"/>
    </row>
    <row r="339" spans="18:18" x14ac:dyDescent="0.15">
      <c r="R339" s="217"/>
    </row>
    <row r="340" spans="18:18" x14ac:dyDescent="0.15">
      <c r="R340" s="217"/>
    </row>
    <row r="341" spans="18:18" x14ac:dyDescent="0.15">
      <c r="R341" s="217"/>
    </row>
    <row r="342" spans="18:18" x14ac:dyDescent="0.15">
      <c r="R342" s="217"/>
    </row>
    <row r="343" spans="18:18" x14ac:dyDescent="0.15">
      <c r="R343" s="217"/>
    </row>
    <row r="344" spans="18:18" x14ac:dyDescent="0.15">
      <c r="R344" s="217"/>
    </row>
    <row r="345" spans="18:18" x14ac:dyDescent="0.15">
      <c r="R345" s="217"/>
    </row>
    <row r="346" spans="18:18" x14ac:dyDescent="0.15">
      <c r="R346" s="217"/>
    </row>
    <row r="347" spans="18:18" x14ac:dyDescent="0.15">
      <c r="R347" s="217"/>
    </row>
    <row r="348" spans="18:18" x14ac:dyDescent="0.15">
      <c r="R348" s="217"/>
    </row>
    <row r="349" spans="18:18" x14ac:dyDescent="0.15">
      <c r="R349" s="217"/>
    </row>
    <row r="350" spans="18:18" x14ac:dyDescent="0.15">
      <c r="R350" s="217"/>
    </row>
    <row r="351" spans="18:18" x14ac:dyDescent="0.15">
      <c r="R351" s="217"/>
    </row>
    <row r="352" spans="18:18" x14ac:dyDescent="0.15">
      <c r="R352" s="217"/>
    </row>
    <row r="353" spans="18:18" x14ac:dyDescent="0.15">
      <c r="R353" s="217"/>
    </row>
    <row r="354" spans="18:18" x14ac:dyDescent="0.15">
      <c r="R354" s="217"/>
    </row>
    <row r="355" spans="18:18" x14ac:dyDescent="0.15">
      <c r="R355" s="217"/>
    </row>
    <row r="356" spans="18:18" x14ac:dyDescent="0.15">
      <c r="R356" s="217"/>
    </row>
    <row r="357" spans="18:18" x14ac:dyDescent="0.15">
      <c r="R357" s="217"/>
    </row>
    <row r="358" spans="18:18" x14ac:dyDescent="0.15">
      <c r="R358" s="217"/>
    </row>
    <row r="359" spans="18:18" x14ac:dyDescent="0.15">
      <c r="R359" s="217"/>
    </row>
    <row r="360" spans="18:18" x14ac:dyDescent="0.15">
      <c r="R360" s="217"/>
    </row>
    <row r="361" spans="18:18" x14ac:dyDescent="0.15">
      <c r="R361" s="217"/>
    </row>
    <row r="362" spans="18:18" x14ac:dyDescent="0.15">
      <c r="R362" s="217"/>
    </row>
    <row r="363" spans="18:18" x14ac:dyDescent="0.15">
      <c r="R363" s="217"/>
    </row>
    <row r="364" spans="18:18" x14ac:dyDescent="0.15">
      <c r="R364" s="217"/>
    </row>
    <row r="365" spans="18:18" x14ac:dyDescent="0.15">
      <c r="R365" s="217"/>
    </row>
    <row r="366" spans="18:18" x14ac:dyDescent="0.15">
      <c r="R366" s="217"/>
    </row>
    <row r="367" spans="18:18" x14ac:dyDescent="0.15">
      <c r="R367" s="217"/>
    </row>
    <row r="368" spans="18:18" x14ac:dyDescent="0.15">
      <c r="R368" s="217"/>
    </row>
    <row r="369" spans="18:18" x14ac:dyDescent="0.15">
      <c r="R369" s="217"/>
    </row>
    <row r="370" spans="18:18" x14ac:dyDescent="0.15">
      <c r="R370" s="217"/>
    </row>
    <row r="371" spans="18:18" x14ac:dyDescent="0.15">
      <c r="R371" s="217"/>
    </row>
    <row r="372" spans="18:18" x14ac:dyDescent="0.15">
      <c r="R372" s="217"/>
    </row>
    <row r="373" spans="18:18" x14ac:dyDescent="0.15">
      <c r="R373" s="217"/>
    </row>
    <row r="374" spans="18:18" x14ac:dyDescent="0.15">
      <c r="R374" s="217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1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15">
      <c r="A2" s="263" t="s">
        <v>786</v>
      </c>
      <c r="B2" s="263" t="s">
        <v>787</v>
      </c>
      <c r="C2" s="263" t="s">
        <v>788</v>
      </c>
      <c r="D2" t="s">
        <v>789</v>
      </c>
      <c r="E2" t="s">
        <v>790</v>
      </c>
      <c r="F2" s="263" t="s">
        <v>791</v>
      </c>
      <c r="G2" s="263" t="s">
        <v>792</v>
      </c>
      <c r="H2" s="263" t="s">
        <v>793</v>
      </c>
    </row>
    <row r="3" spans="1:8" x14ac:dyDescent="0.15">
      <c r="A3" s="263" t="s">
        <v>794</v>
      </c>
      <c r="B3" s="263" t="s">
        <v>795</v>
      </c>
      <c r="C3" s="263"/>
      <c r="D3" s="261">
        <v>23012</v>
      </c>
      <c r="E3" s="261">
        <v>46022</v>
      </c>
      <c r="F3" s="263"/>
      <c r="G3" s="263"/>
      <c r="H3" s="263" t="s">
        <v>796</v>
      </c>
    </row>
    <row r="4" spans="1:8" x14ac:dyDescent="0.15">
      <c r="A4" s="263" t="s">
        <v>797</v>
      </c>
      <c r="B4" s="263" t="s">
        <v>798</v>
      </c>
      <c r="C4" s="263"/>
      <c r="D4" s="261">
        <v>23012</v>
      </c>
      <c r="E4" s="261">
        <v>46022</v>
      </c>
      <c r="F4" s="263"/>
      <c r="G4" s="263" t="s">
        <v>799</v>
      </c>
      <c r="H4" s="263" t="s">
        <v>796</v>
      </c>
    </row>
    <row r="5" spans="1:8" x14ac:dyDescent="0.15">
      <c r="A5" s="263" t="s">
        <v>800</v>
      </c>
      <c r="B5" s="263" t="s">
        <v>801</v>
      </c>
      <c r="C5" s="263"/>
      <c r="D5" s="261">
        <v>23012</v>
      </c>
      <c r="E5" s="261">
        <v>46022</v>
      </c>
      <c r="F5" s="263"/>
      <c r="G5" s="263" t="s">
        <v>802</v>
      </c>
      <c r="H5" s="263" t="s">
        <v>796</v>
      </c>
    </row>
    <row r="6" spans="1:8" x14ac:dyDescent="0.15">
      <c r="A6" s="263" t="s">
        <v>803</v>
      </c>
      <c r="B6" s="263" t="s">
        <v>804</v>
      </c>
      <c r="C6" s="263"/>
      <c r="D6" s="261">
        <v>23012</v>
      </c>
      <c r="E6" s="261">
        <v>46022</v>
      </c>
      <c r="F6" s="263" t="s">
        <v>805</v>
      </c>
      <c r="G6" s="263" t="s">
        <v>805</v>
      </c>
      <c r="H6" s="263" t="s">
        <v>796</v>
      </c>
    </row>
    <row r="7" spans="1:8" x14ac:dyDescent="0.15">
      <c r="A7" s="263" t="s">
        <v>806</v>
      </c>
      <c r="B7" s="263" t="s">
        <v>807</v>
      </c>
      <c r="C7" s="263"/>
      <c r="D7" s="261">
        <v>23012</v>
      </c>
      <c r="E7" s="261">
        <v>46022</v>
      </c>
      <c r="F7" s="263" t="s">
        <v>314</v>
      </c>
      <c r="G7" s="263" t="s">
        <v>314</v>
      </c>
      <c r="H7" s="263" t="s">
        <v>796</v>
      </c>
    </row>
    <row r="8" spans="1:8" x14ac:dyDescent="0.15">
      <c r="A8" s="263" t="s">
        <v>808</v>
      </c>
      <c r="B8" s="263" t="s">
        <v>809</v>
      </c>
      <c r="C8" s="263"/>
      <c r="D8" s="261">
        <v>23012</v>
      </c>
      <c r="E8" s="261">
        <v>46022</v>
      </c>
      <c r="F8" s="263" t="s">
        <v>182</v>
      </c>
      <c r="G8" s="263" t="s">
        <v>182</v>
      </c>
      <c r="H8" s="263" t="s">
        <v>796</v>
      </c>
    </row>
    <row r="9" spans="1:8" x14ac:dyDescent="0.15">
      <c r="A9" s="263" t="s">
        <v>810</v>
      </c>
      <c r="B9" s="263" t="s">
        <v>811</v>
      </c>
      <c r="C9" s="263"/>
      <c r="D9" s="261">
        <v>23012</v>
      </c>
      <c r="E9" s="261">
        <v>46022</v>
      </c>
      <c r="F9" s="263" t="s">
        <v>329</v>
      </c>
      <c r="G9" s="263" t="s">
        <v>329</v>
      </c>
      <c r="H9" s="263" t="s">
        <v>796</v>
      </c>
    </row>
    <row r="10" spans="1:8" x14ac:dyDescent="0.15">
      <c r="A10" s="263" t="s">
        <v>812</v>
      </c>
      <c r="B10" s="263" t="s">
        <v>813</v>
      </c>
      <c r="C10" s="263"/>
      <c r="D10" s="261">
        <v>23012</v>
      </c>
      <c r="E10" s="261">
        <v>46022</v>
      </c>
      <c r="F10" s="263" t="s">
        <v>138</v>
      </c>
      <c r="G10" s="263" t="s">
        <v>138</v>
      </c>
      <c r="H10" s="263" t="s">
        <v>796</v>
      </c>
    </row>
    <row r="11" spans="1:8" x14ac:dyDescent="0.15">
      <c r="A11" s="263" t="s">
        <v>814</v>
      </c>
      <c r="B11" s="263" t="s">
        <v>815</v>
      </c>
      <c r="C11" s="263"/>
      <c r="D11" s="261">
        <v>27739</v>
      </c>
      <c r="E11" s="261">
        <v>46022</v>
      </c>
      <c r="F11" s="263" t="s">
        <v>330</v>
      </c>
      <c r="G11" s="263" t="s">
        <v>330</v>
      </c>
      <c r="H11" s="263" t="s">
        <v>796</v>
      </c>
    </row>
    <row r="12" spans="1:8" x14ac:dyDescent="0.15">
      <c r="A12" s="263" t="s">
        <v>816</v>
      </c>
      <c r="B12" s="263" t="s">
        <v>817</v>
      </c>
      <c r="C12" s="263"/>
      <c r="D12" s="261">
        <v>23012</v>
      </c>
      <c r="E12" s="261">
        <v>46022</v>
      </c>
      <c r="F12" s="263" t="s">
        <v>818</v>
      </c>
      <c r="G12" s="263" t="s">
        <v>818</v>
      </c>
      <c r="H12" s="263" t="s">
        <v>796</v>
      </c>
    </row>
    <row r="13" spans="1:8" x14ac:dyDescent="0.15">
      <c r="A13" s="263" t="s">
        <v>819</v>
      </c>
      <c r="B13" s="263" t="s">
        <v>820</v>
      </c>
      <c r="C13" s="263"/>
      <c r="D13" s="261">
        <v>23012</v>
      </c>
      <c r="E13" s="261">
        <v>46022</v>
      </c>
      <c r="F13" s="263" t="s">
        <v>821</v>
      </c>
      <c r="G13" s="263" t="s">
        <v>821</v>
      </c>
      <c r="H13" s="263" t="s">
        <v>796</v>
      </c>
    </row>
    <row r="14" spans="1:8" x14ac:dyDescent="0.15">
      <c r="A14" s="263" t="s">
        <v>822</v>
      </c>
      <c r="B14" s="263" t="s">
        <v>823</v>
      </c>
      <c r="C14" s="263"/>
      <c r="D14" s="261">
        <v>23012</v>
      </c>
      <c r="E14" s="261">
        <v>46022</v>
      </c>
      <c r="F14" s="263" t="s">
        <v>75</v>
      </c>
      <c r="G14" s="263" t="s">
        <v>75</v>
      </c>
      <c r="H14" s="263" t="s">
        <v>796</v>
      </c>
    </row>
    <row r="15" spans="1:8" x14ac:dyDescent="0.15">
      <c r="A15" s="263" t="s">
        <v>824</v>
      </c>
      <c r="B15" s="263" t="s">
        <v>825</v>
      </c>
      <c r="C15" s="263"/>
      <c r="D15" s="261">
        <v>33482</v>
      </c>
      <c r="E15" s="261">
        <v>46022</v>
      </c>
      <c r="F15" s="263" t="s">
        <v>332</v>
      </c>
      <c r="G15" s="263" t="s">
        <v>332</v>
      </c>
      <c r="H15" s="263" t="s">
        <v>796</v>
      </c>
    </row>
    <row r="16" spans="1:8" x14ac:dyDescent="0.15">
      <c r="A16" s="263" t="s">
        <v>826</v>
      </c>
      <c r="B16" s="263" t="s">
        <v>827</v>
      </c>
      <c r="C16" s="263"/>
      <c r="D16" s="261">
        <v>23012</v>
      </c>
      <c r="E16" s="261">
        <v>46022</v>
      </c>
      <c r="F16" s="263" t="s">
        <v>390</v>
      </c>
      <c r="G16" s="263" t="s">
        <v>390</v>
      </c>
      <c r="H16" s="263" t="s">
        <v>796</v>
      </c>
    </row>
    <row r="17" spans="1:8" x14ac:dyDescent="0.15">
      <c r="A17" s="263" t="s">
        <v>828</v>
      </c>
      <c r="B17" s="263" t="s">
        <v>829</v>
      </c>
      <c r="C17" s="263"/>
      <c r="D17" s="261">
        <v>23012</v>
      </c>
      <c r="E17" s="261">
        <v>46022</v>
      </c>
      <c r="F17" s="263" t="s">
        <v>159</v>
      </c>
      <c r="G17" s="263" t="s">
        <v>159</v>
      </c>
      <c r="H17" s="263" t="s">
        <v>796</v>
      </c>
    </row>
    <row r="18" spans="1:8" x14ac:dyDescent="0.15">
      <c r="A18" s="263" t="s">
        <v>830</v>
      </c>
      <c r="B18" s="263" t="s">
        <v>831</v>
      </c>
      <c r="C18" s="263"/>
      <c r="D18" s="261">
        <v>23012</v>
      </c>
      <c r="E18" s="261">
        <v>46022</v>
      </c>
      <c r="F18" s="263" t="s">
        <v>139</v>
      </c>
      <c r="G18" s="263" t="s">
        <v>139</v>
      </c>
      <c r="H18" s="263" t="s">
        <v>796</v>
      </c>
    </row>
    <row r="19" spans="1:8" x14ac:dyDescent="0.15">
      <c r="A19" s="263" t="s">
        <v>832</v>
      </c>
      <c r="B19" s="263" t="s">
        <v>833</v>
      </c>
      <c r="C19" s="263"/>
      <c r="D19" s="261">
        <v>33468</v>
      </c>
      <c r="E19" s="261">
        <v>46022</v>
      </c>
      <c r="F19" s="263" t="s">
        <v>333</v>
      </c>
      <c r="G19" s="263" t="s">
        <v>333</v>
      </c>
      <c r="H19" s="263" t="s">
        <v>796</v>
      </c>
    </row>
    <row r="20" spans="1:8" x14ac:dyDescent="0.15">
      <c r="A20" s="263" t="s">
        <v>834</v>
      </c>
      <c r="B20" s="263" t="s">
        <v>835</v>
      </c>
      <c r="C20" s="263"/>
      <c r="D20" s="261">
        <v>26855</v>
      </c>
      <c r="E20" s="261">
        <v>46022</v>
      </c>
      <c r="F20" s="263" t="s">
        <v>165</v>
      </c>
      <c r="G20" s="263" t="s">
        <v>165</v>
      </c>
      <c r="H20" s="263" t="s">
        <v>796</v>
      </c>
    </row>
    <row r="21" spans="1:8" x14ac:dyDescent="0.15">
      <c r="A21" s="263" t="s">
        <v>836</v>
      </c>
      <c r="B21" s="263" t="s">
        <v>837</v>
      </c>
      <c r="C21" s="263"/>
      <c r="D21" s="261">
        <v>25934</v>
      </c>
      <c r="E21" s="261">
        <v>46022</v>
      </c>
      <c r="F21" s="263" t="s">
        <v>166</v>
      </c>
      <c r="G21" s="263" t="s">
        <v>166</v>
      </c>
      <c r="H21" s="263" t="s">
        <v>796</v>
      </c>
    </row>
    <row r="22" spans="1:8" x14ac:dyDescent="0.15">
      <c r="A22" s="263" t="s">
        <v>838</v>
      </c>
      <c r="B22" s="263" t="s">
        <v>839</v>
      </c>
      <c r="C22" s="263"/>
      <c r="D22" s="261">
        <v>26268</v>
      </c>
      <c r="E22" s="261">
        <v>46022</v>
      </c>
      <c r="F22" s="263" t="s">
        <v>315</v>
      </c>
      <c r="G22" s="263" t="s">
        <v>315</v>
      </c>
      <c r="H22" s="263" t="s">
        <v>796</v>
      </c>
    </row>
    <row r="23" spans="1:8" x14ac:dyDescent="0.15">
      <c r="A23" s="263" t="s">
        <v>840</v>
      </c>
      <c r="B23" s="263" t="s">
        <v>841</v>
      </c>
      <c r="C23" s="263"/>
      <c r="D23" s="261">
        <v>24108</v>
      </c>
      <c r="E23" s="261">
        <v>46022</v>
      </c>
      <c r="F23" s="263" t="s">
        <v>167</v>
      </c>
      <c r="G23" s="263" t="s">
        <v>167</v>
      </c>
      <c r="H23" s="263" t="s">
        <v>796</v>
      </c>
    </row>
    <row r="24" spans="1:8" x14ac:dyDescent="0.15">
      <c r="A24" s="263" t="s">
        <v>842</v>
      </c>
      <c r="B24" s="263" t="s">
        <v>843</v>
      </c>
      <c r="C24" s="263"/>
      <c r="D24" s="261">
        <v>33470</v>
      </c>
      <c r="E24" s="261">
        <v>46022</v>
      </c>
      <c r="F24" s="263" t="s">
        <v>395</v>
      </c>
      <c r="G24" s="263" t="s">
        <v>395</v>
      </c>
      <c r="H24" s="263" t="s">
        <v>796</v>
      </c>
    </row>
    <row r="25" spans="1:8" x14ac:dyDescent="0.15">
      <c r="A25" s="263" t="s">
        <v>844</v>
      </c>
      <c r="B25" s="263" t="s">
        <v>845</v>
      </c>
      <c r="C25" s="263"/>
      <c r="D25" s="261">
        <v>23012</v>
      </c>
      <c r="E25" s="261">
        <v>46022</v>
      </c>
      <c r="F25" s="263" t="s">
        <v>140</v>
      </c>
      <c r="G25" s="263" t="s">
        <v>140</v>
      </c>
      <c r="H25" s="263" t="s">
        <v>796</v>
      </c>
    </row>
    <row r="26" spans="1:8" x14ac:dyDescent="0.15">
      <c r="A26" s="263" t="s">
        <v>846</v>
      </c>
      <c r="B26" s="263" t="s">
        <v>847</v>
      </c>
      <c r="C26" s="263"/>
      <c r="D26" s="261">
        <v>29850</v>
      </c>
      <c r="E26" s="261">
        <v>46022</v>
      </c>
      <c r="F26" s="263" t="s">
        <v>76</v>
      </c>
      <c r="G26" s="263" t="s">
        <v>76</v>
      </c>
      <c r="H26" s="263" t="s">
        <v>796</v>
      </c>
    </row>
    <row r="27" spans="1:8" x14ac:dyDescent="0.15">
      <c r="A27" s="263" t="s">
        <v>848</v>
      </c>
      <c r="B27" s="263" t="s">
        <v>849</v>
      </c>
      <c r="C27" s="263"/>
      <c r="D27" s="261">
        <v>23012</v>
      </c>
      <c r="E27" s="261">
        <v>46022</v>
      </c>
      <c r="F27" s="263" t="s">
        <v>393</v>
      </c>
      <c r="G27" s="263" t="s">
        <v>393</v>
      </c>
      <c r="H27" s="263" t="s">
        <v>796</v>
      </c>
    </row>
    <row r="28" spans="1:8" x14ac:dyDescent="0.15">
      <c r="A28" s="263" t="s">
        <v>850</v>
      </c>
      <c r="B28" s="263" t="s">
        <v>851</v>
      </c>
      <c r="C28" s="263"/>
      <c r="D28" s="261">
        <v>23012</v>
      </c>
      <c r="E28" s="261">
        <v>46022</v>
      </c>
      <c r="F28" s="263" t="s">
        <v>168</v>
      </c>
      <c r="G28" s="263" t="s">
        <v>168</v>
      </c>
      <c r="H28" s="263" t="s">
        <v>796</v>
      </c>
    </row>
    <row r="29" spans="1:8" x14ac:dyDescent="0.15">
      <c r="A29" s="263" t="s">
        <v>852</v>
      </c>
      <c r="B29" s="263" t="s">
        <v>853</v>
      </c>
      <c r="C29" s="263"/>
      <c r="D29" s="261">
        <v>23012</v>
      </c>
      <c r="E29" s="261">
        <v>46022</v>
      </c>
      <c r="F29" s="263" t="s">
        <v>394</v>
      </c>
      <c r="G29" s="263" t="s">
        <v>394</v>
      </c>
      <c r="H29" s="263" t="s">
        <v>796</v>
      </c>
    </row>
    <row r="30" spans="1:8" x14ac:dyDescent="0.15">
      <c r="A30" s="263" t="s">
        <v>854</v>
      </c>
      <c r="B30" s="263" t="s">
        <v>855</v>
      </c>
      <c r="C30" s="263"/>
      <c r="D30" s="261">
        <v>23012</v>
      </c>
      <c r="E30" s="261">
        <v>46022</v>
      </c>
      <c r="F30" s="263" t="s">
        <v>77</v>
      </c>
      <c r="G30" s="263" t="s">
        <v>77</v>
      </c>
      <c r="H30" s="263" t="s">
        <v>796</v>
      </c>
    </row>
    <row r="31" spans="1:8" x14ac:dyDescent="0.15">
      <c r="A31" s="263" t="s">
        <v>856</v>
      </c>
      <c r="B31" s="263" t="s">
        <v>857</v>
      </c>
      <c r="C31" s="263"/>
      <c r="D31" s="261">
        <v>40634</v>
      </c>
      <c r="E31" s="261">
        <v>46022</v>
      </c>
      <c r="F31" s="263" t="s">
        <v>858</v>
      </c>
      <c r="G31" s="263" t="s">
        <v>858</v>
      </c>
      <c r="H31" s="263" t="s">
        <v>796</v>
      </c>
    </row>
    <row r="32" spans="1:8" x14ac:dyDescent="0.15">
      <c r="A32" s="263" t="s">
        <v>859</v>
      </c>
      <c r="B32" s="263" t="s">
        <v>860</v>
      </c>
      <c r="C32" s="263"/>
      <c r="D32" s="261">
        <v>33699</v>
      </c>
      <c r="E32" s="261">
        <v>46022</v>
      </c>
      <c r="F32" s="263" t="s">
        <v>183</v>
      </c>
      <c r="G32" s="263" t="s">
        <v>183</v>
      </c>
      <c r="H32" s="263" t="s">
        <v>796</v>
      </c>
    </row>
    <row r="33" spans="1:8" x14ac:dyDescent="0.15">
      <c r="A33" s="263" t="s">
        <v>861</v>
      </c>
      <c r="B33" s="263" t="s">
        <v>862</v>
      </c>
      <c r="C33" s="263"/>
      <c r="D33" s="261">
        <v>24380</v>
      </c>
      <c r="E33" s="261">
        <v>46022</v>
      </c>
      <c r="F33" s="263" t="s">
        <v>331</v>
      </c>
      <c r="G33" s="263" t="s">
        <v>331</v>
      </c>
      <c r="H33" s="263" t="s">
        <v>796</v>
      </c>
    </row>
    <row r="34" spans="1:8" x14ac:dyDescent="0.15">
      <c r="A34" s="263" t="s">
        <v>863</v>
      </c>
      <c r="B34" s="263" t="s">
        <v>864</v>
      </c>
      <c r="C34" s="263"/>
      <c r="D34" s="261">
        <v>23012</v>
      </c>
      <c r="E34" s="261">
        <v>46022</v>
      </c>
      <c r="F34" s="263" t="s">
        <v>78</v>
      </c>
      <c r="G34" s="263" t="s">
        <v>78</v>
      </c>
      <c r="H34" s="263" t="s">
        <v>796</v>
      </c>
    </row>
    <row r="35" spans="1:8" x14ac:dyDescent="0.15">
      <c r="A35" s="263" t="s">
        <v>865</v>
      </c>
      <c r="B35" s="263" t="s">
        <v>866</v>
      </c>
      <c r="C35" s="263"/>
      <c r="D35" s="261">
        <v>23012</v>
      </c>
      <c r="E35" s="261">
        <v>46022</v>
      </c>
      <c r="F35" s="263" t="s">
        <v>867</v>
      </c>
      <c r="G35" s="263" t="s">
        <v>867</v>
      </c>
      <c r="H35" s="263" t="s">
        <v>796</v>
      </c>
    </row>
    <row r="36" spans="1:8" x14ac:dyDescent="0.15">
      <c r="A36" s="263" t="s">
        <v>868</v>
      </c>
      <c r="B36" s="263" t="s">
        <v>869</v>
      </c>
      <c r="C36" s="263"/>
      <c r="D36" s="261">
        <v>23012</v>
      </c>
      <c r="E36" s="261">
        <v>46022</v>
      </c>
      <c r="F36" s="263" t="s">
        <v>870</v>
      </c>
      <c r="G36" s="263" t="s">
        <v>870</v>
      </c>
      <c r="H36" s="263" t="s">
        <v>796</v>
      </c>
    </row>
    <row r="37" spans="1:8" x14ac:dyDescent="0.15">
      <c r="A37" s="263" t="s">
        <v>871</v>
      </c>
      <c r="B37" s="263" t="s">
        <v>872</v>
      </c>
      <c r="C37" s="263"/>
      <c r="D37" s="261">
        <v>23012</v>
      </c>
      <c r="E37" s="261">
        <v>46022</v>
      </c>
      <c r="F37" s="263" t="s">
        <v>873</v>
      </c>
      <c r="G37" s="263" t="s">
        <v>873</v>
      </c>
      <c r="H37" s="263" t="s">
        <v>796</v>
      </c>
    </row>
    <row r="38" spans="1:8" x14ac:dyDescent="0.15">
      <c r="A38" s="263" t="s">
        <v>874</v>
      </c>
      <c r="B38" s="263" t="s">
        <v>875</v>
      </c>
      <c r="C38" s="263"/>
      <c r="D38" s="261">
        <v>23012</v>
      </c>
      <c r="E38" s="261">
        <v>46022</v>
      </c>
      <c r="F38" s="263" t="s">
        <v>334</v>
      </c>
      <c r="G38" s="263" t="s">
        <v>334</v>
      </c>
      <c r="H38" s="263" t="s">
        <v>796</v>
      </c>
    </row>
    <row r="39" spans="1:8" x14ac:dyDescent="0.15">
      <c r="A39" s="263" t="s">
        <v>876</v>
      </c>
      <c r="B39" s="263" t="s">
        <v>877</v>
      </c>
      <c r="C39" s="263"/>
      <c r="D39" s="261">
        <v>23012</v>
      </c>
      <c r="E39" s="261">
        <v>46022</v>
      </c>
      <c r="F39" s="263" t="s">
        <v>184</v>
      </c>
      <c r="G39" s="263" t="s">
        <v>184</v>
      </c>
      <c r="H39" s="263" t="s">
        <v>796</v>
      </c>
    </row>
    <row r="40" spans="1:8" x14ac:dyDescent="0.15">
      <c r="A40" s="263" t="s">
        <v>878</v>
      </c>
      <c r="B40" s="263" t="s">
        <v>879</v>
      </c>
      <c r="C40" s="263"/>
      <c r="D40" s="261">
        <v>23012</v>
      </c>
      <c r="E40" s="261">
        <v>46022</v>
      </c>
      <c r="F40" s="263" t="s">
        <v>391</v>
      </c>
      <c r="G40" s="263" t="s">
        <v>391</v>
      </c>
      <c r="H40" s="263" t="s">
        <v>796</v>
      </c>
    </row>
    <row r="41" spans="1:8" x14ac:dyDescent="0.15">
      <c r="A41" s="263" t="s">
        <v>880</v>
      </c>
      <c r="B41" s="263" t="s">
        <v>881</v>
      </c>
      <c r="C41" s="263"/>
      <c r="D41" s="261">
        <v>23012</v>
      </c>
      <c r="E41" s="261">
        <v>46022</v>
      </c>
      <c r="F41" s="263" t="s">
        <v>392</v>
      </c>
      <c r="G41" s="263" t="s">
        <v>392</v>
      </c>
      <c r="H41" s="263" t="s">
        <v>796</v>
      </c>
    </row>
    <row r="42" spans="1:8" x14ac:dyDescent="0.15">
      <c r="A42" s="263" t="s">
        <v>882</v>
      </c>
      <c r="B42" s="263" t="s">
        <v>883</v>
      </c>
      <c r="C42" s="263"/>
      <c r="D42" s="261">
        <v>23012</v>
      </c>
      <c r="E42" s="261">
        <v>46022</v>
      </c>
      <c r="F42" s="263"/>
      <c r="G42" s="263" t="s">
        <v>884</v>
      </c>
      <c r="H42" s="263" t="s">
        <v>796</v>
      </c>
    </row>
    <row r="43" spans="1:8" x14ac:dyDescent="0.15">
      <c r="A43" s="263" t="s">
        <v>885</v>
      </c>
      <c r="B43" s="263" t="s">
        <v>886</v>
      </c>
      <c r="C43" s="263"/>
      <c r="D43" s="261">
        <v>23012</v>
      </c>
      <c r="E43" s="261">
        <v>46022</v>
      </c>
      <c r="F43" s="263"/>
      <c r="G43" s="263" t="s">
        <v>887</v>
      </c>
      <c r="H43" s="263" t="s">
        <v>796</v>
      </c>
    </row>
    <row r="44" spans="1:8" x14ac:dyDescent="0.15">
      <c r="A44" s="263" t="s">
        <v>888</v>
      </c>
      <c r="B44" s="263" t="s">
        <v>889</v>
      </c>
      <c r="C44" s="263"/>
      <c r="D44" s="261">
        <v>23012</v>
      </c>
      <c r="E44" s="261">
        <v>46022</v>
      </c>
      <c r="F44" s="263"/>
      <c r="G44" s="263" t="s">
        <v>890</v>
      </c>
      <c r="H44" s="263" t="s">
        <v>796</v>
      </c>
    </row>
    <row r="45" spans="1:8" x14ac:dyDescent="0.15">
      <c r="A45" s="263" t="s">
        <v>891</v>
      </c>
      <c r="B45" s="263" t="s">
        <v>892</v>
      </c>
      <c r="C45" s="263"/>
      <c r="D45" s="261">
        <v>23012</v>
      </c>
      <c r="E45" s="261">
        <v>46022</v>
      </c>
      <c r="F45" s="263"/>
      <c r="G45" s="263" t="s">
        <v>893</v>
      </c>
      <c r="H45" s="263" t="s">
        <v>796</v>
      </c>
    </row>
    <row r="46" spans="1:8" x14ac:dyDescent="0.15">
      <c r="A46" s="263" t="s">
        <v>894</v>
      </c>
      <c r="B46" s="263" t="s">
        <v>895</v>
      </c>
      <c r="C46" s="263"/>
      <c r="D46" s="261">
        <v>23012</v>
      </c>
      <c r="E46" s="261">
        <v>46022</v>
      </c>
      <c r="F46" s="263"/>
      <c r="G46" s="263" t="s">
        <v>896</v>
      </c>
      <c r="H46" s="263" t="s">
        <v>796</v>
      </c>
    </row>
    <row r="47" spans="1:8" x14ac:dyDescent="0.15">
      <c r="A47" s="263" t="s">
        <v>897</v>
      </c>
      <c r="B47" s="263" t="s">
        <v>898</v>
      </c>
      <c r="C47" s="263"/>
      <c r="D47" s="261">
        <v>23012</v>
      </c>
      <c r="E47" s="261">
        <v>46022</v>
      </c>
      <c r="F47" s="263"/>
      <c r="G47" s="263" t="s">
        <v>899</v>
      </c>
      <c r="H47" s="263" t="s">
        <v>796</v>
      </c>
    </row>
    <row r="48" spans="1:8" x14ac:dyDescent="0.15">
      <c r="A48" s="263" t="s">
        <v>900</v>
      </c>
      <c r="B48" s="263" t="s">
        <v>901</v>
      </c>
      <c r="C48" s="263"/>
      <c r="D48" s="261">
        <v>23012</v>
      </c>
      <c r="E48" s="261">
        <v>46022</v>
      </c>
      <c r="F48" s="263"/>
      <c r="G48" s="263" t="s">
        <v>902</v>
      </c>
      <c r="H48" s="263" t="s">
        <v>796</v>
      </c>
    </row>
    <row r="49" spans="1:8" x14ac:dyDescent="0.15">
      <c r="A49" s="263" t="s">
        <v>903</v>
      </c>
      <c r="B49" s="263" t="s">
        <v>904</v>
      </c>
      <c r="C49" s="263"/>
      <c r="D49" s="261">
        <v>23012</v>
      </c>
      <c r="E49" s="261">
        <v>46022</v>
      </c>
      <c r="F49" s="263" t="s">
        <v>335</v>
      </c>
      <c r="G49" s="263" t="s">
        <v>335</v>
      </c>
      <c r="H49" s="263" t="s">
        <v>796</v>
      </c>
    </row>
    <row r="50" spans="1:8" x14ac:dyDescent="0.15">
      <c r="A50" s="263" t="s">
        <v>905</v>
      </c>
      <c r="B50" s="263" t="s">
        <v>906</v>
      </c>
      <c r="C50" s="263"/>
      <c r="D50" s="261">
        <v>23012</v>
      </c>
      <c r="E50" s="261">
        <v>46022</v>
      </c>
      <c r="F50" s="263" t="s">
        <v>312</v>
      </c>
      <c r="G50" s="263" t="s">
        <v>312</v>
      </c>
      <c r="H50" s="263" t="s">
        <v>796</v>
      </c>
    </row>
    <row r="51" spans="1:8" x14ac:dyDescent="0.15">
      <c r="A51" s="263" t="s">
        <v>907</v>
      </c>
      <c r="B51" s="263" t="s">
        <v>908</v>
      </c>
      <c r="C51" s="263"/>
      <c r="D51" s="261">
        <v>23012</v>
      </c>
      <c r="E51" s="261">
        <v>46022</v>
      </c>
      <c r="F51" s="263" t="s">
        <v>160</v>
      </c>
      <c r="G51" s="263" t="s">
        <v>160</v>
      </c>
      <c r="H51" s="263" t="s">
        <v>796</v>
      </c>
    </row>
    <row r="52" spans="1:8" x14ac:dyDescent="0.15">
      <c r="A52" s="263" t="s">
        <v>909</v>
      </c>
      <c r="B52" s="263" t="s">
        <v>910</v>
      </c>
      <c r="C52" s="263"/>
      <c r="D52" s="261">
        <v>23012</v>
      </c>
      <c r="E52" s="261">
        <v>40724</v>
      </c>
      <c r="F52" s="263" t="s">
        <v>911</v>
      </c>
      <c r="G52" s="263" t="s">
        <v>911</v>
      </c>
      <c r="H52" s="263" t="s">
        <v>912</v>
      </c>
    </row>
    <row r="53" spans="1:8" x14ac:dyDescent="0.15">
      <c r="A53" s="263" t="s">
        <v>913</v>
      </c>
      <c r="B53" s="263" t="s">
        <v>914</v>
      </c>
      <c r="C53" s="263"/>
      <c r="D53" s="261">
        <v>27580</v>
      </c>
      <c r="E53" s="261">
        <v>46022</v>
      </c>
      <c r="F53" s="263" t="s">
        <v>399</v>
      </c>
      <c r="G53" s="263" t="s">
        <v>399</v>
      </c>
      <c r="H53" s="263" t="s">
        <v>796</v>
      </c>
    </row>
    <row r="54" spans="1:8" x14ac:dyDescent="0.15">
      <c r="A54" s="263" t="s">
        <v>915</v>
      </c>
      <c r="B54" s="263" t="s">
        <v>916</v>
      </c>
      <c r="C54" s="263"/>
      <c r="D54" s="261">
        <v>23012</v>
      </c>
      <c r="E54" s="261">
        <v>46022</v>
      </c>
      <c r="F54" s="263" t="s">
        <v>169</v>
      </c>
      <c r="G54" s="263" t="s">
        <v>169</v>
      </c>
      <c r="H54" s="263" t="s">
        <v>796</v>
      </c>
    </row>
    <row r="55" spans="1:8" x14ac:dyDescent="0.15">
      <c r="A55" s="263" t="s">
        <v>917</v>
      </c>
      <c r="B55" s="263" t="s">
        <v>918</v>
      </c>
      <c r="C55" s="263"/>
      <c r="D55" s="261">
        <v>23012</v>
      </c>
      <c r="E55" s="261">
        <v>46022</v>
      </c>
      <c r="F55" s="263" t="s">
        <v>397</v>
      </c>
      <c r="G55" s="263" t="s">
        <v>397</v>
      </c>
      <c r="H55" s="263" t="s">
        <v>796</v>
      </c>
    </row>
    <row r="56" spans="1:8" x14ac:dyDescent="0.15">
      <c r="A56" s="263" t="s">
        <v>919</v>
      </c>
      <c r="B56" s="263" t="s">
        <v>919</v>
      </c>
      <c r="C56" s="263"/>
      <c r="D56" s="261">
        <v>23012</v>
      </c>
      <c r="E56" s="261">
        <v>46022</v>
      </c>
      <c r="F56" s="263" t="s">
        <v>451</v>
      </c>
      <c r="G56" s="263" t="s">
        <v>451</v>
      </c>
      <c r="H56" s="263" t="s">
        <v>796</v>
      </c>
    </row>
    <row r="57" spans="1:8" x14ac:dyDescent="0.15">
      <c r="A57" s="263" t="s">
        <v>920</v>
      </c>
      <c r="B57" s="263" t="s">
        <v>921</v>
      </c>
      <c r="C57" s="263"/>
      <c r="D57" s="261">
        <v>23012</v>
      </c>
      <c r="E57" s="261">
        <v>46022</v>
      </c>
      <c r="F57" s="263" t="s">
        <v>79</v>
      </c>
      <c r="G57" s="263" t="s">
        <v>79</v>
      </c>
      <c r="H57" s="263" t="s">
        <v>796</v>
      </c>
    </row>
    <row r="58" spans="1:8" x14ac:dyDescent="0.15">
      <c r="A58" s="263" t="s">
        <v>922</v>
      </c>
      <c r="B58" s="263" t="s">
        <v>923</v>
      </c>
      <c r="C58" s="263"/>
      <c r="D58" s="261">
        <v>23012</v>
      </c>
      <c r="E58" s="261">
        <v>46022</v>
      </c>
      <c r="F58" s="263" t="s">
        <v>68</v>
      </c>
      <c r="G58" s="263" t="s">
        <v>68</v>
      </c>
      <c r="H58" s="263" t="s">
        <v>796</v>
      </c>
    </row>
    <row r="59" spans="1:8" x14ac:dyDescent="0.15">
      <c r="A59" s="263" t="s">
        <v>924</v>
      </c>
      <c r="B59" s="263" t="s">
        <v>925</v>
      </c>
      <c r="C59" s="263"/>
      <c r="D59" s="261">
        <v>23012</v>
      </c>
      <c r="E59" s="261">
        <v>46022</v>
      </c>
      <c r="F59" s="263" t="s">
        <v>80</v>
      </c>
      <c r="G59" s="263" t="s">
        <v>80</v>
      </c>
      <c r="H59" s="263" t="s">
        <v>796</v>
      </c>
    </row>
    <row r="60" spans="1:8" x14ac:dyDescent="0.15">
      <c r="A60" s="263" t="s">
        <v>926</v>
      </c>
      <c r="B60" s="263" t="s">
        <v>927</v>
      </c>
      <c r="C60" s="263"/>
      <c r="D60" s="261">
        <v>27385</v>
      </c>
      <c r="E60" s="261">
        <v>46022</v>
      </c>
      <c r="F60" s="263" t="s">
        <v>418</v>
      </c>
      <c r="G60" s="263" t="s">
        <v>418</v>
      </c>
      <c r="H60" s="263" t="s">
        <v>796</v>
      </c>
    </row>
    <row r="61" spans="1:8" x14ac:dyDescent="0.15">
      <c r="A61" s="263" t="s">
        <v>928</v>
      </c>
      <c r="B61" s="263" t="s">
        <v>929</v>
      </c>
      <c r="C61" s="263"/>
      <c r="D61" s="261">
        <v>23012</v>
      </c>
      <c r="E61" s="261">
        <v>46022</v>
      </c>
      <c r="F61" s="263" t="s">
        <v>398</v>
      </c>
      <c r="G61" s="263" t="s">
        <v>398</v>
      </c>
      <c r="H61" s="263" t="s">
        <v>796</v>
      </c>
    </row>
    <row r="62" spans="1:8" x14ac:dyDescent="0.15">
      <c r="A62" s="263" t="s">
        <v>930</v>
      </c>
      <c r="B62" s="263" t="s">
        <v>931</v>
      </c>
      <c r="C62" s="263"/>
      <c r="D62" s="261">
        <v>23012</v>
      </c>
      <c r="E62" s="261">
        <v>46022</v>
      </c>
      <c r="F62" s="263" t="s">
        <v>396</v>
      </c>
      <c r="G62" s="263" t="s">
        <v>396</v>
      </c>
      <c r="H62" s="263" t="s">
        <v>796</v>
      </c>
    </row>
    <row r="63" spans="1:8" x14ac:dyDescent="0.15">
      <c r="A63" s="263" t="s">
        <v>932</v>
      </c>
      <c r="B63" s="263" t="s">
        <v>933</v>
      </c>
      <c r="C63" s="263"/>
      <c r="D63" s="261">
        <v>23012</v>
      </c>
      <c r="E63" s="261">
        <v>46022</v>
      </c>
      <c r="F63" s="263" t="s">
        <v>81</v>
      </c>
      <c r="G63" s="263" t="s">
        <v>81</v>
      </c>
      <c r="H63" s="263" t="s">
        <v>796</v>
      </c>
    </row>
    <row r="64" spans="1:8" x14ac:dyDescent="0.15">
      <c r="A64" s="263" t="s">
        <v>934</v>
      </c>
      <c r="B64" s="263" t="s">
        <v>935</v>
      </c>
      <c r="C64" s="263"/>
      <c r="D64" s="261">
        <v>23012</v>
      </c>
      <c r="E64" s="261">
        <v>46022</v>
      </c>
      <c r="F64" s="263"/>
      <c r="G64" s="263"/>
      <c r="H64" s="263" t="s">
        <v>796</v>
      </c>
    </row>
    <row r="65" spans="1:8" x14ac:dyDescent="0.15">
      <c r="A65" s="263" t="s">
        <v>936</v>
      </c>
      <c r="B65" s="263" t="s">
        <v>937</v>
      </c>
      <c r="C65" s="263"/>
      <c r="D65" s="261">
        <v>33367</v>
      </c>
      <c r="E65" s="261">
        <v>46022</v>
      </c>
      <c r="F65" s="263" t="s">
        <v>185</v>
      </c>
      <c r="G65" s="263" t="s">
        <v>185</v>
      </c>
      <c r="H65" s="263" t="s">
        <v>796</v>
      </c>
    </row>
    <row r="66" spans="1:8" x14ac:dyDescent="0.15">
      <c r="A66" s="263" t="s">
        <v>938</v>
      </c>
      <c r="B66" s="263" t="s">
        <v>938</v>
      </c>
      <c r="C66" s="263"/>
      <c r="D66" s="261">
        <v>23012</v>
      </c>
      <c r="E66" s="261">
        <v>46022</v>
      </c>
      <c r="F66" s="263" t="s">
        <v>82</v>
      </c>
      <c r="G66" s="263" t="s">
        <v>82</v>
      </c>
      <c r="H66" s="263" t="s">
        <v>796</v>
      </c>
    </row>
    <row r="67" spans="1:8" x14ac:dyDescent="0.15">
      <c r="A67" s="263" t="s">
        <v>939</v>
      </c>
      <c r="B67" s="263" t="s">
        <v>940</v>
      </c>
      <c r="C67" s="263"/>
      <c r="D67" s="261">
        <v>40634</v>
      </c>
      <c r="E67" s="261">
        <v>46022</v>
      </c>
      <c r="F67" s="263" t="s">
        <v>383</v>
      </c>
      <c r="G67" s="263" t="s">
        <v>383</v>
      </c>
      <c r="H67" s="263" t="s">
        <v>796</v>
      </c>
    </row>
    <row r="68" spans="1:8" x14ac:dyDescent="0.15">
      <c r="A68" s="263" t="s">
        <v>941</v>
      </c>
      <c r="B68" s="263" t="s">
        <v>942</v>
      </c>
      <c r="C68" s="263"/>
      <c r="D68" s="261">
        <v>23012</v>
      </c>
      <c r="E68" s="261">
        <v>46022</v>
      </c>
      <c r="F68" s="263" t="s">
        <v>186</v>
      </c>
      <c r="G68" s="263" t="s">
        <v>186</v>
      </c>
      <c r="H68" s="263" t="s">
        <v>796</v>
      </c>
    </row>
    <row r="69" spans="1:8" x14ac:dyDescent="0.15">
      <c r="A69" s="263" t="s">
        <v>943</v>
      </c>
      <c r="B69" s="263" t="s">
        <v>944</v>
      </c>
      <c r="C69" s="263"/>
      <c r="D69" s="261">
        <v>33970</v>
      </c>
      <c r="E69" s="261">
        <v>46022</v>
      </c>
      <c r="F69" s="263" t="s">
        <v>187</v>
      </c>
      <c r="G69" s="263" t="s">
        <v>187</v>
      </c>
      <c r="H69" s="263" t="s">
        <v>796</v>
      </c>
    </row>
    <row r="70" spans="1:8" x14ac:dyDescent="0.15">
      <c r="A70" s="263" t="s">
        <v>945</v>
      </c>
      <c r="B70" s="263" t="s">
        <v>946</v>
      </c>
      <c r="C70" s="263"/>
      <c r="D70" s="261">
        <v>23012</v>
      </c>
      <c r="E70" s="261">
        <v>46022</v>
      </c>
      <c r="F70" s="263" t="s">
        <v>141</v>
      </c>
      <c r="G70" s="263" t="s">
        <v>141</v>
      </c>
      <c r="H70" s="263" t="s">
        <v>796</v>
      </c>
    </row>
    <row r="71" spans="1:8" x14ac:dyDescent="0.15">
      <c r="A71" s="263" t="s">
        <v>947</v>
      </c>
      <c r="B71" s="263" t="s">
        <v>948</v>
      </c>
      <c r="C71" s="263"/>
      <c r="D71" s="261">
        <v>28303</v>
      </c>
      <c r="E71" s="261">
        <v>46022</v>
      </c>
      <c r="F71" s="263" t="s">
        <v>400</v>
      </c>
      <c r="G71" s="263" t="s">
        <v>400</v>
      </c>
      <c r="H71" s="263" t="s">
        <v>796</v>
      </c>
    </row>
    <row r="72" spans="1:8" x14ac:dyDescent="0.15">
      <c r="A72" s="263" t="s">
        <v>949</v>
      </c>
      <c r="B72" s="263" t="s">
        <v>950</v>
      </c>
      <c r="C72" s="263"/>
      <c r="D72" s="261">
        <v>28797</v>
      </c>
      <c r="E72" s="261">
        <v>46022</v>
      </c>
      <c r="F72" s="263" t="s">
        <v>401</v>
      </c>
      <c r="G72" s="263" t="s">
        <v>401</v>
      </c>
      <c r="H72" s="263" t="s">
        <v>796</v>
      </c>
    </row>
    <row r="73" spans="1:8" x14ac:dyDescent="0.15">
      <c r="A73" s="263" t="s">
        <v>951</v>
      </c>
      <c r="B73" s="263" t="s">
        <v>952</v>
      </c>
      <c r="C73" s="263"/>
      <c r="D73" s="261">
        <v>23012</v>
      </c>
      <c r="E73" s="261">
        <v>46022</v>
      </c>
      <c r="F73" s="263" t="s">
        <v>83</v>
      </c>
      <c r="G73" s="263" t="s">
        <v>83</v>
      </c>
      <c r="H73" s="263" t="s">
        <v>796</v>
      </c>
    </row>
    <row r="74" spans="1:8" x14ac:dyDescent="0.15">
      <c r="A74" s="263" t="s">
        <v>953</v>
      </c>
      <c r="B74" s="263" t="s">
        <v>954</v>
      </c>
      <c r="C74" s="263"/>
      <c r="D74" s="261">
        <v>23012</v>
      </c>
      <c r="E74" s="261">
        <v>46022</v>
      </c>
      <c r="F74" s="263" t="s">
        <v>955</v>
      </c>
      <c r="G74" s="263" t="s">
        <v>955</v>
      </c>
      <c r="H74" s="263" t="s">
        <v>796</v>
      </c>
    </row>
    <row r="75" spans="1:8" x14ac:dyDescent="0.15">
      <c r="A75" s="263" t="s">
        <v>956</v>
      </c>
      <c r="B75" s="263" t="s">
        <v>957</v>
      </c>
      <c r="C75" s="263"/>
      <c r="D75" s="261">
        <v>23012</v>
      </c>
      <c r="E75" s="261">
        <v>46022</v>
      </c>
      <c r="F75" s="263"/>
      <c r="G75" s="263" t="s">
        <v>958</v>
      </c>
      <c r="H75" s="263" t="s">
        <v>796</v>
      </c>
    </row>
    <row r="76" spans="1:8" x14ac:dyDescent="0.15">
      <c r="A76" s="263" t="s">
        <v>959</v>
      </c>
      <c r="B76" s="263" t="s">
        <v>957</v>
      </c>
      <c r="C76" s="263"/>
      <c r="D76" s="261">
        <v>23012</v>
      </c>
      <c r="E76" s="261">
        <v>46022</v>
      </c>
      <c r="F76" s="263" t="s">
        <v>960</v>
      </c>
      <c r="G76" s="263" t="s">
        <v>960</v>
      </c>
      <c r="H76" s="263" t="s">
        <v>796</v>
      </c>
    </row>
    <row r="77" spans="1:8" x14ac:dyDescent="0.15">
      <c r="A77" s="263" t="s">
        <v>961</v>
      </c>
      <c r="B77" s="263" t="s">
        <v>957</v>
      </c>
      <c r="C77" s="263"/>
      <c r="D77" s="261">
        <v>23012</v>
      </c>
      <c r="E77" s="261">
        <v>46022</v>
      </c>
      <c r="F77" s="263"/>
      <c r="G77" s="263" t="s">
        <v>962</v>
      </c>
      <c r="H77" s="263" t="s">
        <v>796</v>
      </c>
    </row>
    <row r="78" spans="1:8" x14ac:dyDescent="0.15">
      <c r="A78" s="263" t="s">
        <v>963</v>
      </c>
      <c r="B78" s="263" t="s">
        <v>957</v>
      </c>
      <c r="C78" s="263"/>
      <c r="D78" s="261">
        <v>23012</v>
      </c>
      <c r="E78" s="261">
        <v>46022</v>
      </c>
      <c r="F78" s="263"/>
      <c r="G78" s="263" t="s">
        <v>964</v>
      </c>
      <c r="H78" s="263" t="s">
        <v>796</v>
      </c>
    </row>
    <row r="79" spans="1:8" x14ac:dyDescent="0.15">
      <c r="A79" s="263" t="s">
        <v>965</v>
      </c>
      <c r="B79" s="263" t="s">
        <v>966</v>
      </c>
      <c r="C79" s="263"/>
      <c r="D79" s="261">
        <v>23012</v>
      </c>
      <c r="E79" s="261">
        <v>46022</v>
      </c>
      <c r="F79" s="263"/>
      <c r="G79" s="263"/>
      <c r="H79" s="263" t="s">
        <v>796</v>
      </c>
    </row>
    <row r="80" spans="1:8" x14ac:dyDescent="0.15">
      <c r="A80" s="263" t="s">
        <v>967</v>
      </c>
      <c r="B80" s="263" t="s">
        <v>968</v>
      </c>
      <c r="C80" s="263"/>
      <c r="D80" s="261">
        <v>23012</v>
      </c>
      <c r="E80" s="261">
        <v>46022</v>
      </c>
      <c r="F80" s="263" t="s">
        <v>454</v>
      </c>
      <c r="G80" s="263" t="s">
        <v>454</v>
      </c>
      <c r="H80" s="263" t="s">
        <v>796</v>
      </c>
    </row>
    <row r="81" spans="1:8" x14ac:dyDescent="0.15">
      <c r="A81" s="263" t="s">
        <v>969</v>
      </c>
      <c r="B81" s="263" t="s">
        <v>970</v>
      </c>
      <c r="C81" s="263"/>
      <c r="D81" s="261">
        <v>23012</v>
      </c>
      <c r="E81" s="261">
        <v>46022</v>
      </c>
      <c r="F81" s="263" t="s">
        <v>84</v>
      </c>
      <c r="G81" s="263" t="s">
        <v>84</v>
      </c>
      <c r="H81" s="263" t="s">
        <v>796</v>
      </c>
    </row>
    <row r="82" spans="1:8" x14ac:dyDescent="0.15">
      <c r="A82" s="263" t="s">
        <v>971</v>
      </c>
      <c r="B82" s="263" t="s">
        <v>972</v>
      </c>
      <c r="C82" s="263"/>
      <c r="D82" s="261">
        <v>23012</v>
      </c>
      <c r="E82" s="261">
        <v>46022</v>
      </c>
      <c r="F82" s="263" t="s">
        <v>313</v>
      </c>
      <c r="G82" s="263" t="s">
        <v>313</v>
      </c>
      <c r="H82" s="263" t="s">
        <v>796</v>
      </c>
    </row>
    <row r="83" spans="1:8" x14ac:dyDescent="0.15">
      <c r="A83" s="263" t="s">
        <v>973</v>
      </c>
      <c r="B83" s="263" t="s">
        <v>974</v>
      </c>
      <c r="C83" s="263"/>
      <c r="D83" s="261">
        <v>23012</v>
      </c>
      <c r="E83" s="261">
        <v>46022</v>
      </c>
      <c r="F83" s="263" t="s">
        <v>85</v>
      </c>
      <c r="G83" s="263" t="s">
        <v>85</v>
      </c>
      <c r="H83" s="263" t="s">
        <v>796</v>
      </c>
    </row>
    <row r="84" spans="1:8" x14ac:dyDescent="0.15">
      <c r="A84" s="263" t="s">
        <v>975</v>
      </c>
      <c r="B84" s="263" t="s">
        <v>976</v>
      </c>
      <c r="C84" s="263"/>
      <c r="D84" s="261">
        <v>25426</v>
      </c>
      <c r="E84" s="261">
        <v>46022</v>
      </c>
      <c r="F84" s="263" t="s">
        <v>413</v>
      </c>
      <c r="G84" s="263" t="s">
        <v>413</v>
      </c>
      <c r="H84" s="263" t="s">
        <v>796</v>
      </c>
    </row>
    <row r="85" spans="1:8" x14ac:dyDescent="0.15">
      <c r="A85" s="263" t="s">
        <v>977</v>
      </c>
      <c r="B85" s="263" t="s">
        <v>978</v>
      </c>
      <c r="C85" s="263"/>
      <c r="D85" s="261">
        <v>34113</v>
      </c>
      <c r="E85" s="261">
        <v>46022</v>
      </c>
      <c r="F85" s="263" t="s">
        <v>402</v>
      </c>
      <c r="G85" s="263" t="s">
        <v>402</v>
      </c>
      <c r="H85" s="263" t="s">
        <v>796</v>
      </c>
    </row>
    <row r="86" spans="1:8" x14ac:dyDescent="0.15">
      <c r="A86" s="263" t="s">
        <v>979</v>
      </c>
      <c r="B86" s="263" t="s">
        <v>980</v>
      </c>
      <c r="C86" s="263"/>
      <c r="D86" s="261">
        <v>33487</v>
      </c>
      <c r="E86" s="261">
        <v>46022</v>
      </c>
      <c r="F86" s="263" t="s">
        <v>188</v>
      </c>
      <c r="G86" s="263" t="s">
        <v>188</v>
      </c>
      <c r="H86" s="263" t="s">
        <v>796</v>
      </c>
    </row>
    <row r="87" spans="1:8" x14ac:dyDescent="0.15">
      <c r="A87" s="263" t="s">
        <v>981</v>
      </c>
      <c r="B87" s="263" t="s">
        <v>982</v>
      </c>
      <c r="C87" s="263"/>
      <c r="D87" s="261">
        <v>23012</v>
      </c>
      <c r="E87" s="261">
        <v>46022</v>
      </c>
      <c r="F87" s="263" t="s">
        <v>280</v>
      </c>
      <c r="G87" s="263" t="s">
        <v>280</v>
      </c>
      <c r="H87" s="263" t="s">
        <v>796</v>
      </c>
    </row>
    <row r="88" spans="1:8" x14ac:dyDescent="0.15">
      <c r="A88" s="263" t="s">
        <v>983</v>
      </c>
      <c r="B88" s="263" t="s">
        <v>984</v>
      </c>
      <c r="C88" s="263"/>
      <c r="D88" s="261">
        <v>23012</v>
      </c>
      <c r="E88" s="261">
        <v>46022</v>
      </c>
      <c r="F88" s="263" t="s">
        <v>985</v>
      </c>
      <c r="G88" s="263" t="s">
        <v>985</v>
      </c>
      <c r="H88" s="263" t="s">
        <v>796</v>
      </c>
    </row>
    <row r="89" spans="1:8" x14ac:dyDescent="0.15">
      <c r="A89" s="263" t="s">
        <v>986</v>
      </c>
      <c r="B89" s="263" t="s">
        <v>987</v>
      </c>
      <c r="C89" s="263">
        <v>7</v>
      </c>
      <c r="D89" s="261">
        <v>23012</v>
      </c>
      <c r="E89" s="261">
        <v>46022</v>
      </c>
      <c r="F89" s="263" t="s">
        <v>988</v>
      </c>
      <c r="G89" s="263" t="s">
        <v>988</v>
      </c>
      <c r="H89" s="263" t="s">
        <v>796</v>
      </c>
    </row>
    <row r="90" spans="1:8" x14ac:dyDescent="0.15">
      <c r="A90" s="263" t="s">
        <v>989</v>
      </c>
      <c r="B90" s="263" t="s">
        <v>990</v>
      </c>
      <c r="C90" s="263"/>
      <c r="D90" s="261">
        <v>23012</v>
      </c>
      <c r="E90" s="261">
        <v>46022</v>
      </c>
      <c r="F90" s="263" t="s">
        <v>403</v>
      </c>
      <c r="G90" s="263" t="s">
        <v>403</v>
      </c>
      <c r="H90" s="263" t="s">
        <v>796</v>
      </c>
    </row>
    <row r="91" spans="1:8" x14ac:dyDescent="0.15">
      <c r="A91" s="263" t="s">
        <v>991</v>
      </c>
      <c r="B91" s="263" t="s">
        <v>992</v>
      </c>
      <c r="C91" s="263"/>
      <c r="D91" s="261">
        <v>23012</v>
      </c>
      <c r="E91" s="261">
        <v>46022</v>
      </c>
      <c r="F91" s="263" t="s">
        <v>405</v>
      </c>
      <c r="G91" s="263" t="s">
        <v>405</v>
      </c>
      <c r="H91" s="263" t="s">
        <v>796</v>
      </c>
    </row>
    <row r="92" spans="1:8" x14ac:dyDescent="0.15">
      <c r="A92" s="263" t="s">
        <v>993</v>
      </c>
      <c r="B92" s="263" t="s">
        <v>993</v>
      </c>
      <c r="C92" s="263"/>
      <c r="D92" s="261">
        <v>25851</v>
      </c>
      <c r="E92" s="261">
        <v>46022</v>
      </c>
      <c r="F92" s="263" t="s">
        <v>404</v>
      </c>
      <c r="G92" s="263" t="s">
        <v>404</v>
      </c>
      <c r="H92" s="263" t="s">
        <v>796</v>
      </c>
    </row>
    <row r="93" spans="1:8" x14ac:dyDescent="0.15">
      <c r="A93" s="263" t="s">
        <v>994</v>
      </c>
      <c r="B93" s="263" t="s">
        <v>995</v>
      </c>
      <c r="C93" s="263"/>
      <c r="D93" s="261">
        <v>23012</v>
      </c>
      <c r="E93" s="261">
        <v>46022</v>
      </c>
      <c r="F93" s="263" t="s">
        <v>142</v>
      </c>
      <c r="G93" s="263" t="s">
        <v>142</v>
      </c>
      <c r="H93" s="263" t="s">
        <v>796</v>
      </c>
    </row>
    <row r="94" spans="1:8" x14ac:dyDescent="0.15">
      <c r="A94" s="263" t="s">
        <v>996</v>
      </c>
      <c r="B94" s="263" t="s">
        <v>997</v>
      </c>
      <c r="C94" s="263"/>
      <c r="D94" s="261">
        <v>23012</v>
      </c>
      <c r="E94" s="261">
        <v>38077</v>
      </c>
      <c r="F94" s="263" t="s">
        <v>998</v>
      </c>
      <c r="G94" s="263" t="s">
        <v>998</v>
      </c>
      <c r="H94" s="263" t="s">
        <v>912</v>
      </c>
    </row>
    <row r="95" spans="1:8" x14ac:dyDescent="0.15">
      <c r="A95" s="263" t="s">
        <v>999</v>
      </c>
      <c r="B95" s="263" t="s">
        <v>1000</v>
      </c>
      <c r="C95" s="263"/>
      <c r="D95" s="261">
        <v>23012</v>
      </c>
      <c r="E95" s="261">
        <v>38077</v>
      </c>
      <c r="F95" s="263" t="s">
        <v>1001</v>
      </c>
      <c r="G95" s="263" t="s">
        <v>1001</v>
      </c>
      <c r="H95" s="263" t="s">
        <v>912</v>
      </c>
    </row>
    <row r="96" spans="1:8" x14ac:dyDescent="0.15">
      <c r="A96" s="263" t="s">
        <v>1002</v>
      </c>
      <c r="B96" s="263" t="s">
        <v>1003</v>
      </c>
      <c r="C96" s="263"/>
      <c r="D96" s="261">
        <v>23012</v>
      </c>
      <c r="E96" s="261">
        <v>38077</v>
      </c>
      <c r="F96" s="263" t="s">
        <v>1004</v>
      </c>
      <c r="G96" s="263" t="s">
        <v>1004</v>
      </c>
      <c r="H96" s="263" t="s">
        <v>912</v>
      </c>
    </row>
    <row r="97" spans="1:8" x14ac:dyDescent="0.15">
      <c r="A97" s="263" t="s">
        <v>1005</v>
      </c>
      <c r="B97" s="263" t="s">
        <v>1006</v>
      </c>
      <c r="C97" s="263">
        <v>4</v>
      </c>
      <c r="D97" s="261">
        <v>23012</v>
      </c>
      <c r="E97" s="261">
        <v>46022</v>
      </c>
      <c r="F97" s="263" t="s">
        <v>143</v>
      </c>
      <c r="G97" s="263" t="s">
        <v>143</v>
      </c>
      <c r="H97" s="263" t="s">
        <v>796</v>
      </c>
    </row>
    <row r="98" spans="1:8" x14ac:dyDescent="0.15">
      <c r="A98" s="263" t="s">
        <v>1007</v>
      </c>
      <c r="B98" s="263" t="s">
        <v>1008</v>
      </c>
      <c r="C98" s="263"/>
      <c r="D98" s="261">
        <v>23012</v>
      </c>
      <c r="E98" s="261">
        <v>46022</v>
      </c>
      <c r="F98" s="263" t="s">
        <v>1009</v>
      </c>
      <c r="G98" s="263" t="s">
        <v>1009</v>
      </c>
      <c r="H98" s="263" t="s">
        <v>796</v>
      </c>
    </row>
    <row r="99" spans="1:8" x14ac:dyDescent="0.15">
      <c r="A99" s="263" t="s">
        <v>1010</v>
      </c>
      <c r="B99" s="263" t="s">
        <v>1011</v>
      </c>
      <c r="C99" s="263"/>
      <c r="D99" s="261">
        <v>23012</v>
      </c>
      <c r="E99" s="261">
        <v>46022</v>
      </c>
      <c r="F99" s="263" t="s">
        <v>437</v>
      </c>
      <c r="G99" s="263" t="s">
        <v>437</v>
      </c>
      <c r="H99" s="263" t="s">
        <v>796</v>
      </c>
    </row>
    <row r="100" spans="1:8" x14ac:dyDescent="0.15">
      <c r="A100" s="263" t="s">
        <v>1012</v>
      </c>
      <c r="B100" s="263" t="s">
        <v>1013</v>
      </c>
      <c r="C100" s="263"/>
      <c r="D100" s="261">
        <v>23012</v>
      </c>
      <c r="E100" s="261">
        <v>46022</v>
      </c>
      <c r="F100" s="263" t="s">
        <v>1014</v>
      </c>
      <c r="G100" s="263" t="s">
        <v>1014</v>
      </c>
      <c r="H100" s="263" t="s">
        <v>796</v>
      </c>
    </row>
    <row r="101" spans="1:8" x14ac:dyDescent="0.15">
      <c r="A101" s="263">
        <v>1</v>
      </c>
      <c r="B101" s="263" t="s">
        <v>1015</v>
      </c>
      <c r="C101" s="263"/>
      <c r="D101" s="261">
        <v>37622</v>
      </c>
      <c r="E101" s="261">
        <v>46022</v>
      </c>
      <c r="F101" s="263"/>
      <c r="G101" s="263"/>
      <c r="H101" s="263" t="s">
        <v>796</v>
      </c>
    </row>
    <row r="102" spans="1:8" x14ac:dyDescent="0.15">
      <c r="A102" s="263">
        <v>2</v>
      </c>
      <c r="B102" s="263" t="s">
        <v>1016</v>
      </c>
      <c r="C102" s="263"/>
      <c r="D102" s="261">
        <v>37622</v>
      </c>
      <c r="E102" s="261">
        <v>46022</v>
      </c>
      <c r="F102" s="263"/>
      <c r="G102" s="263"/>
      <c r="H102" s="263" t="s">
        <v>796</v>
      </c>
    </row>
    <row r="103" spans="1:8" x14ac:dyDescent="0.15">
      <c r="A103" s="263">
        <v>3</v>
      </c>
      <c r="B103" s="263" t="s">
        <v>1017</v>
      </c>
      <c r="C103" s="263"/>
      <c r="D103" s="261">
        <v>37622</v>
      </c>
      <c r="E103" s="261">
        <v>46022</v>
      </c>
      <c r="F103" s="263"/>
      <c r="G103" s="263"/>
      <c r="H103" s="263" t="s">
        <v>796</v>
      </c>
    </row>
    <row r="104" spans="1:8" x14ac:dyDescent="0.15">
      <c r="A104" s="263">
        <v>4</v>
      </c>
      <c r="B104" s="263" t="s">
        <v>1018</v>
      </c>
      <c r="C104" s="263"/>
      <c r="D104" s="261">
        <v>37622</v>
      </c>
      <c r="E104" s="261">
        <v>46022</v>
      </c>
      <c r="F104" s="263"/>
      <c r="G104" s="263"/>
      <c r="H104" s="263" t="s">
        <v>796</v>
      </c>
    </row>
    <row r="105" spans="1:8" x14ac:dyDescent="0.15">
      <c r="A105" s="263">
        <v>5</v>
      </c>
      <c r="B105" s="263" t="s">
        <v>1019</v>
      </c>
      <c r="C105" s="263"/>
      <c r="D105" s="261">
        <v>37622</v>
      </c>
      <c r="E105" s="261">
        <v>46022</v>
      </c>
      <c r="F105" s="263"/>
      <c r="G105" s="263"/>
      <c r="H105" s="263" t="s">
        <v>796</v>
      </c>
    </row>
    <row r="106" spans="1:8" x14ac:dyDescent="0.15">
      <c r="A106" s="263">
        <v>6</v>
      </c>
      <c r="B106" s="263" t="s">
        <v>1020</v>
      </c>
      <c r="C106" s="263"/>
      <c r="D106" s="261">
        <v>37622</v>
      </c>
      <c r="E106" s="261">
        <v>46022</v>
      </c>
      <c r="F106" s="263"/>
      <c r="G106" s="263"/>
      <c r="H106" s="263" t="s">
        <v>796</v>
      </c>
    </row>
    <row r="107" spans="1:8" x14ac:dyDescent="0.15">
      <c r="A107" s="263">
        <v>7</v>
      </c>
      <c r="B107" s="263" t="s">
        <v>1021</v>
      </c>
      <c r="C107" s="263"/>
      <c r="D107" s="261">
        <v>37622</v>
      </c>
      <c r="E107" s="261">
        <v>46022</v>
      </c>
      <c r="F107" s="263"/>
      <c r="G107" s="263"/>
      <c r="H107" s="263" t="s">
        <v>796</v>
      </c>
    </row>
    <row r="108" spans="1:8" x14ac:dyDescent="0.15">
      <c r="A108" s="263">
        <v>8</v>
      </c>
      <c r="B108" s="263" t="s">
        <v>1022</v>
      </c>
      <c r="C108" s="263"/>
      <c r="D108" s="261">
        <v>37622</v>
      </c>
      <c r="E108" s="261">
        <v>46022</v>
      </c>
      <c r="F108" s="263"/>
      <c r="G108" s="263"/>
      <c r="H108" s="263" t="s">
        <v>796</v>
      </c>
    </row>
    <row r="109" spans="1:8" x14ac:dyDescent="0.15">
      <c r="A109" s="263">
        <v>9</v>
      </c>
      <c r="B109" s="263" t="s">
        <v>1023</v>
      </c>
      <c r="C109" s="263"/>
      <c r="D109" s="261">
        <v>37622</v>
      </c>
      <c r="E109" s="261">
        <v>46022</v>
      </c>
      <c r="F109" s="263"/>
      <c r="G109" s="263"/>
      <c r="H109" s="263" t="s">
        <v>796</v>
      </c>
    </row>
    <row r="110" spans="1:8" x14ac:dyDescent="0.15">
      <c r="A110" s="263">
        <v>10</v>
      </c>
      <c r="B110" s="263" t="s">
        <v>1024</v>
      </c>
      <c r="C110" s="263"/>
      <c r="D110" s="261">
        <v>37622</v>
      </c>
      <c r="E110" s="261">
        <v>46022</v>
      </c>
      <c r="F110" s="263"/>
      <c r="G110" s="263"/>
      <c r="H110" s="263" t="s">
        <v>796</v>
      </c>
    </row>
    <row r="111" spans="1:8" x14ac:dyDescent="0.15">
      <c r="A111" s="263">
        <v>11</v>
      </c>
      <c r="B111" s="263" t="s">
        <v>1025</v>
      </c>
      <c r="C111" s="263"/>
      <c r="D111" s="261">
        <v>37622</v>
      </c>
      <c r="E111" s="261">
        <v>46022</v>
      </c>
      <c r="F111" s="263"/>
      <c r="G111" s="263"/>
      <c r="H111" s="263" t="s">
        <v>796</v>
      </c>
    </row>
    <row r="112" spans="1:8" x14ac:dyDescent="0.15">
      <c r="A112" s="263">
        <v>12</v>
      </c>
      <c r="B112" s="263" t="s">
        <v>1026</v>
      </c>
      <c r="C112" s="263"/>
      <c r="D112" s="261">
        <v>37622</v>
      </c>
      <c r="E112" s="261">
        <v>46022</v>
      </c>
      <c r="F112" s="263"/>
      <c r="G112" s="263"/>
      <c r="H112" s="263" t="s">
        <v>796</v>
      </c>
    </row>
    <row r="113" spans="1:8" x14ac:dyDescent="0.15">
      <c r="A113" s="263">
        <v>13</v>
      </c>
      <c r="B113" s="263" t="s">
        <v>1027</v>
      </c>
      <c r="C113" s="263"/>
      <c r="D113" s="261">
        <v>37622</v>
      </c>
      <c r="E113" s="261">
        <v>46022</v>
      </c>
      <c r="F113" s="263"/>
      <c r="G113" s="263"/>
      <c r="H113" s="263" t="s">
        <v>796</v>
      </c>
    </row>
    <row r="114" spans="1:8" x14ac:dyDescent="0.15">
      <c r="A114" s="263">
        <v>14</v>
      </c>
      <c r="B114" s="263" t="s">
        <v>1028</v>
      </c>
      <c r="C114" s="263"/>
      <c r="D114" s="261">
        <v>37622</v>
      </c>
      <c r="E114" s="261">
        <v>46022</v>
      </c>
      <c r="F114" s="263"/>
      <c r="G114" s="263"/>
      <c r="H114" s="263" t="s">
        <v>796</v>
      </c>
    </row>
    <row r="115" spans="1:8" x14ac:dyDescent="0.15">
      <c r="A115" s="263">
        <v>15</v>
      </c>
      <c r="B115" s="263" t="s">
        <v>1029</v>
      </c>
      <c r="C115" s="263"/>
      <c r="D115" s="261">
        <v>37622</v>
      </c>
      <c r="E115" s="261">
        <v>46022</v>
      </c>
      <c r="F115" s="263"/>
      <c r="G115" s="263"/>
      <c r="H115" s="263" t="s">
        <v>796</v>
      </c>
    </row>
    <row r="116" spans="1:8" x14ac:dyDescent="0.15">
      <c r="A116" s="263">
        <v>16</v>
      </c>
      <c r="B116" s="263" t="s">
        <v>1030</v>
      </c>
      <c r="C116" s="263"/>
      <c r="D116" s="261">
        <v>37622</v>
      </c>
      <c r="E116" s="261">
        <v>46022</v>
      </c>
      <c r="F116" s="263"/>
      <c r="G116" s="263"/>
      <c r="H116" s="263" t="s">
        <v>796</v>
      </c>
    </row>
    <row r="117" spans="1:8" x14ac:dyDescent="0.15">
      <c r="A117" s="263">
        <v>17</v>
      </c>
      <c r="B117" s="263" t="s">
        <v>1031</v>
      </c>
      <c r="C117" s="263"/>
      <c r="D117" s="261">
        <v>37622</v>
      </c>
      <c r="E117" s="261">
        <v>46022</v>
      </c>
      <c r="F117" s="263"/>
      <c r="G117" s="263"/>
      <c r="H117" s="263" t="s">
        <v>796</v>
      </c>
    </row>
    <row r="118" spans="1:8" x14ac:dyDescent="0.15">
      <c r="A118" s="263">
        <v>18</v>
      </c>
      <c r="B118" s="263" t="s">
        <v>1032</v>
      </c>
      <c r="C118" s="263"/>
      <c r="D118" s="261">
        <v>37622</v>
      </c>
      <c r="E118" s="261">
        <v>46022</v>
      </c>
      <c r="F118" s="263"/>
      <c r="G118" s="263"/>
      <c r="H118" s="263" t="s">
        <v>796</v>
      </c>
    </row>
    <row r="119" spans="1:8" x14ac:dyDescent="0.15">
      <c r="A119" s="263">
        <v>19</v>
      </c>
      <c r="B119" s="263" t="s">
        <v>1033</v>
      </c>
      <c r="C119" s="263"/>
      <c r="D119" s="261">
        <v>37622</v>
      </c>
      <c r="E119" s="261">
        <v>46022</v>
      </c>
      <c r="F119" s="263"/>
      <c r="G119" s="263"/>
      <c r="H119" s="263" t="s">
        <v>796</v>
      </c>
    </row>
    <row r="120" spans="1:8" x14ac:dyDescent="0.15">
      <c r="A120" s="263">
        <v>20</v>
      </c>
      <c r="B120" s="263" t="s">
        <v>1034</v>
      </c>
      <c r="C120" s="263"/>
      <c r="D120" s="261">
        <v>37622</v>
      </c>
      <c r="E120" s="261">
        <v>46022</v>
      </c>
      <c r="F120" s="263"/>
      <c r="G120" s="263"/>
      <c r="H120" s="263" t="s">
        <v>796</v>
      </c>
    </row>
    <row r="121" spans="1:8" x14ac:dyDescent="0.15">
      <c r="A121" s="263">
        <v>21</v>
      </c>
      <c r="B121" s="263" t="s">
        <v>1035</v>
      </c>
      <c r="C121" s="263"/>
      <c r="D121" s="261">
        <v>37622</v>
      </c>
      <c r="E121" s="261">
        <v>46022</v>
      </c>
      <c r="F121" s="263"/>
      <c r="G121" s="263"/>
      <c r="H121" s="263" t="s">
        <v>796</v>
      </c>
    </row>
    <row r="122" spans="1:8" x14ac:dyDescent="0.15">
      <c r="A122" s="263">
        <v>22</v>
      </c>
      <c r="B122" s="263" t="s">
        <v>1036</v>
      </c>
      <c r="C122" s="263"/>
      <c r="D122" s="261">
        <v>37622</v>
      </c>
      <c r="E122" s="261">
        <v>46022</v>
      </c>
      <c r="F122" s="263"/>
      <c r="G122" s="263"/>
      <c r="H122" s="263" t="s">
        <v>796</v>
      </c>
    </row>
    <row r="123" spans="1:8" x14ac:dyDescent="0.15">
      <c r="A123" s="263">
        <v>23</v>
      </c>
      <c r="B123" s="263" t="s">
        <v>1037</v>
      </c>
      <c r="C123" s="263"/>
      <c r="D123" s="261">
        <v>37622</v>
      </c>
      <c r="E123" s="261">
        <v>46022</v>
      </c>
      <c r="F123" s="263"/>
      <c r="G123" s="263"/>
      <c r="H123" s="263" t="s">
        <v>796</v>
      </c>
    </row>
    <row r="124" spans="1:8" x14ac:dyDescent="0.15">
      <c r="A124" s="263">
        <v>24</v>
      </c>
      <c r="B124" s="263" t="s">
        <v>1038</v>
      </c>
      <c r="C124" s="263"/>
      <c r="D124" s="261">
        <v>37622</v>
      </c>
      <c r="E124" s="261">
        <v>46022</v>
      </c>
      <c r="F124" s="263"/>
      <c r="G124" s="263"/>
      <c r="H124" s="263" t="s">
        <v>796</v>
      </c>
    </row>
    <row r="125" spans="1:8" x14ac:dyDescent="0.15">
      <c r="A125" s="263">
        <v>25</v>
      </c>
      <c r="B125" s="263" t="s">
        <v>1039</v>
      </c>
      <c r="C125" s="263"/>
      <c r="D125" s="261">
        <v>37622</v>
      </c>
      <c r="E125" s="261">
        <v>46022</v>
      </c>
      <c r="F125" s="263"/>
      <c r="G125" s="263"/>
      <c r="H125" s="263" t="s">
        <v>796</v>
      </c>
    </row>
    <row r="126" spans="1:8" x14ac:dyDescent="0.15">
      <c r="A126" s="263">
        <v>26</v>
      </c>
      <c r="B126" s="263" t="s">
        <v>1040</v>
      </c>
      <c r="C126" s="263"/>
      <c r="D126" s="261">
        <v>37622</v>
      </c>
      <c r="E126" s="261">
        <v>46022</v>
      </c>
      <c r="F126" s="263"/>
      <c r="G126" s="263"/>
      <c r="H126" s="263" t="s">
        <v>796</v>
      </c>
    </row>
    <row r="127" spans="1:8" x14ac:dyDescent="0.15">
      <c r="A127" s="263">
        <v>27</v>
      </c>
      <c r="B127" s="263" t="s">
        <v>1041</v>
      </c>
      <c r="C127" s="263"/>
      <c r="D127" s="261">
        <v>37622</v>
      </c>
      <c r="E127" s="261">
        <v>46022</v>
      </c>
      <c r="F127" s="263"/>
      <c r="G127" s="263"/>
      <c r="H127" s="263" t="s">
        <v>796</v>
      </c>
    </row>
    <row r="128" spans="1:8" x14ac:dyDescent="0.15">
      <c r="A128" s="263">
        <v>28</v>
      </c>
      <c r="B128" s="263" t="s">
        <v>1042</v>
      </c>
      <c r="C128" s="263"/>
      <c r="D128" s="261">
        <v>37622</v>
      </c>
      <c r="E128" s="261">
        <v>46022</v>
      </c>
      <c r="F128" s="263"/>
      <c r="G128" s="263"/>
      <c r="H128" s="263" t="s">
        <v>796</v>
      </c>
    </row>
    <row r="129" spans="1:8" x14ac:dyDescent="0.15">
      <c r="A129" s="263">
        <v>29</v>
      </c>
      <c r="B129" s="263" t="s">
        <v>1043</v>
      </c>
      <c r="C129" s="263"/>
      <c r="D129" s="261">
        <v>37622</v>
      </c>
      <c r="E129" s="261">
        <v>46022</v>
      </c>
      <c r="F129" s="263"/>
      <c r="G129" s="263"/>
      <c r="H129" s="263" t="s">
        <v>796</v>
      </c>
    </row>
    <row r="130" spans="1:8" x14ac:dyDescent="0.15">
      <c r="A130" s="263">
        <v>30</v>
      </c>
      <c r="B130" s="263" t="s">
        <v>1044</v>
      </c>
      <c r="C130" s="263"/>
      <c r="D130" s="261">
        <v>37622</v>
      </c>
      <c r="E130" s="261">
        <v>46022</v>
      </c>
      <c r="F130" s="263"/>
      <c r="G130" s="263"/>
      <c r="H130" s="263" t="s">
        <v>796</v>
      </c>
    </row>
    <row r="131" spans="1:8" x14ac:dyDescent="0.15">
      <c r="A131" s="263">
        <v>31</v>
      </c>
      <c r="B131" s="263" t="s">
        <v>1045</v>
      </c>
      <c r="C131" s="263"/>
      <c r="D131" s="261">
        <v>37622</v>
      </c>
      <c r="E131" s="261">
        <v>46022</v>
      </c>
      <c r="F131" s="263"/>
      <c r="G131" s="263"/>
      <c r="H131" s="263" t="s">
        <v>796</v>
      </c>
    </row>
    <row r="132" spans="1:8" x14ac:dyDescent="0.15">
      <c r="A132" s="263">
        <v>32</v>
      </c>
      <c r="B132" s="263" t="s">
        <v>1046</v>
      </c>
      <c r="C132" s="263"/>
      <c r="D132" s="261">
        <v>37622</v>
      </c>
      <c r="E132" s="261">
        <v>46022</v>
      </c>
      <c r="F132" s="263"/>
      <c r="G132" s="263"/>
      <c r="H132" s="263" t="s">
        <v>796</v>
      </c>
    </row>
    <row r="133" spans="1:8" x14ac:dyDescent="0.15">
      <c r="A133" s="263">
        <v>33</v>
      </c>
      <c r="B133" s="263" t="s">
        <v>1047</v>
      </c>
      <c r="C133" s="263"/>
      <c r="D133" s="261">
        <v>37622</v>
      </c>
      <c r="E133" s="261">
        <v>46022</v>
      </c>
      <c r="F133" s="263"/>
      <c r="G133" s="263"/>
      <c r="H133" s="263" t="s">
        <v>796</v>
      </c>
    </row>
    <row r="134" spans="1:8" x14ac:dyDescent="0.15">
      <c r="A134" s="263">
        <v>34</v>
      </c>
      <c r="B134" s="263" t="s">
        <v>1048</v>
      </c>
      <c r="C134" s="263"/>
      <c r="D134" s="261">
        <v>37622</v>
      </c>
      <c r="E134" s="261">
        <v>46022</v>
      </c>
      <c r="F134" s="263"/>
      <c r="G134" s="263"/>
      <c r="H134" s="263" t="s">
        <v>796</v>
      </c>
    </row>
    <row r="135" spans="1:8" x14ac:dyDescent="0.15">
      <c r="A135" s="263">
        <v>35</v>
      </c>
      <c r="B135" s="263" t="s">
        <v>1049</v>
      </c>
      <c r="C135" s="263"/>
      <c r="D135" s="261">
        <v>37622</v>
      </c>
      <c r="E135" s="261">
        <v>46022</v>
      </c>
      <c r="F135" s="263"/>
      <c r="G135" s="263"/>
      <c r="H135" s="263" t="s">
        <v>796</v>
      </c>
    </row>
    <row r="136" spans="1:8" x14ac:dyDescent="0.15">
      <c r="A136" s="263">
        <v>36</v>
      </c>
      <c r="B136" s="263" t="s">
        <v>1050</v>
      </c>
      <c r="C136" s="263"/>
      <c r="D136" s="261">
        <v>37622</v>
      </c>
      <c r="E136" s="261">
        <v>46022</v>
      </c>
      <c r="F136" s="263"/>
      <c r="G136" s="263"/>
      <c r="H136" s="263" t="s">
        <v>796</v>
      </c>
    </row>
    <row r="137" spans="1:8" x14ac:dyDescent="0.15">
      <c r="A137" s="263">
        <v>37</v>
      </c>
      <c r="B137" s="263" t="s">
        <v>1051</v>
      </c>
      <c r="C137" s="263"/>
      <c r="D137" s="261">
        <v>37622</v>
      </c>
      <c r="E137" s="261">
        <v>46022</v>
      </c>
      <c r="F137" s="263"/>
      <c r="G137" s="263"/>
      <c r="H137" s="263" t="s">
        <v>796</v>
      </c>
    </row>
    <row r="138" spans="1:8" x14ac:dyDescent="0.15">
      <c r="A138" s="263">
        <v>38</v>
      </c>
      <c r="B138" s="263" t="s">
        <v>1052</v>
      </c>
      <c r="C138" s="263"/>
      <c r="D138" s="261">
        <v>37622</v>
      </c>
      <c r="E138" s="261">
        <v>46022</v>
      </c>
      <c r="F138" s="263"/>
      <c r="G138" s="263"/>
      <c r="H138" s="263" t="s">
        <v>796</v>
      </c>
    </row>
    <row r="139" spans="1:8" x14ac:dyDescent="0.15">
      <c r="A139" s="263">
        <v>39</v>
      </c>
      <c r="B139" s="263" t="s">
        <v>1053</v>
      </c>
      <c r="C139" s="263"/>
      <c r="D139" s="261">
        <v>37622</v>
      </c>
      <c r="E139" s="261">
        <v>46022</v>
      </c>
      <c r="F139" s="263"/>
      <c r="G139" s="263"/>
      <c r="H139" s="263" t="s">
        <v>796</v>
      </c>
    </row>
    <row r="140" spans="1:8" x14ac:dyDescent="0.15">
      <c r="A140" s="263">
        <v>40</v>
      </c>
      <c r="B140" s="263" t="s">
        <v>1054</v>
      </c>
      <c r="C140" s="263"/>
      <c r="D140" s="261">
        <v>37622</v>
      </c>
      <c r="E140" s="261">
        <v>46022</v>
      </c>
      <c r="F140" s="263"/>
      <c r="G140" s="263"/>
      <c r="H140" s="263" t="s">
        <v>796</v>
      </c>
    </row>
    <row r="141" spans="1:8" x14ac:dyDescent="0.15">
      <c r="A141" s="263">
        <v>41</v>
      </c>
      <c r="B141" s="263" t="s">
        <v>1055</v>
      </c>
      <c r="C141" s="263"/>
      <c r="D141" s="261">
        <v>37622</v>
      </c>
      <c r="E141" s="261">
        <v>46022</v>
      </c>
      <c r="F141" s="263"/>
      <c r="G141" s="263"/>
      <c r="H141" s="263" t="s">
        <v>796</v>
      </c>
    </row>
    <row r="142" spans="1:8" x14ac:dyDescent="0.15">
      <c r="A142" s="263">
        <v>42</v>
      </c>
      <c r="B142" s="263" t="s">
        <v>1056</v>
      </c>
      <c r="C142" s="263"/>
      <c r="D142" s="261">
        <v>37622</v>
      </c>
      <c r="E142" s="261">
        <v>46022</v>
      </c>
      <c r="F142" s="263"/>
      <c r="G142" s="263"/>
      <c r="H142" s="263" t="s">
        <v>796</v>
      </c>
    </row>
    <row r="143" spans="1:8" x14ac:dyDescent="0.15">
      <c r="A143" s="263">
        <v>43</v>
      </c>
      <c r="B143" s="263" t="s">
        <v>1057</v>
      </c>
      <c r="C143" s="263"/>
      <c r="D143" s="261">
        <v>37622</v>
      </c>
      <c r="E143" s="261">
        <v>46022</v>
      </c>
      <c r="F143" s="263"/>
      <c r="G143" s="263"/>
      <c r="H143" s="263" t="s">
        <v>796</v>
      </c>
    </row>
    <row r="144" spans="1:8" x14ac:dyDescent="0.15">
      <c r="A144" s="263">
        <v>44</v>
      </c>
      <c r="B144" s="263" t="s">
        <v>1058</v>
      </c>
      <c r="C144" s="263"/>
      <c r="D144" s="261">
        <v>37622</v>
      </c>
      <c r="E144" s="261">
        <v>46022</v>
      </c>
      <c r="F144" s="263"/>
      <c r="G144" s="263"/>
      <c r="H144" s="263" t="s">
        <v>796</v>
      </c>
    </row>
    <row r="145" spans="1:8" x14ac:dyDescent="0.15">
      <c r="A145" s="263">
        <v>45</v>
      </c>
      <c r="B145" s="263" t="s">
        <v>1059</v>
      </c>
      <c r="C145" s="263"/>
      <c r="D145" s="261">
        <v>37622</v>
      </c>
      <c r="E145" s="261">
        <v>46022</v>
      </c>
      <c r="F145" s="263"/>
      <c r="G145" s="263"/>
      <c r="H145" s="263" t="s">
        <v>796</v>
      </c>
    </row>
    <row r="146" spans="1:8" x14ac:dyDescent="0.15">
      <c r="A146" s="263">
        <v>46</v>
      </c>
      <c r="B146" s="263" t="s">
        <v>1060</v>
      </c>
      <c r="C146" s="263"/>
      <c r="D146" s="261">
        <v>37622</v>
      </c>
      <c r="E146" s="261">
        <v>46022</v>
      </c>
      <c r="F146" s="263"/>
      <c r="G146" s="263"/>
      <c r="H146" s="263" t="s">
        <v>796</v>
      </c>
    </row>
    <row r="147" spans="1:8" x14ac:dyDescent="0.15">
      <c r="A147" s="263">
        <v>47</v>
      </c>
      <c r="B147" s="263" t="s">
        <v>1061</v>
      </c>
      <c r="C147" s="263"/>
      <c r="D147" s="261">
        <v>37622</v>
      </c>
      <c r="E147" s="261">
        <v>46022</v>
      </c>
      <c r="F147" s="263"/>
      <c r="G147" s="263"/>
      <c r="H147" s="263" t="s">
        <v>796</v>
      </c>
    </row>
    <row r="148" spans="1:8" x14ac:dyDescent="0.15">
      <c r="A148" s="263">
        <v>48</v>
      </c>
      <c r="B148" s="263" t="s">
        <v>1062</v>
      </c>
      <c r="C148" s="263"/>
      <c r="D148" s="261">
        <v>37622</v>
      </c>
      <c r="E148" s="261">
        <v>46022</v>
      </c>
      <c r="F148" s="263"/>
      <c r="G148" s="263"/>
      <c r="H148" s="263" t="s">
        <v>796</v>
      </c>
    </row>
    <row r="149" spans="1:8" x14ac:dyDescent="0.15">
      <c r="A149" s="263">
        <v>49</v>
      </c>
      <c r="B149" s="263" t="s">
        <v>1063</v>
      </c>
      <c r="C149" s="263"/>
      <c r="D149" s="261">
        <v>37622</v>
      </c>
      <c r="E149" s="261">
        <v>46022</v>
      </c>
      <c r="F149" s="263"/>
      <c r="G149" s="263"/>
      <c r="H149" s="263" t="s">
        <v>796</v>
      </c>
    </row>
    <row r="150" spans="1:8" x14ac:dyDescent="0.15">
      <c r="A150" s="263">
        <v>50</v>
      </c>
      <c r="B150" s="263" t="s">
        <v>1064</v>
      </c>
      <c r="C150" s="263"/>
      <c r="D150" s="261">
        <v>37622</v>
      </c>
      <c r="E150" s="261">
        <v>46022</v>
      </c>
      <c r="F150" s="263"/>
      <c r="G150" s="263"/>
      <c r="H150" s="263" t="s">
        <v>796</v>
      </c>
    </row>
    <row r="151" spans="1:8" x14ac:dyDescent="0.15">
      <c r="A151" s="263">
        <v>51</v>
      </c>
      <c r="B151" s="263" t="s">
        <v>1065</v>
      </c>
      <c r="C151" s="263"/>
      <c r="D151" s="261">
        <v>37622</v>
      </c>
      <c r="E151" s="261">
        <v>46022</v>
      </c>
      <c r="F151" s="263"/>
      <c r="G151" s="263"/>
      <c r="H151" s="263" t="s">
        <v>796</v>
      </c>
    </row>
    <row r="152" spans="1:8" x14ac:dyDescent="0.15">
      <c r="A152" s="263">
        <v>52</v>
      </c>
      <c r="B152" s="263" t="s">
        <v>1066</v>
      </c>
      <c r="C152" s="263"/>
      <c r="D152" s="261">
        <v>37622</v>
      </c>
      <c r="E152" s="261">
        <v>46022</v>
      </c>
      <c r="F152" s="263"/>
      <c r="G152" s="263"/>
      <c r="H152" s="263" t="s">
        <v>796</v>
      </c>
    </row>
    <row r="153" spans="1:8" x14ac:dyDescent="0.15">
      <c r="A153" s="263">
        <v>53</v>
      </c>
      <c r="B153" s="263" t="s">
        <v>1067</v>
      </c>
      <c r="C153" s="263"/>
      <c r="D153" s="261">
        <v>37622</v>
      </c>
      <c r="E153" s="261">
        <v>46022</v>
      </c>
      <c r="F153" s="263"/>
      <c r="G153" s="263"/>
      <c r="H153" s="263" t="s">
        <v>796</v>
      </c>
    </row>
    <row r="154" spans="1:8" x14ac:dyDescent="0.15">
      <c r="A154" s="263">
        <v>54</v>
      </c>
      <c r="B154" s="263" t="s">
        <v>1068</v>
      </c>
      <c r="C154" s="263"/>
      <c r="D154" s="261">
        <v>37622</v>
      </c>
      <c r="E154" s="261">
        <v>46022</v>
      </c>
      <c r="F154" s="263"/>
      <c r="G154" s="263"/>
      <c r="H154" s="263" t="s">
        <v>796</v>
      </c>
    </row>
    <row r="155" spans="1:8" x14ac:dyDescent="0.15">
      <c r="A155" s="263">
        <v>55</v>
      </c>
      <c r="B155" s="263" t="s">
        <v>1069</v>
      </c>
      <c r="C155" s="263"/>
      <c r="D155" s="261">
        <v>37622</v>
      </c>
      <c r="E155" s="261">
        <v>46022</v>
      </c>
      <c r="F155" s="263"/>
      <c r="G155" s="263"/>
      <c r="H155" s="263" t="s">
        <v>796</v>
      </c>
    </row>
    <row r="156" spans="1:8" x14ac:dyDescent="0.15">
      <c r="A156" s="263">
        <v>56</v>
      </c>
      <c r="B156" s="263" t="s">
        <v>1070</v>
      </c>
      <c r="C156" s="263"/>
      <c r="D156" s="261">
        <v>37622</v>
      </c>
      <c r="E156" s="261">
        <v>46022</v>
      </c>
      <c r="F156" s="263"/>
      <c r="G156" s="263"/>
      <c r="H156" s="263" t="s">
        <v>796</v>
      </c>
    </row>
    <row r="157" spans="1:8" x14ac:dyDescent="0.15">
      <c r="A157" s="263">
        <v>57</v>
      </c>
      <c r="B157" s="263" t="s">
        <v>1071</v>
      </c>
      <c r="C157" s="263"/>
      <c r="D157" s="261">
        <v>37622</v>
      </c>
      <c r="E157" s="261">
        <v>46022</v>
      </c>
      <c r="F157" s="263"/>
      <c r="G157" s="263"/>
      <c r="H157" s="263" t="s">
        <v>796</v>
      </c>
    </row>
    <row r="158" spans="1:8" x14ac:dyDescent="0.15">
      <c r="A158" s="263">
        <v>58</v>
      </c>
      <c r="B158" s="263" t="s">
        <v>1072</v>
      </c>
      <c r="C158" s="263"/>
      <c r="D158" s="261">
        <v>37622</v>
      </c>
      <c r="E158" s="261">
        <v>46022</v>
      </c>
      <c r="F158" s="263"/>
      <c r="G158" s="263"/>
      <c r="H158" s="263" t="s">
        <v>796</v>
      </c>
    </row>
    <row r="159" spans="1:8" x14ac:dyDescent="0.15">
      <c r="A159" s="263">
        <v>59</v>
      </c>
      <c r="B159" s="263" t="s">
        <v>1073</v>
      </c>
      <c r="C159" s="263"/>
      <c r="D159" s="261">
        <v>37622</v>
      </c>
      <c r="E159" s="261">
        <v>46022</v>
      </c>
      <c r="F159" s="263"/>
      <c r="G159" s="263"/>
      <c r="H159" s="263" t="s">
        <v>796</v>
      </c>
    </row>
    <row r="160" spans="1:8" x14ac:dyDescent="0.15">
      <c r="A160" s="263">
        <v>60</v>
      </c>
      <c r="B160" s="263" t="s">
        <v>1074</v>
      </c>
      <c r="C160" s="263"/>
      <c r="D160" s="261">
        <v>37622</v>
      </c>
      <c r="E160" s="261">
        <v>46022</v>
      </c>
      <c r="F160" s="263"/>
      <c r="G160" s="263"/>
      <c r="H160" s="263" t="s">
        <v>796</v>
      </c>
    </row>
    <row r="161" spans="1:8" x14ac:dyDescent="0.15">
      <c r="A161" s="263">
        <v>61</v>
      </c>
      <c r="B161" s="263" t="s">
        <v>1075</v>
      </c>
      <c r="C161" s="263"/>
      <c r="D161" s="261">
        <v>37622</v>
      </c>
      <c r="E161" s="261">
        <v>46022</v>
      </c>
      <c r="F161" s="263"/>
      <c r="G161" s="263"/>
      <c r="H161" s="263" t="s">
        <v>796</v>
      </c>
    </row>
    <row r="162" spans="1:8" x14ac:dyDescent="0.15">
      <c r="A162" s="263">
        <v>62</v>
      </c>
      <c r="B162" s="263" t="s">
        <v>1076</v>
      </c>
      <c r="C162" s="263"/>
      <c r="D162" s="261">
        <v>37622</v>
      </c>
      <c r="E162" s="261">
        <v>46022</v>
      </c>
      <c r="F162" s="263"/>
      <c r="G162" s="263"/>
      <c r="H162" s="263" t="s">
        <v>796</v>
      </c>
    </row>
    <row r="163" spans="1:8" x14ac:dyDescent="0.15">
      <c r="A163" s="263">
        <v>63</v>
      </c>
      <c r="B163" s="263" t="s">
        <v>1077</v>
      </c>
      <c r="C163" s="263"/>
      <c r="D163" s="261">
        <v>37622</v>
      </c>
      <c r="E163" s="261">
        <v>46022</v>
      </c>
      <c r="F163" s="263"/>
      <c r="G163" s="263"/>
      <c r="H163" s="263" t="s">
        <v>796</v>
      </c>
    </row>
    <row r="164" spans="1:8" x14ac:dyDescent="0.15">
      <c r="A164" s="263">
        <v>64</v>
      </c>
      <c r="B164" s="263" t="s">
        <v>1078</v>
      </c>
      <c r="C164" s="263"/>
      <c r="D164" s="261">
        <v>37622</v>
      </c>
      <c r="E164" s="261">
        <v>46022</v>
      </c>
      <c r="F164" s="263"/>
      <c r="G164" s="263"/>
      <c r="H164" s="263" t="s">
        <v>796</v>
      </c>
    </row>
    <row r="165" spans="1:8" x14ac:dyDescent="0.15">
      <c r="A165" s="263">
        <v>65</v>
      </c>
      <c r="B165" s="263" t="s">
        <v>1079</v>
      </c>
      <c r="C165" s="263"/>
      <c r="D165" s="261">
        <v>37622</v>
      </c>
      <c r="E165" s="261">
        <v>46022</v>
      </c>
      <c r="F165" s="263"/>
      <c r="G165" s="263"/>
      <c r="H165" s="263" t="s">
        <v>796</v>
      </c>
    </row>
    <row r="166" spans="1:8" x14ac:dyDescent="0.15">
      <c r="A166" s="263">
        <v>66</v>
      </c>
      <c r="B166" s="263" t="s">
        <v>1080</v>
      </c>
      <c r="C166" s="263"/>
      <c r="D166" s="261">
        <v>37622</v>
      </c>
      <c r="E166" s="261">
        <v>46022</v>
      </c>
      <c r="F166" s="263"/>
      <c r="G166" s="263"/>
      <c r="H166" s="263" t="s">
        <v>796</v>
      </c>
    </row>
    <row r="167" spans="1:8" x14ac:dyDescent="0.15">
      <c r="A167" s="263">
        <v>67</v>
      </c>
      <c r="B167" s="263" t="s">
        <v>1081</v>
      </c>
      <c r="C167" s="263"/>
      <c r="D167" s="261">
        <v>37622</v>
      </c>
      <c r="E167" s="261">
        <v>46022</v>
      </c>
      <c r="F167" s="263"/>
      <c r="G167" s="263"/>
      <c r="H167" s="263" t="s">
        <v>796</v>
      </c>
    </row>
    <row r="168" spans="1:8" x14ac:dyDescent="0.15">
      <c r="A168" s="263">
        <v>68</v>
      </c>
      <c r="B168" s="263" t="s">
        <v>1082</v>
      </c>
      <c r="C168" s="263"/>
      <c r="D168" s="261">
        <v>37622</v>
      </c>
      <c r="E168" s="261">
        <v>46022</v>
      </c>
      <c r="F168" s="263"/>
      <c r="G168" s="263"/>
      <c r="H168" s="263" t="s">
        <v>796</v>
      </c>
    </row>
    <row r="169" spans="1:8" x14ac:dyDescent="0.15">
      <c r="A169" s="263">
        <v>69</v>
      </c>
      <c r="B169" s="263" t="s">
        <v>1083</v>
      </c>
      <c r="C169" s="263"/>
      <c r="D169" s="261">
        <v>37622</v>
      </c>
      <c r="E169" s="261">
        <v>46022</v>
      </c>
      <c r="F169" s="263"/>
      <c r="G169" s="263"/>
      <c r="H169" s="263" t="s">
        <v>796</v>
      </c>
    </row>
    <row r="170" spans="1:8" x14ac:dyDescent="0.15">
      <c r="A170" s="263">
        <v>70</v>
      </c>
      <c r="B170" s="263" t="s">
        <v>1084</v>
      </c>
      <c r="C170" s="263"/>
      <c r="D170" s="261">
        <v>37622</v>
      </c>
      <c r="E170" s="261">
        <v>46022</v>
      </c>
      <c r="F170" s="263"/>
      <c r="G170" s="263"/>
      <c r="H170" s="263" t="s">
        <v>796</v>
      </c>
    </row>
    <row r="171" spans="1:8" x14ac:dyDescent="0.15">
      <c r="A171" s="263">
        <v>71</v>
      </c>
      <c r="B171" s="263" t="s">
        <v>1085</v>
      </c>
      <c r="C171" s="263"/>
      <c r="D171" s="261">
        <v>37622</v>
      </c>
      <c r="E171" s="261">
        <v>46022</v>
      </c>
      <c r="F171" s="263"/>
      <c r="G171" s="263"/>
      <c r="H171" s="263" t="s">
        <v>796</v>
      </c>
    </row>
    <row r="172" spans="1:8" x14ac:dyDescent="0.15">
      <c r="A172" s="263">
        <v>72</v>
      </c>
      <c r="B172" s="263" t="s">
        <v>1086</v>
      </c>
      <c r="C172" s="263"/>
      <c r="D172" s="261">
        <v>37622</v>
      </c>
      <c r="E172" s="261">
        <v>46022</v>
      </c>
      <c r="F172" s="263"/>
      <c r="G172" s="263"/>
      <c r="H172" s="263" t="s">
        <v>796</v>
      </c>
    </row>
    <row r="173" spans="1:8" x14ac:dyDescent="0.15">
      <c r="A173" s="263">
        <v>73</v>
      </c>
      <c r="B173" s="263" t="s">
        <v>1087</v>
      </c>
      <c r="C173" s="263"/>
      <c r="D173" s="261">
        <v>37622</v>
      </c>
      <c r="E173" s="261">
        <v>46022</v>
      </c>
      <c r="F173" s="263"/>
      <c r="G173" s="263"/>
      <c r="H173" s="263" t="s">
        <v>796</v>
      </c>
    </row>
    <row r="174" spans="1:8" x14ac:dyDescent="0.15">
      <c r="A174" s="263">
        <v>74</v>
      </c>
      <c r="B174" s="263" t="s">
        <v>1088</v>
      </c>
      <c r="C174" s="263"/>
      <c r="D174" s="261">
        <v>37622</v>
      </c>
      <c r="E174" s="261">
        <v>46022</v>
      </c>
      <c r="F174" s="263"/>
      <c r="G174" s="263"/>
      <c r="H174" s="263" t="s">
        <v>796</v>
      </c>
    </row>
    <row r="175" spans="1:8" x14ac:dyDescent="0.15">
      <c r="A175" s="263">
        <v>75</v>
      </c>
      <c r="B175" s="263" t="s">
        <v>1089</v>
      </c>
      <c r="C175" s="263"/>
      <c r="D175" s="261">
        <v>37622</v>
      </c>
      <c r="E175" s="261">
        <v>46022</v>
      </c>
      <c r="F175" s="263"/>
      <c r="G175" s="263"/>
      <c r="H175" s="263" t="s">
        <v>796</v>
      </c>
    </row>
    <row r="176" spans="1:8" x14ac:dyDescent="0.15">
      <c r="A176" s="263">
        <v>76</v>
      </c>
      <c r="B176" s="263" t="s">
        <v>1090</v>
      </c>
      <c r="C176" s="263"/>
      <c r="D176" s="261">
        <v>37622</v>
      </c>
      <c r="E176" s="261">
        <v>46022</v>
      </c>
      <c r="F176" s="263"/>
      <c r="G176" s="263"/>
      <c r="H176" s="263" t="s">
        <v>796</v>
      </c>
    </row>
    <row r="177" spans="1:8" x14ac:dyDescent="0.15">
      <c r="A177" s="263">
        <v>77</v>
      </c>
      <c r="B177" s="263" t="s">
        <v>1091</v>
      </c>
      <c r="C177" s="263"/>
      <c r="D177" s="261">
        <v>37622</v>
      </c>
      <c r="E177" s="261">
        <v>46022</v>
      </c>
      <c r="F177" s="263"/>
      <c r="G177" s="263"/>
      <c r="H177" s="263" t="s">
        <v>796</v>
      </c>
    </row>
    <row r="178" spans="1:8" x14ac:dyDescent="0.15">
      <c r="A178" s="263">
        <v>78</v>
      </c>
      <c r="B178" s="263" t="s">
        <v>1092</v>
      </c>
      <c r="C178" s="263"/>
      <c r="D178" s="261">
        <v>37622</v>
      </c>
      <c r="E178" s="261">
        <v>46022</v>
      </c>
      <c r="F178" s="263"/>
      <c r="G178" s="263"/>
      <c r="H178" s="263" t="s">
        <v>796</v>
      </c>
    </row>
    <row r="179" spans="1:8" x14ac:dyDescent="0.15">
      <c r="A179" s="263">
        <v>79</v>
      </c>
      <c r="B179" s="263" t="s">
        <v>1093</v>
      </c>
      <c r="C179" s="263"/>
      <c r="D179" s="261">
        <v>37622</v>
      </c>
      <c r="E179" s="261">
        <v>46022</v>
      </c>
      <c r="F179" s="263"/>
      <c r="G179" s="263"/>
      <c r="H179" s="263" t="s">
        <v>796</v>
      </c>
    </row>
    <row r="180" spans="1:8" x14ac:dyDescent="0.15">
      <c r="A180" s="263">
        <v>80</v>
      </c>
      <c r="B180" s="263" t="s">
        <v>1094</v>
      </c>
      <c r="C180" s="263"/>
      <c r="D180" s="261">
        <v>37622</v>
      </c>
      <c r="E180" s="261">
        <v>46022</v>
      </c>
      <c r="F180" s="263"/>
      <c r="G180" s="263"/>
      <c r="H180" s="263" t="s">
        <v>796</v>
      </c>
    </row>
    <row r="181" spans="1:8" x14ac:dyDescent="0.15">
      <c r="A181" s="263">
        <v>81</v>
      </c>
      <c r="B181" s="263" t="s">
        <v>1095</v>
      </c>
      <c r="C181" s="263"/>
      <c r="D181" s="261">
        <v>37622</v>
      </c>
      <c r="E181" s="261">
        <v>46022</v>
      </c>
      <c r="F181" s="263"/>
      <c r="G181" s="263"/>
      <c r="H181" s="263" t="s">
        <v>796</v>
      </c>
    </row>
    <row r="182" spans="1:8" x14ac:dyDescent="0.15">
      <c r="A182" s="263">
        <v>82</v>
      </c>
      <c r="B182" s="263" t="s">
        <v>1096</v>
      </c>
      <c r="C182" s="263"/>
      <c r="D182" s="261">
        <v>37622</v>
      </c>
      <c r="E182" s="261">
        <v>46022</v>
      </c>
      <c r="F182" s="263"/>
      <c r="G182" s="263"/>
      <c r="H182" s="263" t="s">
        <v>796</v>
      </c>
    </row>
    <row r="183" spans="1:8" x14ac:dyDescent="0.15">
      <c r="A183" s="263">
        <v>83</v>
      </c>
      <c r="B183" s="263" t="s">
        <v>1097</v>
      </c>
      <c r="C183" s="263"/>
      <c r="D183" s="261">
        <v>37622</v>
      </c>
      <c r="E183" s="261">
        <v>46022</v>
      </c>
      <c r="F183" s="263"/>
      <c r="G183" s="263"/>
      <c r="H183" s="263" t="s">
        <v>796</v>
      </c>
    </row>
    <row r="184" spans="1:8" x14ac:dyDescent="0.15">
      <c r="A184" s="263">
        <v>84</v>
      </c>
      <c r="B184" s="263" t="s">
        <v>1098</v>
      </c>
      <c r="C184" s="263"/>
      <c r="D184" s="261">
        <v>37622</v>
      </c>
      <c r="E184" s="261">
        <v>46022</v>
      </c>
      <c r="F184" s="263"/>
      <c r="G184" s="263"/>
      <c r="H184" s="263" t="s">
        <v>796</v>
      </c>
    </row>
    <row r="185" spans="1:8" x14ac:dyDescent="0.15">
      <c r="A185" s="263">
        <v>85</v>
      </c>
      <c r="B185" s="263" t="s">
        <v>1099</v>
      </c>
      <c r="C185" s="263"/>
      <c r="D185" s="261">
        <v>37622</v>
      </c>
      <c r="E185" s="261">
        <v>46022</v>
      </c>
      <c r="F185" s="263"/>
      <c r="G185" s="263"/>
      <c r="H185" s="263" t="s">
        <v>796</v>
      </c>
    </row>
    <row r="186" spans="1:8" x14ac:dyDescent="0.15">
      <c r="A186" s="263">
        <v>86</v>
      </c>
      <c r="B186" s="263" t="s">
        <v>1100</v>
      </c>
      <c r="C186" s="263"/>
      <c r="D186" s="261">
        <v>37622</v>
      </c>
      <c r="E186" s="261">
        <v>46022</v>
      </c>
      <c r="F186" s="263"/>
      <c r="G186" s="263"/>
      <c r="H186" s="263" t="s">
        <v>796</v>
      </c>
    </row>
    <row r="187" spans="1:8" x14ac:dyDescent="0.15">
      <c r="A187" s="263">
        <v>87</v>
      </c>
      <c r="B187" s="263" t="s">
        <v>1101</v>
      </c>
      <c r="C187" s="263"/>
      <c r="D187" s="261">
        <v>37622</v>
      </c>
      <c r="E187" s="261">
        <v>46022</v>
      </c>
      <c r="F187" s="263"/>
      <c r="G187" s="263"/>
      <c r="H187" s="263" t="s">
        <v>796</v>
      </c>
    </row>
    <row r="188" spans="1:8" x14ac:dyDescent="0.15">
      <c r="A188" s="263">
        <v>88</v>
      </c>
      <c r="B188" s="263" t="s">
        <v>1102</v>
      </c>
      <c r="C188" s="263"/>
      <c r="D188" s="261">
        <v>37622</v>
      </c>
      <c r="E188" s="261">
        <v>46022</v>
      </c>
      <c r="F188" s="263"/>
      <c r="G188" s="263"/>
      <c r="H188" s="263" t="s">
        <v>796</v>
      </c>
    </row>
    <row r="189" spans="1:8" x14ac:dyDescent="0.15">
      <c r="A189" s="263">
        <v>89</v>
      </c>
      <c r="B189" s="263" t="s">
        <v>1103</v>
      </c>
      <c r="C189" s="263"/>
      <c r="D189" s="261">
        <v>37622</v>
      </c>
      <c r="E189" s="261">
        <v>46022</v>
      </c>
      <c r="F189" s="263"/>
      <c r="G189" s="263"/>
      <c r="H189" s="263" t="s">
        <v>796</v>
      </c>
    </row>
    <row r="190" spans="1:8" x14ac:dyDescent="0.15">
      <c r="A190" s="263">
        <v>90</v>
      </c>
      <c r="B190" s="263" t="s">
        <v>1104</v>
      </c>
      <c r="C190" s="263"/>
      <c r="D190" s="261">
        <v>37622</v>
      </c>
      <c r="E190" s="261">
        <v>46022</v>
      </c>
      <c r="F190" s="263"/>
      <c r="G190" s="263"/>
      <c r="H190" s="263" t="s">
        <v>796</v>
      </c>
    </row>
    <row r="191" spans="1:8" x14ac:dyDescent="0.15">
      <c r="A191" s="263">
        <v>91</v>
      </c>
      <c r="B191" s="263" t="s">
        <v>1105</v>
      </c>
      <c r="C191" s="263"/>
      <c r="D191" s="261">
        <v>37622</v>
      </c>
      <c r="E191" s="261">
        <v>46022</v>
      </c>
      <c r="F191" s="263"/>
      <c r="G191" s="263"/>
      <c r="H191" s="263" t="s">
        <v>796</v>
      </c>
    </row>
    <row r="192" spans="1:8" x14ac:dyDescent="0.15">
      <c r="A192" s="263">
        <v>92</v>
      </c>
      <c r="B192" s="263" t="s">
        <v>1106</v>
      </c>
      <c r="C192" s="263"/>
      <c r="D192" s="261">
        <v>37622</v>
      </c>
      <c r="E192" s="261">
        <v>46022</v>
      </c>
      <c r="F192" s="263"/>
      <c r="G192" s="263"/>
      <c r="H192" s="263" t="s">
        <v>796</v>
      </c>
    </row>
    <row r="193" spans="1:8" x14ac:dyDescent="0.15">
      <c r="A193" s="263">
        <v>93</v>
      </c>
      <c r="B193" s="263" t="s">
        <v>1107</v>
      </c>
      <c r="C193" s="263"/>
      <c r="D193" s="261">
        <v>37622</v>
      </c>
      <c r="E193" s="261">
        <v>46022</v>
      </c>
      <c r="F193" s="263"/>
      <c r="G193" s="263"/>
      <c r="H193" s="263" t="s">
        <v>796</v>
      </c>
    </row>
    <row r="194" spans="1:8" x14ac:dyDescent="0.15">
      <c r="A194" s="263">
        <v>94</v>
      </c>
      <c r="B194" s="263" t="s">
        <v>1108</v>
      </c>
      <c r="C194" s="263"/>
      <c r="D194" s="261">
        <v>37622</v>
      </c>
      <c r="E194" s="261">
        <v>46022</v>
      </c>
      <c r="F194" s="263"/>
      <c r="G194" s="263"/>
      <c r="H194" s="263" t="s">
        <v>796</v>
      </c>
    </row>
    <row r="195" spans="1:8" x14ac:dyDescent="0.15">
      <c r="A195" s="263">
        <v>95</v>
      </c>
      <c r="B195" s="263" t="s">
        <v>1109</v>
      </c>
      <c r="C195" s="263"/>
      <c r="D195" s="261">
        <v>37622</v>
      </c>
      <c r="E195" s="261">
        <v>46022</v>
      </c>
      <c r="F195" s="263"/>
      <c r="G195" s="263"/>
      <c r="H195" s="263" t="s">
        <v>796</v>
      </c>
    </row>
    <row r="196" spans="1:8" x14ac:dyDescent="0.15">
      <c r="A196" s="263">
        <v>96</v>
      </c>
      <c r="B196" s="263" t="s">
        <v>1110</v>
      </c>
      <c r="C196" s="263"/>
      <c r="D196" s="261">
        <v>37622</v>
      </c>
      <c r="E196" s="261">
        <v>46022</v>
      </c>
      <c r="F196" s="263"/>
      <c r="G196" s="263"/>
      <c r="H196" s="263" t="s">
        <v>796</v>
      </c>
    </row>
    <row r="197" spans="1:8" x14ac:dyDescent="0.15">
      <c r="A197" s="263">
        <v>97</v>
      </c>
      <c r="B197" s="263" t="s">
        <v>1111</v>
      </c>
      <c r="C197" s="263"/>
      <c r="D197" s="261">
        <v>37622</v>
      </c>
      <c r="E197" s="261">
        <v>46022</v>
      </c>
      <c r="F197" s="263"/>
      <c r="G197" s="263"/>
      <c r="H197" s="263" t="s">
        <v>796</v>
      </c>
    </row>
    <row r="198" spans="1:8" x14ac:dyDescent="0.15">
      <c r="A198" s="263">
        <v>98</v>
      </c>
      <c r="B198" s="263" t="s">
        <v>1112</v>
      </c>
      <c r="C198" s="263"/>
      <c r="D198" s="261">
        <v>37622</v>
      </c>
      <c r="E198" s="261">
        <v>46022</v>
      </c>
      <c r="F198" s="263"/>
      <c r="G198" s="263"/>
      <c r="H198" s="263" t="s">
        <v>796</v>
      </c>
    </row>
    <row r="199" spans="1:8" x14ac:dyDescent="0.15">
      <c r="A199" s="263">
        <v>99</v>
      </c>
      <c r="B199" s="263" t="s">
        <v>1113</v>
      </c>
      <c r="C199" s="263"/>
      <c r="D199" s="261">
        <v>37622</v>
      </c>
      <c r="E199" s="261">
        <v>46022</v>
      </c>
      <c r="F199" s="263"/>
      <c r="G199" s="263"/>
      <c r="H199" s="263" t="s">
        <v>796</v>
      </c>
    </row>
    <row r="200" spans="1:8" x14ac:dyDescent="0.15">
      <c r="A200" s="263" t="s">
        <v>1114</v>
      </c>
      <c r="B200" s="263" t="s">
        <v>1115</v>
      </c>
      <c r="C200" s="263"/>
      <c r="D200" s="261">
        <v>23012</v>
      </c>
      <c r="E200" s="261">
        <v>46022</v>
      </c>
      <c r="F200" s="263" t="s">
        <v>407</v>
      </c>
      <c r="G200" s="263" t="s">
        <v>407</v>
      </c>
      <c r="H200" s="263" t="s">
        <v>796</v>
      </c>
    </row>
    <row r="201" spans="1:8" x14ac:dyDescent="0.15">
      <c r="A201" s="263" t="s">
        <v>1116</v>
      </c>
      <c r="B201" s="263" t="s">
        <v>1117</v>
      </c>
      <c r="C201" s="263"/>
      <c r="D201" s="261">
        <v>23791</v>
      </c>
      <c r="E201" s="261">
        <v>46022</v>
      </c>
      <c r="F201" s="263" t="s">
        <v>411</v>
      </c>
      <c r="G201" s="263" t="s">
        <v>411</v>
      </c>
      <c r="H201" s="263" t="s">
        <v>796</v>
      </c>
    </row>
    <row r="202" spans="1:8" x14ac:dyDescent="0.15">
      <c r="A202" s="263" t="s">
        <v>1118</v>
      </c>
      <c r="B202" s="263" t="s">
        <v>1119</v>
      </c>
      <c r="C202" s="263"/>
      <c r="D202" s="261">
        <v>33337</v>
      </c>
      <c r="E202" s="261">
        <v>46022</v>
      </c>
      <c r="F202" s="263" t="s">
        <v>409</v>
      </c>
      <c r="G202" s="263" t="s">
        <v>409</v>
      </c>
      <c r="H202" s="263" t="s">
        <v>796</v>
      </c>
    </row>
    <row r="203" spans="1:8" x14ac:dyDescent="0.15">
      <c r="A203" s="263" t="s">
        <v>1120</v>
      </c>
      <c r="B203" s="263" t="s">
        <v>1121</v>
      </c>
      <c r="C203" s="263"/>
      <c r="D203" s="261">
        <v>23012</v>
      </c>
      <c r="E203" s="261">
        <v>46022</v>
      </c>
      <c r="F203" s="263" t="s">
        <v>1122</v>
      </c>
      <c r="G203" s="263" t="s">
        <v>1122</v>
      </c>
      <c r="H203" s="263" t="s">
        <v>796</v>
      </c>
    </row>
    <row r="204" spans="1:8" x14ac:dyDescent="0.15">
      <c r="A204" s="263" t="s">
        <v>1123</v>
      </c>
      <c r="B204" s="263" t="s">
        <v>1124</v>
      </c>
      <c r="C204" s="263">
        <v>5</v>
      </c>
      <c r="D204" s="261">
        <v>23012</v>
      </c>
      <c r="E204" s="261">
        <v>46022</v>
      </c>
      <c r="F204" s="263" t="s">
        <v>144</v>
      </c>
      <c r="G204" s="263" t="s">
        <v>144</v>
      </c>
      <c r="H204" s="263" t="s">
        <v>796</v>
      </c>
    </row>
    <row r="205" spans="1:8" x14ac:dyDescent="0.15">
      <c r="A205" s="263" t="s">
        <v>1125</v>
      </c>
      <c r="B205" s="263" t="s">
        <v>1126</v>
      </c>
      <c r="C205" s="263"/>
      <c r="D205" s="261">
        <v>23012</v>
      </c>
      <c r="E205" s="261">
        <v>33148</v>
      </c>
      <c r="F205" s="263"/>
      <c r="G205" s="263" t="s">
        <v>1127</v>
      </c>
      <c r="H205" s="263" t="s">
        <v>912</v>
      </c>
    </row>
    <row r="206" spans="1:8" x14ac:dyDescent="0.15">
      <c r="A206" s="263" t="s">
        <v>1128</v>
      </c>
      <c r="B206" s="263" t="s">
        <v>1129</v>
      </c>
      <c r="C206" s="263"/>
      <c r="D206" s="261">
        <v>23012</v>
      </c>
      <c r="E206" s="261">
        <v>46022</v>
      </c>
      <c r="F206" s="263" t="s">
        <v>281</v>
      </c>
      <c r="G206" s="263" t="s">
        <v>281</v>
      </c>
      <c r="H206" s="263" t="s">
        <v>796</v>
      </c>
    </row>
    <row r="207" spans="1:8" x14ac:dyDescent="0.15">
      <c r="A207" s="263" t="s">
        <v>1130</v>
      </c>
      <c r="B207" s="263" t="s">
        <v>1131</v>
      </c>
      <c r="C207" s="263"/>
      <c r="D207" s="261">
        <v>23012</v>
      </c>
      <c r="E207" s="261">
        <v>46022</v>
      </c>
      <c r="F207" s="263" t="s">
        <v>170</v>
      </c>
      <c r="G207" s="263" t="s">
        <v>170</v>
      </c>
      <c r="H207" s="263" t="s">
        <v>796</v>
      </c>
    </row>
    <row r="208" spans="1:8" x14ac:dyDescent="0.15">
      <c r="A208" s="263" t="s">
        <v>1132</v>
      </c>
      <c r="B208" s="263" t="s">
        <v>1132</v>
      </c>
      <c r="C208" s="263"/>
      <c r="D208" s="261">
        <v>23012</v>
      </c>
      <c r="E208" s="261">
        <v>46022</v>
      </c>
      <c r="F208" s="263"/>
      <c r="G208" s="263" t="s">
        <v>1133</v>
      </c>
      <c r="H208" s="263" t="s">
        <v>796</v>
      </c>
    </row>
    <row r="209" spans="1:8" x14ac:dyDescent="0.15">
      <c r="A209" s="263" t="s">
        <v>1134</v>
      </c>
      <c r="B209" s="263" t="s">
        <v>1135</v>
      </c>
      <c r="C209" s="263"/>
      <c r="D209" s="261">
        <v>28611</v>
      </c>
      <c r="E209" s="261">
        <v>35611</v>
      </c>
      <c r="F209" s="263"/>
      <c r="G209" s="263" t="s">
        <v>1136</v>
      </c>
      <c r="H209" s="263" t="s">
        <v>912</v>
      </c>
    </row>
    <row r="210" spans="1:8" x14ac:dyDescent="0.15">
      <c r="A210" s="263" t="s">
        <v>1137</v>
      </c>
      <c r="B210" s="263" t="s">
        <v>1138</v>
      </c>
      <c r="C210" s="263"/>
      <c r="D210" s="261">
        <v>23012</v>
      </c>
      <c r="E210" s="261">
        <v>46022</v>
      </c>
      <c r="F210" s="263" t="s">
        <v>145</v>
      </c>
      <c r="G210" s="263" t="s">
        <v>145</v>
      </c>
      <c r="H210" s="263" t="s">
        <v>796</v>
      </c>
    </row>
    <row r="211" spans="1:8" x14ac:dyDescent="0.15">
      <c r="A211" s="263" t="s">
        <v>508</v>
      </c>
      <c r="B211" s="263" t="s">
        <v>1139</v>
      </c>
      <c r="C211" s="263"/>
      <c r="D211" s="261">
        <v>23012</v>
      </c>
      <c r="E211" s="261">
        <v>46022</v>
      </c>
      <c r="F211" s="263" t="s">
        <v>410</v>
      </c>
      <c r="G211" s="263" t="s">
        <v>410</v>
      </c>
      <c r="H211" s="263" t="s">
        <v>796</v>
      </c>
    </row>
    <row r="212" spans="1:8" x14ac:dyDescent="0.15">
      <c r="A212" s="263" t="s">
        <v>1140</v>
      </c>
      <c r="B212" s="263" t="s">
        <v>1141</v>
      </c>
      <c r="C212" s="263"/>
      <c r="D212" s="261">
        <v>27067</v>
      </c>
      <c r="E212" s="261">
        <v>46022</v>
      </c>
      <c r="F212" s="263" t="s">
        <v>408</v>
      </c>
      <c r="G212" s="263" t="s">
        <v>408</v>
      </c>
      <c r="H212" s="263" t="s">
        <v>796</v>
      </c>
    </row>
    <row r="213" spans="1:8" x14ac:dyDescent="0.15">
      <c r="A213" s="263" t="s">
        <v>1142</v>
      </c>
      <c r="B213" s="263" t="s">
        <v>1143</v>
      </c>
      <c r="C213" s="263"/>
      <c r="D213" s="261">
        <v>23012</v>
      </c>
      <c r="E213" s="261">
        <v>46022</v>
      </c>
      <c r="F213" s="263" t="s">
        <v>1144</v>
      </c>
      <c r="G213" s="263" t="s">
        <v>1144</v>
      </c>
      <c r="H213" s="263" t="s">
        <v>796</v>
      </c>
    </row>
    <row r="214" spans="1:8" x14ac:dyDescent="0.15">
      <c r="A214" s="263" t="s">
        <v>1145</v>
      </c>
      <c r="B214" s="263" t="s">
        <v>1146</v>
      </c>
      <c r="C214" s="263"/>
      <c r="D214" s="261">
        <v>23012</v>
      </c>
      <c r="E214" s="261">
        <v>46022</v>
      </c>
      <c r="F214" s="263" t="s">
        <v>86</v>
      </c>
      <c r="G214" s="263" t="s">
        <v>86</v>
      </c>
      <c r="H214" s="263" t="s">
        <v>796</v>
      </c>
    </row>
    <row r="215" spans="1:8" x14ac:dyDescent="0.15">
      <c r="A215" s="263" t="s">
        <v>1147</v>
      </c>
      <c r="B215" s="263" t="s">
        <v>1148</v>
      </c>
      <c r="C215" s="263"/>
      <c r="D215" s="261">
        <v>23012</v>
      </c>
      <c r="E215" s="261">
        <v>46022</v>
      </c>
      <c r="F215" s="263" t="s">
        <v>171</v>
      </c>
      <c r="G215" s="263" t="s">
        <v>171</v>
      </c>
      <c r="H215" s="263" t="s">
        <v>796</v>
      </c>
    </row>
    <row r="216" spans="1:8" x14ac:dyDescent="0.15">
      <c r="A216" s="263" t="s">
        <v>1149</v>
      </c>
      <c r="B216" s="263" t="s">
        <v>1150</v>
      </c>
      <c r="C216" s="263"/>
      <c r="D216" s="261">
        <v>23012</v>
      </c>
      <c r="E216" s="261">
        <v>46022</v>
      </c>
      <c r="F216" s="263" t="s">
        <v>412</v>
      </c>
      <c r="G216" s="263" t="s">
        <v>412</v>
      </c>
      <c r="H216" s="263" t="s">
        <v>796</v>
      </c>
    </row>
    <row r="217" spans="1:8" x14ac:dyDescent="0.15">
      <c r="A217" s="263" t="s">
        <v>1151</v>
      </c>
      <c r="B217" s="263" t="s">
        <v>1152</v>
      </c>
      <c r="C217" s="263"/>
      <c r="D217" s="261">
        <v>27282</v>
      </c>
      <c r="E217" s="261">
        <v>46022</v>
      </c>
      <c r="F217" s="263" t="s">
        <v>414</v>
      </c>
      <c r="G217" s="263" t="s">
        <v>414</v>
      </c>
      <c r="H217" s="263" t="s">
        <v>796</v>
      </c>
    </row>
    <row r="218" spans="1:8" x14ac:dyDescent="0.15">
      <c r="A218" s="263" t="s">
        <v>1153</v>
      </c>
      <c r="B218" s="263" t="s">
        <v>1154</v>
      </c>
      <c r="C218" s="263"/>
      <c r="D218" s="261">
        <v>24108</v>
      </c>
      <c r="E218" s="261">
        <v>46022</v>
      </c>
      <c r="F218" s="263" t="s">
        <v>415</v>
      </c>
      <c r="G218" s="263" t="s">
        <v>415</v>
      </c>
      <c r="H218" s="263" t="s">
        <v>796</v>
      </c>
    </row>
    <row r="219" spans="1:8" x14ac:dyDescent="0.15">
      <c r="A219" s="263" t="s">
        <v>1155</v>
      </c>
      <c r="B219" s="263" t="s">
        <v>1156</v>
      </c>
      <c r="C219" s="263"/>
      <c r="D219" s="261">
        <v>23012</v>
      </c>
      <c r="E219" s="261">
        <v>46022</v>
      </c>
      <c r="F219" s="263" t="s">
        <v>416</v>
      </c>
      <c r="G219" s="263" t="s">
        <v>416</v>
      </c>
      <c r="H219" s="263" t="s">
        <v>796</v>
      </c>
    </row>
    <row r="220" spans="1:8" x14ac:dyDescent="0.15">
      <c r="A220" s="263" t="s">
        <v>1157</v>
      </c>
      <c r="B220" s="263" t="s">
        <v>1158</v>
      </c>
      <c r="C220" s="263"/>
      <c r="D220" s="261">
        <v>23012</v>
      </c>
      <c r="E220" s="261">
        <v>46022</v>
      </c>
      <c r="F220" s="263" t="s">
        <v>87</v>
      </c>
      <c r="G220" s="263" t="s">
        <v>87</v>
      </c>
      <c r="H220" s="263" t="s">
        <v>796</v>
      </c>
    </row>
    <row r="221" spans="1:8" x14ac:dyDescent="0.15">
      <c r="A221" s="263" t="s">
        <v>1159</v>
      </c>
      <c r="B221" s="263" t="s">
        <v>1160</v>
      </c>
      <c r="C221" s="263"/>
      <c r="D221" s="261">
        <v>23012</v>
      </c>
      <c r="E221" s="261">
        <v>46022</v>
      </c>
      <c r="F221" s="263" t="s">
        <v>172</v>
      </c>
      <c r="G221" s="263" t="s">
        <v>172</v>
      </c>
      <c r="H221" s="263" t="s">
        <v>796</v>
      </c>
    </row>
    <row r="222" spans="1:8" x14ac:dyDescent="0.15">
      <c r="A222" s="263" t="s">
        <v>1161</v>
      </c>
      <c r="B222" s="263" t="s">
        <v>1162</v>
      </c>
      <c r="C222" s="263"/>
      <c r="D222" s="261">
        <v>23012</v>
      </c>
      <c r="E222" s="261">
        <v>46022</v>
      </c>
      <c r="F222" s="263" t="s">
        <v>189</v>
      </c>
      <c r="G222" s="263" t="s">
        <v>189</v>
      </c>
      <c r="H222" s="263" t="s">
        <v>796</v>
      </c>
    </row>
    <row r="223" spans="1:8" x14ac:dyDescent="0.15">
      <c r="A223" s="263" t="s">
        <v>1163</v>
      </c>
      <c r="B223" s="263" t="s">
        <v>1164</v>
      </c>
      <c r="C223" s="263"/>
      <c r="D223" s="261">
        <v>23012</v>
      </c>
      <c r="E223" s="261">
        <v>46022</v>
      </c>
      <c r="F223" s="263" t="s">
        <v>146</v>
      </c>
      <c r="G223" s="263" t="s">
        <v>146</v>
      </c>
      <c r="H223" s="263" t="s">
        <v>796</v>
      </c>
    </row>
    <row r="224" spans="1:8" x14ac:dyDescent="0.15">
      <c r="A224" s="263" t="s">
        <v>1165</v>
      </c>
      <c r="B224" s="263" t="s">
        <v>1166</v>
      </c>
      <c r="C224" s="263"/>
      <c r="D224" s="261">
        <v>23012</v>
      </c>
      <c r="E224" s="261">
        <v>46022</v>
      </c>
      <c r="F224" s="263" t="s">
        <v>69</v>
      </c>
      <c r="G224" s="263" t="s">
        <v>69</v>
      </c>
      <c r="H224" s="263" t="s">
        <v>796</v>
      </c>
    </row>
    <row r="225" spans="1:8" x14ac:dyDescent="0.15">
      <c r="A225" s="263" t="s">
        <v>1167</v>
      </c>
      <c r="B225" s="263" t="s">
        <v>1168</v>
      </c>
      <c r="C225" s="263"/>
      <c r="D225" s="261">
        <v>23012</v>
      </c>
      <c r="E225" s="261">
        <v>46022</v>
      </c>
      <c r="F225" s="263" t="s">
        <v>70</v>
      </c>
      <c r="G225" s="263" t="s">
        <v>70</v>
      </c>
      <c r="H225" s="263" t="s">
        <v>796</v>
      </c>
    </row>
    <row r="226" spans="1:8" x14ac:dyDescent="0.15">
      <c r="A226" s="263" t="s">
        <v>1169</v>
      </c>
      <c r="B226" s="263" t="s">
        <v>1170</v>
      </c>
      <c r="C226" s="263"/>
      <c r="D226" s="261">
        <v>23012</v>
      </c>
      <c r="E226" s="261">
        <v>46022</v>
      </c>
      <c r="F226" s="263"/>
      <c r="G226" s="263" t="s">
        <v>1171</v>
      </c>
      <c r="H226" s="263" t="s">
        <v>796</v>
      </c>
    </row>
    <row r="227" spans="1:8" x14ac:dyDescent="0.15">
      <c r="A227" s="263" t="s">
        <v>1172</v>
      </c>
      <c r="B227" s="263" t="s">
        <v>1172</v>
      </c>
      <c r="C227" s="263"/>
      <c r="D227" s="261">
        <v>23012</v>
      </c>
      <c r="E227" s="261">
        <v>46022</v>
      </c>
      <c r="F227" s="263" t="s">
        <v>282</v>
      </c>
      <c r="G227" s="263" t="s">
        <v>282</v>
      </c>
      <c r="H227" s="263" t="s">
        <v>796</v>
      </c>
    </row>
    <row r="228" spans="1:8" x14ac:dyDescent="0.15">
      <c r="A228" s="263" t="s">
        <v>1173</v>
      </c>
      <c r="B228" s="263" t="s">
        <v>1173</v>
      </c>
      <c r="C228" s="263"/>
      <c r="D228" s="261">
        <v>23012</v>
      </c>
      <c r="E228" s="261">
        <v>46022</v>
      </c>
      <c r="F228" s="263" t="s">
        <v>283</v>
      </c>
      <c r="G228" s="263" t="s">
        <v>283</v>
      </c>
      <c r="H228" s="263" t="s">
        <v>796</v>
      </c>
    </row>
    <row r="229" spans="1:8" x14ac:dyDescent="0.15">
      <c r="A229" s="263" t="s">
        <v>1174</v>
      </c>
      <c r="B229" s="263" t="s">
        <v>1175</v>
      </c>
      <c r="C229" s="263"/>
      <c r="D229" s="261">
        <v>23012</v>
      </c>
      <c r="E229" s="261">
        <v>46022</v>
      </c>
      <c r="F229" s="263" t="s">
        <v>147</v>
      </c>
      <c r="G229" s="263" t="s">
        <v>147</v>
      </c>
      <c r="H229" s="263" t="s">
        <v>796</v>
      </c>
    </row>
    <row r="230" spans="1:8" x14ac:dyDescent="0.15">
      <c r="A230" s="263" t="s">
        <v>1176</v>
      </c>
      <c r="B230" s="263" t="s">
        <v>1177</v>
      </c>
      <c r="C230" s="263"/>
      <c r="D230" s="261">
        <v>23012</v>
      </c>
      <c r="E230" s="261">
        <v>46022</v>
      </c>
      <c r="F230" s="263" t="s">
        <v>173</v>
      </c>
      <c r="G230" s="263" t="s">
        <v>173</v>
      </c>
      <c r="H230" s="263" t="s">
        <v>796</v>
      </c>
    </row>
    <row r="231" spans="1:8" x14ac:dyDescent="0.15">
      <c r="A231" s="263" t="s">
        <v>1178</v>
      </c>
      <c r="B231" s="263" t="s">
        <v>1179</v>
      </c>
      <c r="C231" s="263"/>
      <c r="D231" s="261">
        <v>23012</v>
      </c>
      <c r="E231" s="261">
        <v>46022</v>
      </c>
      <c r="F231" s="263" t="s">
        <v>284</v>
      </c>
      <c r="G231" s="263" t="s">
        <v>284</v>
      </c>
      <c r="H231" s="263" t="s">
        <v>796</v>
      </c>
    </row>
    <row r="232" spans="1:8" x14ac:dyDescent="0.15">
      <c r="A232" s="263" t="s">
        <v>1180</v>
      </c>
      <c r="B232" s="263" t="s">
        <v>1181</v>
      </c>
      <c r="C232" s="263"/>
      <c r="D232" s="261">
        <v>23012</v>
      </c>
      <c r="E232" s="261">
        <v>46022</v>
      </c>
      <c r="F232" s="263" t="s">
        <v>148</v>
      </c>
      <c r="G232" s="263" t="s">
        <v>148</v>
      </c>
      <c r="H232" s="263" t="s">
        <v>796</v>
      </c>
    </row>
    <row r="233" spans="1:8" x14ac:dyDescent="0.15">
      <c r="A233" s="263" t="s">
        <v>1182</v>
      </c>
      <c r="B233" s="263" t="s">
        <v>1183</v>
      </c>
      <c r="C233" s="263"/>
      <c r="D233" s="261">
        <v>23012</v>
      </c>
      <c r="E233" s="261">
        <v>46022</v>
      </c>
      <c r="F233" s="263" t="s">
        <v>285</v>
      </c>
      <c r="G233" s="263" t="s">
        <v>285</v>
      </c>
      <c r="H233" s="263" t="s">
        <v>796</v>
      </c>
    </row>
    <row r="234" spans="1:8" x14ac:dyDescent="0.15">
      <c r="A234" s="263" t="s">
        <v>1184</v>
      </c>
      <c r="B234" s="263" t="s">
        <v>1185</v>
      </c>
      <c r="C234" s="263"/>
      <c r="D234" s="261">
        <v>23012</v>
      </c>
      <c r="E234" s="261">
        <v>46022</v>
      </c>
      <c r="F234" s="263" t="s">
        <v>88</v>
      </c>
      <c r="G234" s="263" t="s">
        <v>88</v>
      </c>
      <c r="H234" s="263" t="s">
        <v>796</v>
      </c>
    </row>
    <row r="235" spans="1:8" x14ac:dyDescent="0.15">
      <c r="A235" s="263" t="s">
        <v>1186</v>
      </c>
      <c r="B235" s="263" t="s">
        <v>1187</v>
      </c>
      <c r="C235" s="263">
        <v>3</v>
      </c>
      <c r="D235" s="261">
        <v>23012</v>
      </c>
      <c r="E235" s="261">
        <v>46022</v>
      </c>
      <c r="F235" s="263" t="s">
        <v>161</v>
      </c>
      <c r="G235" s="263" t="s">
        <v>161</v>
      </c>
      <c r="H235" s="263" t="s">
        <v>796</v>
      </c>
    </row>
    <row r="236" spans="1:8" x14ac:dyDescent="0.15">
      <c r="A236" s="263" t="s">
        <v>1188</v>
      </c>
      <c r="B236" s="263" t="s">
        <v>1189</v>
      </c>
      <c r="C236" s="263"/>
      <c r="D236" s="261">
        <v>23012</v>
      </c>
      <c r="E236" s="261">
        <v>46022</v>
      </c>
      <c r="F236" s="263" t="s">
        <v>174</v>
      </c>
      <c r="G236" s="263" t="s">
        <v>174</v>
      </c>
      <c r="H236" s="263" t="s">
        <v>796</v>
      </c>
    </row>
    <row r="237" spans="1:8" x14ac:dyDescent="0.15">
      <c r="A237" s="263" t="s">
        <v>1190</v>
      </c>
      <c r="B237" s="263" t="s">
        <v>1191</v>
      </c>
      <c r="C237" s="263"/>
      <c r="D237" s="261">
        <v>23012</v>
      </c>
      <c r="E237" s="261">
        <v>46022</v>
      </c>
      <c r="F237" s="263" t="s">
        <v>286</v>
      </c>
      <c r="G237" s="263" t="s">
        <v>286</v>
      </c>
      <c r="H237" s="263" t="s">
        <v>796</v>
      </c>
    </row>
    <row r="238" spans="1:8" x14ac:dyDescent="0.15">
      <c r="A238" s="263" t="s">
        <v>1192</v>
      </c>
      <c r="B238" s="263" t="s">
        <v>1193</v>
      </c>
      <c r="C238" s="263"/>
      <c r="D238" s="261">
        <v>33588</v>
      </c>
      <c r="E238" s="261">
        <v>46022</v>
      </c>
      <c r="F238" s="263" t="s">
        <v>271</v>
      </c>
      <c r="G238" s="263" t="s">
        <v>271</v>
      </c>
      <c r="H238" s="263" t="s">
        <v>796</v>
      </c>
    </row>
    <row r="239" spans="1:8" x14ac:dyDescent="0.15">
      <c r="A239" s="263" t="s">
        <v>1194</v>
      </c>
      <c r="B239" s="263" t="s">
        <v>1195</v>
      </c>
      <c r="C239" s="263"/>
      <c r="D239" s="261">
        <v>23012</v>
      </c>
      <c r="E239" s="261">
        <v>46022</v>
      </c>
      <c r="F239" s="263" t="s">
        <v>287</v>
      </c>
      <c r="G239" s="263" t="s">
        <v>287</v>
      </c>
      <c r="H239" s="263" t="s">
        <v>796</v>
      </c>
    </row>
    <row r="240" spans="1:8" x14ac:dyDescent="0.15">
      <c r="A240" s="263" t="s">
        <v>1196</v>
      </c>
      <c r="B240" s="263" t="s">
        <v>1197</v>
      </c>
      <c r="C240" s="263"/>
      <c r="D240" s="261">
        <v>29048</v>
      </c>
      <c r="E240" s="261">
        <v>46022</v>
      </c>
      <c r="F240" s="263" t="s">
        <v>463</v>
      </c>
      <c r="G240" s="263" t="s">
        <v>463</v>
      </c>
      <c r="H240" s="263" t="s">
        <v>796</v>
      </c>
    </row>
    <row r="241" spans="1:8" x14ac:dyDescent="0.15">
      <c r="A241" s="263" t="s">
        <v>1198</v>
      </c>
      <c r="B241" s="263" t="s">
        <v>1199</v>
      </c>
      <c r="C241" s="263"/>
      <c r="D241" s="261">
        <v>23012</v>
      </c>
      <c r="E241" s="261">
        <v>46022</v>
      </c>
      <c r="F241" s="263" t="s">
        <v>419</v>
      </c>
      <c r="G241" s="263" t="s">
        <v>419</v>
      </c>
      <c r="H241" s="263" t="s">
        <v>796</v>
      </c>
    </row>
    <row r="242" spans="1:8" x14ac:dyDescent="0.15">
      <c r="A242" s="263" t="s">
        <v>1200</v>
      </c>
      <c r="B242" s="263" t="s">
        <v>1201</v>
      </c>
      <c r="C242" s="263"/>
      <c r="D242" s="261">
        <v>23012</v>
      </c>
      <c r="E242" s="261">
        <v>46022</v>
      </c>
      <c r="F242" s="263" t="s">
        <v>272</v>
      </c>
      <c r="G242" s="263" t="s">
        <v>272</v>
      </c>
      <c r="H242" s="263" t="s">
        <v>796</v>
      </c>
    </row>
    <row r="243" spans="1:8" x14ac:dyDescent="0.15">
      <c r="A243" s="263" t="s">
        <v>1202</v>
      </c>
      <c r="B243" s="263" t="s">
        <v>1203</v>
      </c>
      <c r="C243" s="263"/>
      <c r="D243" s="261">
        <v>23012</v>
      </c>
      <c r="E243" s="261">
        <v>46022</v>
      </c>
      <c r="F243" s="263" t="s">
        <v>288</v>
      </c>
      <c r="G243" s="263" t="s">
        <v>288</v>
      </c>
      <c r="H243" s="263" t="s">
        <v>796</v>
      </c>
    </row>
    <row r="244" spans="1:8" x14ac:dyDescent="0.15">
      <c r="A244" s="263" t="s">
        <v>1204</v>
      </c>
      <c r="B244" s="263" t="s">
        <v>1205</v>
      </c>
      <c r="C244" s="263"/>
      <c r="D244" s="261">
        <v>33482</v>
      </c>
      <c r="E244" s="261">
        <v>46022</v>
      </c>
      <c r="F244" s="263" t="s">
        <v>417</v>
      </c>
      <c r="G244" s="263" t="s">
        <v>417</v>
      </c>
      <c r="H244" s="263" t="s">
        <v>796</v>
      </c>
    </row>
    <row r="245" spans="1:8" x14ac:dyDescent="0.15">
      <c r="A245" s="263" t="s">
        <v>1206</v>
      </c>
      <c r="B245" s="263" t="s">
        <v>1207</v>
      </c>
      <c r="C245" s="263"/>
      <c r="D245" s="261">
        <v>23012</v>
      </c>
      <c r="E245" s="261">
        <v>46022</v>
      </c>
      <c r="F245" s="263" t="s">
        <v>420</v>
      </c>
      <c r="G245" s="263" t="s">
        <v>420</v>
      </c>
      <c r="H245" s="263" t="s">
        <v>796</v>
      </c>
    </row>
    <row r="246" spans="1:8" x14ac:dyDescent="0.15">
      <c r="A246" s="263" t="s">
        <v>1208</v>
      </c>
      <c r="B246" s="263" t="s">
        <v>1209</v>
      </c>
      <c r="C246" s="263"/>
      <c r="D246" s="261">
        <v>33482</v>
      </c>
      <c r="E246" s="261">
        <v>46022</v>
      </c>
      <c r="F246" s="263" t="s">
        <v>190</v>
      </c>
      <c r="G246" s="263" t="s">
        <v>190</v>
      </c>
      <c r="H246" s="263" t="s">
        <v>796</v>
      </c>
    </row>
    <row r="247" spans="1:8" x14ac:dyDescent="0.15">
      <c r="A247" s="263" t="s">
        <v>1210</v>
      </c>
      <c r="B247" s="263" t="s">
        <v>1211</v>
      </c>
      <c r="C247" s="263"/>
      <c r="D247" s="261">
        <v>37622</v>
      </c>
      <c r="E247" s="261">
        <v>46022</v>
      </c>
      <c r="F247" s="263"/>
      <c r="G247" s="263"/>
      <c r="H247" s="263" t="s">
        <v>796</v>
      </c>
    </row>
    <row r="248" spans="1:8" x14ac:dyDescent="0.15">
      <c r="A248" s="263" t="s">
        <v>1212</v>
      </c>
      <c r="B248" s="263" t="s">
        <v>1213</v>
      </c>
      <c r="C248" s="263"/>
      <c r="D248" s="261">
        <v>37622</v>
      </c>
      <c r="E248" s="261">
        <v>46022</v>
      </c>
      <c r="F248" s="263"/>
      <c r="G248" s="263"/>
      <c r="H248" s="263" t="s">
        <v>796</v>
      </c>
    </row>
    <row r="249" spans="1:8" x14ac:dyDescent="0.15">
      <c r="A249" s="263" t="s">
        <v>1214</v>
      </c>
      <c r="B249" s="263" t="s">
        <v>1215</v>
      </c>
      <c r="C249" s="263"/>
      <c r="D249" s="261">
        <v>37622</v>
      </c>
      <c r="E249" s="261">
        <v>46022</v>
      </c>
      <c r="F249" s="263"/>
      <c r="G249" s="263"/>
      <c r="H249" s="263" t="s">
        <v>796</v>
      </c>
    </row>
    <row r="250" spans="1:8" x14ac:dyDescent="0.15">
      <c r="A250" s="263" t="s">
        <v>1216</v>
      </c>
      <c r="B250" s="263" t="s">
        <v>1217</v>
      </c>
      <c r="C250" s="263"/>
      <c r="D250" s="261">
        <v>37622</v>
      </c>
      <c r="E250" s="261">
        <v>46022</v>
      </c>
      <c r="F250" s="263"/>
      <c r="G250" s="263"/>
      <c r="H250" s="263" t="s">
        <v>796</v>
      </c>
    </row>
    <row r="251" spans="1:8" x14ac:dyDescent="0.15">
      <c r="A251" s="263" t="s">
        <v>1218</v>
      </c>
      <c r="B251" s="263" t="s">
        <v>1219</v>
      </c>
      <c r="C251" s="263"/>
      <c r="D251" s="261">
        <v>37622</v>
      </c>
      <c r="E251" s="261">
        <v>46022</v>
      </c>
      <c r="F251" s="263"/>
      <c r="G251" s="263"/>
      <c r="H251" s="263" t="s">
        <v>796</v>
      </c>
    </row>
    <row r="252" spans="1:8" x14ac:dyDescent="0.15">
      <c r="A252" s="263" t="s">
        <v>1220</v>
      </c>
      <c r="B252" s="263" t="s">
        <v>1221</v>
      </c>
      <c r="C252" s="263"/>
      <c r="D252" s="261">
        <v>37622</v>
      </c>
      <c r="E252" s="261">
        <v>46022</v>
      </c>
      <c r="F252" s="263"/>
      <c r="G252" s="263"/>
      <c r="H252" s="263" t="s">
        <v>796</v>
      </c>
    </row>
    <row r="253" spans="1:8" x14ac:dyDescent="0.15">
      <c r="A253" s="263" t="s">
        <v>1222</v>
      </c>
      <c r="B253" s="263" t="s">
        <v>1223</v>
      </c>
      <c r="C253" s="263"/>
      <c r="D253" s="261">
        <v>23012</v>
      </c>
      <c r="E253" s="261">
        <v>46022</v>
      </c>
      <c r="F253" s="263" t="s">
        <v>175</v>
      </c>
      <c r="G253" s="263" t="s">
        <v>175</v>
      </c>
      <c r="H253" s="263" t="s">
        <v>796</v>
      </c>
    </row>
    <row r="254" spans="1:8" x14ac:dyDescent="0.15">
      <c r="A254" s="263" t="s">
        <v>1224</v>
      </c>
      <c r="B254" s="263" t="s">
        <v>1225</v>
      </c>
      <c r="C254" s="263"/>
      <c r="D254" s="261">
        <v>24384</v>
      </c>
      <c r="E254" s="261">
        <v>46022</v>
      </c>
      <c r="F254" s="263" t="s">
        <v>422</v>
      </c>
      <c r="G254" s="263" t="s">
        <v>422</v>
      </c>
      <c r="H254" s="263" t="s">
        <v>796</v>
      </c>
    </row>
    <row r="255" spans="1:8" x14ac:dyDescent="0.15">
      <c r="A255" s="263" t="s">
        <v>1226</v>
      </c>
      <c r="B255" s="263" t="s">
        <v>1227</v>
      </c>
      <c r="C255" s="263"/>
      <c r="D255" s="261">
        <v>23012</v>
      </c>
      <c r="E255" s="261">
        <v>46022</v>
      </c>
      <c r="F255" s="263" t="s">
        <v>289</v>
      </c>
      <c r="G255" s="263" t="s">
        <v>289</v>
      </c>
      <c r="H255" s="263" t="s">
        <v>796</v>
      </c>
    </row>
    <row r="256" spans="1:8" x14ac:dyDescent="0.15">
      <c r="A256" s="263" t="s">
        <v>1228</v>
      </c>
      <c r="B256" s="263" t="s">
        <v>1229</v>
      </c>
      <c r="C256" s="263"/>
      <c r="D256" s="261">
        <v>23012</v>
      </c>
      <c r="E256" s="261">
        <v>46022</v>
      </c>
      <c r="F256" s="263" t="s">
        <v>290</v>
      </c>
      <c r="G256" s="263" t="s">
        <v>290</v>
      </c>
      <c r="H256" s="263" t="s">
        <v>796</v>
      </c>
    </row>
    <row r="257" spans="1:8" x14ac:dyDescent="0.15">
      <c r="A257" s="263" t="s">
        <v>1230</v>
      </c>
      <c r="B257" s="263" t="s">
        <v>1231</v>
      </c>
      <c r="C257" s="263"/>
      <c r="D257" s="261">
        <v>23012</v>
      </c>
      <c r="E257" s="261">
        <v>46022</v>
      </c>
      <c r="F257" s="263" t="s">
        <v>149</v>
      </c>
      <c r="G257" s="263" t="s">
        <v>149</v>
      </c>
      <c r="H257" s="263" t="s">
        <v>796</v>
      </c>
    </row>
    <row r="258" spans="1:8" x14ac:dyDescent="0.15">
      <c r="A258" s="263" t="s">
        <v>1232</v>
      </c>
      <c r="B258" s="263" t="s">
        <v>1233</v>
      </c>
      <c r="C258" s="263"/>
      <c r="D258" s="261">
        <v>33487</v>
      </c>
      <c r="E258" s="261">
        <v>46022</v>
      </c>
      <c r="F258" s="263" t="s">
        <v>191</v>
      </c>
      <c r="G258" s="263" t="s">
        <v>191</v>
      </c>
      <c r="H258" s="263" t="s">
        <v>796</v>
      </c>
    </row>
    <row r="259" spans="1:8" x14ac:dyDescent="0.15">
      <c r="A259" s="263" t="s">
        <v>1234</v>
      </c>
      <c r="B259" s="263" t="s">
        <v>1235</v>
      </c>
      <c r="C259" s="263"/>
      <c r="D259" s="261">
        <v>23012</v>
      </c>
      <c r="E259" s="261">
        <v>46022</v>
      </c>
      <c r="F259" s="263" t="s">
        <v>150</v>
      </c>
      <c r="G259" s="263" t="s">
        <v>150</v>
      </c>
      <c r="H259" s="263" t="s">
        <v>796</v>
      </c>
    </row>
    <row r="260" spans="1:8" x14ac:dyDescent="0.15">
      <c r="A260" s="263" t="s">
        <v>1236</v>
      </c>
      <c r="B260" s="263" t="s">
        <v>1237</v>
      </c>
      <c r="C260" s="263"/>
      <c r="D260" s="261">
        <v>23012</v>
      </c>
      <c r="E260" s="261">
        <v>46022</v>
      </c>
      <c r="F260" s="263" t="s">
        <v>176</v>
      </c>
      <c r="G260" s="263" t="s">
        <v>176</v>
      </c>
      <c r="H260" s="263" t="s">
        <v>796</v>
      </c>
    </row>
    <row r="261" spans="1:8" x14ac:dyDescent="0.15">
      <c r="A261" s="263" t="s">
        <v>1238</v>
      </c>
      <c r="B261" s="263" t="s">
        <v>1239</v>
      </c>
      <c r="C261" s="263"/>
      <c r="D261" s="261">
        <v>33499</v>
      </c>
      <c r="E261" s="261">
        <v>46022</v>
      </c>
      <c r="F261" s="263" t="s">
        <v>427</v>
      </c>
      <c r="G261" s="263" t="s">
        <v>427</v>
      </c>
      <c r="H261" s="263" t="s">
        <v>796</v>
      </c>
    </row>
    <row r="262" spans="1:8" x14ac:dyDescent="0.15">
      <c r="A262" s="263" t="s">
        <v>1240</v>
      </c>
      <c r="B262" s="263" t="s">
        <v>1241</v>
      </c>
      <c r="C262" s="263"/>
      <c r="D262" s="261">
        <v>23012</v>
      </c>
      <c r="E262" s="261">
        <v>46022</v>
      </c>
      <c r="F262" s="263" t="s">
        <v>425</v>
      </c>
      <c r="G262" s="263" t="s">
        <v>425</v>
      </c>
      <c r="H262" s="263" t="s">
        <v>796</v>
      </c>
    </row>
    <row r="263" spans="1:8" x14ac:dyDescent="0.15">
      <c r="A263" s="263" t="s">
        <v>1242</v>
      </c>
      <c r="B263" s="263" t="s">
        <v>1243</v>
      </c>
      <c r="C263" s="263"/>
      <c r="D263" s="261">
        <v>23564</v>
      </c>
      <c r="E263" s="261">
        <v>46022</v>
      </c>
      <c r="F263" s="263" t="s">
        <v>291</v>
      </c>
      <c r="G263" s="263" t="s">
        <v>291</v>
      </c>
      <c r="H263" s="263" t="s">
        <v>796</v>
      </c>
    </row>
    <row r="264" spans="1:8" x14ac:dyDescent="0.15">
      <c r="A264" s="263" t="s">
        <v>1244</v>
      </c>
      <c r="B264" s="263" t="s">
        <v>1245</v>
      </c>
      <c r="C264" s="263"/>
      <c r="D264" s="261">
        <v>23012</v>
      </c>
      <c r="E264" s="261">
        <v>46022</v>
      </c>
      <c r="F264" s="263" t="s">
        <v>273</v>
      </c>
      <c r="G264" s="263" t="s">
        <v>273</v>
      </c>
      <c r="H264" s="263" t="s">
        <v>796</v>
      </c>
    </row>
    <row r="265" spans="1:8" x14ac:dyDescent="0.15">
      <c r="A265" s="263" t="s">
        <v>1246</v>
      </c>
      <c r="B265" s="263" t="s">
        <v>1247</v>
      </c>
      <c r="C265" s="263"/>
      <c r="D265" s="261">
        <v>23949</v>
      </c>
      <c r="E265" s="261">
        <v>46022</v>
      </c>
      <c r="F265" s="263" t="s">
        <v>431</v>
      </c>
      <c r="G265" s="263" t="s">
        <v>431</v>
      </c>
      <c r="H265" s="263" t="s">
        <v>796</v>
      </c>
    </row>
    <row r="266" spans="1:8" x14ac:dyDescent="0.15">
      <c r="A266" s="263" t="s">
        <v>1248</v>
      </c>
      <c r="B266" s="263" t="s">
        <v>1248</v>
      </c>
      <c r="C266" s="263"/>
      <c r="D266" s="261">
        <v>23012</v>
      </c>
      <c r="E266" s="261">
        <v>46022</v>
      </c>
      <c r="F266" s="263" t="s">
        <v>292</v>
      </c>
      <c r="G266" s="263" t="s">
        <v>292</v>
      </c>
      <c r="H266" s="263" t="s">
        <v>796</v>
      </c>
    </row>
    <row r="267" spans="1:8" x14ac:dyDescent="0.15">
      <c r="A267" s="263" t="s">
        <v>1249</v>
      </c>
      <c r="B267" s="263" t="s">
        <v>1250</v>
      </c>
      <c r="C267" s="263"/>
      <c r="D267" s="261">
        <v>23641</v>
      </c>
      <c r="E267" s="261">
        <v>46022</v>
      </c>
      <c r="F267" s="263" t="s">
        <v>192</v>
      </c>
      <c r="G267" s="263" t="s">
        <v>192</v>
      </c>
      <c r="H267" s="263" t="s">
        <v>796</v>
      </c>
    </row>
    <row r="268" spans="1:8" x14ac:dyDescent="0.15">
      <c r="A268" s="263" t="s">
        <v>506</v>
      </c>
      <c r="B268" s="263" t="s">
        <v>1251</v>
      </c>
      <c r="C268" s="263"/>
      <c r="D268" s="261">
        <v>23012</v>
      </c>
      <c r="E268" s="261">
        <v>46022</v>
      </c>
      <c r="F268" s="263" t="s">
        <v>426</v>
      </c>
      <c r="G268" s="263" t="s">
        <v>426</v>
      </c>
      <c r="H268" s="263" t="s">
        <v>796</v>
      </c>
    </row>
    <row r="269" spans="1:8" x14ac:dyDescent="0.15">
      <c r="A269" s="263" t="s">
        <v>1252</v>
      </c>
      <c r="B269" s="263" t="s">
        <v>1253</v>
      </c>
      <c r="C269" s="263"/>
      <c r="D269" s="261">
        <v>23012</v>
      </c>
      <c r="E269" s="261">
        <v>46022</v>
      </c>
      <c r="F269" s="263" t="s">
        <v>1254</v>
      </c>
      <c r="G269" s="263" t="s">
        <v>1254</v>
      </c>
      <c r="H269" s="263" t="s">
        <v>796</v>
      </c>
    </row>
    <row r="270" spans="1:8" x14ac:dyDescent="0.15">
      <c r="A270" s="263" t="s">
        <v>1255</v>
      </c>
      <c r="B270" s="263" t="s">
        <v>1256</v>
      </c>
      <c r="C270" s="263"/>
      <c r="D270" s="261">
        <v>23012</v>
      </c>
      <c r="E270" s="261">
        <v>46022</v>
      </c>
      <c r="F270" s="263" t="s">
        <v>430</v>
      </c>
      <c r="G270" s="263" t="s">
        <v>430</v>
      </c>
      <c r="H270" s="263" t="s">
        <v>796</v>
      </c>
    </row>
    <row r="271" spans="1:8" x14ac:dyDescent="0.15">
      <c r="A271" s="263" t="s">
        <v>1257</v>
      </c>
      <c r="B271" s="263" t="s">
        <v>1258</v>
      </c>
      <c r="C271" s="263"/>
      <c r="D271" s="261">
        <v>24909</v>
      </c>
      <c r="E271" s="261">
        <v>46022</v>
      </c>
      <c r="F271" s="263" t="s">
        <v>177</v>
      </c>
      <c r="G271" s="263" t="s">
        <v>177</v>
      </c>
      <c r="H271" s="263" t="s">
        <v>796</v>
      </c>
    </row>
    <row r="272" spans="1:8" x14ac:dyDescent="0.15">
      <c r="A272" s="263" t="s">
        <v>1259</v>
      </c>
      <c r="B272" s="263" t="s">
        <v>1260</v>
      </c>
      <c r="C272" s="263"/>
      <c r="D272" s="261">
        <v>23012</v>
      </c>
      <c r="E272" s="261">
        <v>46022</v>
      </c>
      <c r="F272" s="263" t="s">
        <v>1261</v>
      </c>
      <c r="G272" s="263" t="s">
        <v>1261</v>
      </c>
      <c r="H272" s="263" t="s">
        <v>796</v>
      </c>
    </row>
    <row r="273" spans="1:8" x14ac:dyDescent="0.15">
      <c r="A273" s="263" t="s">
        <v>1262</v>
      </c>
      <c r="B273" s="263" t="s">
        <v>1263</v>
      </c>
      <c r="C273" s="263"/>
      <c r="D273" s="261">
        <v>23012</v>
      </c>
      <c r="E273" s="261">
        <v>46022</v>
      </c>
      <c r="F273" s="263" t="s">
        <v>89</v>
      </c>
      <c r="G273" s="263" t="s">
        <v>89</v>
      </c>
      <c r="H273" s="263" t="s">
        <v>796</v>
      </c>
    </row>
    <row r="274" spans="1:8" x14ac:dyDescent="0.15">
      <c r="A274" s="263" t="s">
        <v>1264</v>
      </c>
      <c r="B274" s="263" t="s">
        <v>1265</v>
      </c>
      <c r="C274" s="263"/>
      <c r="D274" s="261">
        <v>23012</v>
      </c>
      <c r="E274" s="261">
        <v>46022</v>
      </c>
      <c r="F274" s="263" t="s">
        <v>406</v>
      </c>
      <c r="G274" s="263" t="s">
        <v>406</v>
      </c>
      <c r="H274" s="263" t="s">
        <v>796</v>
      </c>
    </row>
    <row r="275" spans="1:8" x14ac:dyDescent="0.15">
      <c r="A275" s="263" t="s">
        <v>1266</v>
      </c>
      <c r="B275" s="263" t="s">
        <v>1267</v>
      </c>
      <c r="C275" s="263"/>
      <c r="D275" s="261">
        <v>33573</v>
      </c>
      <c r="E275" s="261">
        <v>46022</v>
      </c>
      <c r="F275" s="263" t="s">
        <v>423</v>
      </c>
      <c r="G275" s="263" t="s">
        <v>423</v>
      </c>
      <c r="H275" s="263" t="s">
        <v>796</v>
      </c>
    </row>
    <row r="276" spans="1:8" x14ac:dyDescent="0.15">
      <c r="A276" s="263" t="s">
        <v>1268</v>
      </c>
      <c r="B276" s="263" t="s">
        <v>1269</v>
      </c>
      <c r="C276" s="263"/>
      <c r="D276" s="261">
        <v>23012</v>
      </c>
      <c r="E276" s="261">
        <v>46022</v>
      </c>
      <c r="F276" s="263" t="s">
        <v>1270</v>
      </c>
      <c r="G276" s="263" t="s">
        <v>1270</v>
      </c>
      <c r="H276" s="263" t="s">
        <v>796</v>
      </c>
    </row>
    <row r="277" spans="1:8" x14ac:dyDescent="0.15">
      <c r="A277" s="263" t="s">
        <v>1271</v>
      </c>
      <c r="B277" s="263" t="s">
        <v>1272</v>
      </c>
      <c r="C277" s="263"/>
      <c r="D277" s="261">
        <v>23012</v>
      </c>
      <c r="E277" s="261">
        <v>46022</v>
      </c>
      <c r="F277" s="263" t="s">
        <v>429</v>
      </c>
      <c r="G277" s="263" t="s">
        <v>429</v>
      </c>
      <c r="H277" s="263" t="s">
        <v>796</v>
      </c>
    </row>
    <row r="278" spans="1:8" x14ac:dyDescent="0.15">
      <c r="A278" s="263" t="s">
        <v>1273</v>
      </c>
      <c r="B278" s="263" t="s">
        <v>1274</v>
      </c>
      <c r="C278" s="263"/>
      <c r="D278" s="261">
        <v>39234</v>
      </c>
      <c r="E278" s="261">
        <v>46022</v>
      </c>
      <c r="F278" s="263" t="s">
        <v>424</v>
      </c>
      <c r="G278" s="263" t="s">
        <v>424</v>
      </c>
      <c r="H278" s="263" t="s">
        <v>796</v>
      </c>
    </row>
    <row r="279" spans="1:8" x14ac:dyDescent="0.15">
      <c r="A279" s="263" t="s">
        <v>1275</v>
      </c>
      <c r="B279" s="263" t="s">
        <v>1276</v>
      </c>
      <c r="C279" s="263"/>
      <c r="D279" s="261">
        <v>23012</v>
      </c>
      <c r="E279" s="261">
        <v>46022</v>
      </c>
      <c r="F279" s="263" t="s">
        <v>1277</v>
      </c>
      <c r="G279" s="263" t="s">
        <v>1277</v>
      </c>
      <c r="H279" s="263" t="s">
        <v>796</v>
      </c>
    </row>
    <row r="280" spans="1:8" x14ac:dyDescent="0.15">
      <c r="A280" s="263" t="s">
        <v>1278</v>
      </c>
      <c r="B280" s="263" t="s">
        <v>1279</v>
      </c>
      <c r="C280" s="263"/>
      <c r="D280" s="261">
        <v>23012</v>
      </c>
      <c r="E280" s="261">
        <v>46022</v>
      </c>
      <c r="F280" s="263" t="s">
        <v>293</v>
      </c>
      <c r="G280" s="263" t="s">
        <v>293</v>
      </c>
      <c r="H280" s="263" t="s">
        <v>796</v>
      </c>
    </row>
    <row r="281" spans="1:8" x14ac:dyDescent="0.15">
      <c r="A281" s="263" t="s">
        <v>1280</v>
      </c>
      <c r="B281" s="263" t="s">
        <v>1281</v>
      </c>
      <c r="C281" s="263"/>
      <c r="D281" s="261">
        <v>27570</v>
      </c>
      <c r="E281" s="261">
        <v>46022</v>
      </c>
      <c r="F281" s="263" t="s">
        <v>294</v>
      </c>
      <c r="G281" s="263" t="s">
        <v>294</v>
      </c>
      <c r="H281" s="263" t="s">
        <v>796</v>
      </c>
    </row>
    <row r="282" spans="1:8" x14ac:dyDescent="0.15">
      <c r="A282" s="263" t="s">
        <v>1282</v>
      </c>
      <c r="B282" s="263" t="s">
        <v>1283</v>
      </c>
      <c r="C282" s="263"/>
      <c r="D282" s="261">
        <v>23012</v>
      </c>
      <c r="E282" s="261">
        <v>46022</v>
      </c>
      <c r="F282" s="263">
        <v>0</v>
      </c>
      <c r="G282" s="263">
        <v>0</v>
      </c>
      <c r="H282" s="263" t="s">
        <v>796</v>
      </c>
    </row>
    <row r="283" spans="1:8" x14ac:dyDescent="0.15">
      <c r="A283" s="263" t="s">
        <v>1284</v>
      </c>
      <c r="B283" s="263" t="s">
        <v>1285</v>
      </c>
      <c r="C283" s="263"/>
      <c r="D283" s="261">
        <v>23012</v>
      </c>
      <c r="E283" s="261">
        <v>46022</v>
      </c>
      <c r="F283" s="263" t="s">
        <v>428</v>
      </c>
      <c r="G283" s="263" t="s">
        <v>428</v>
      </c>
      <c r="H283" s="263" t="s">
        <v>796</v>
      </c>
    </row>
    <row r="284" spans="1:8" x14ac:dyDescent="0.15">
      <c r="A284" s="263" t="s">
        <v>1286</v>
      </c>
      <c r="B284" s="263" t="s">
        <v>1287</v>
      </c>
      <c r="C284" s="263"/>
      <c r="D284" s="261">
        <v>32953</v>
      </c>
      <c r="E284" s="261">
        <v>46022</v>
      </c>
      <c r="F284" s="263" t="s">
        <v>432</v>
      </c>
      <c r="G284" s="263" t="s">
        <v>432</v>
      </c>
      <c r="H284" s="263" t="s">
        <v>796</v>
      </c>
    </row>
    <row r="285" spans="1:8" x14ac:dyDescent="0.15">
      <c r="A285" s="263" t="s">
        <v>1288</v>
      </c>
      <c r="B285" s="263" t="s">
        <v>1289</v>
      </c>
      <c r="C285" s="263"/>
      <c r="D285" s="261">
        <v>24868</v>
      </c>
      <c r="E285" s="261">
        <v>46022</v>
      </c>
      <c r="F285" s="263" t="s">
        <v>436</v>
      </c>
      <c r="G285" s="263" t="s">
        <v>436</v>
      </c>
      <c r="H285" s="263" t="s">
        <v>796</v>
      </c>
    </row>
    <row r="286" spans="1:8" x14ac:dyDescent="0.15">
      <c r="A286" s="263" t="s">
        <v>1290</v>
      </c>
      <c r="B286" s="263" t="s">
        <v>1291</v>
      </c>
      <c r="C286" s="263"/>
      <c r="D286" s="261">
        <v>23012</v>
      </c>
      <c r="E286" s="261">
        <v>46022</v>
      </c>
      <c r="F286" s="263" t="s">
        <v>274</v>
      </c>
      <c r="G286" s="263" t="s">
        <v>274</v>
      </c>
      <c r="H286" s="263" t="s">
        <v>796</v>
      </c>
    </row>
    <row r="287" spans="1:8" x14ac:dyDescent="0.15">
      <c r="A287" s="263" t="s">
        <v>1292</v>
      </c>
      <c r="B287" s="263" t="s">
        <v>1293</v>
      </c>
      <c r="C287" s="263"/>
      <c r="D287" s="261">
        <v>23012</v>
      </c>
      <c r="E287" s="261">
        <v>46022</v>
      </c>
      <c r="F287" s="263" t="s">
        <v>151</v>
      </c>
      <c r="G287" s="263" t="s">
        <v>151</v>
      </c>
      <c r="H287" s="263" t="s">
        <v>796</v>
      </c>
    </row>
    <row r="288" spans="1:8" x14ac:dyDescent="0.15">
      <c r="A288" s="263" t="s">
        <v>1294</v>
      </c>
      <c r="B288" s="263" t="s">
        <v>1295</v>
      </c>
      <c r="C288" s="263"/>
      <c r="D288" s="261">
        <v>23012</v>
      </c>
      <c r="E288" s="261">
        <v>40633</v>
      </c>
      <c r="F288" s="263" t="s">
        <v>1296</v>
      </c>
      <c r="G288" s="263" t="s">
        <v>1296</v>
      </c>
      <c r="H288" s="263" t="s">
        <v>912</v>
      </c>
    </row>
    <row r="289" spans="1:8" x14ac:dyDescent="0.15">
      <c r="A289" s="263" t="s">
        <v>1297</v>
      </c>
      <c r="B289" s="263" t="s">
        <v>1298</v>
      </c>
      <c r="C289" s="263"/>
      <c r="D289" s="261">
        <v>23012</v>
      </c>
      <c r="E289" s="261">
        <v>46022</v>
      </c>
      <c r="F289" s="263" t="s">
        <v>433</v>
      </c>
      <c r="G289" s="263" t="s">
        <v>433</v>
      </c>
      <c r="H289" s="263" t="s">
        <v>796</v>
      </c>
    </row>
    <row r="290" spans="1:8" x14ac:dyDescent="0.15">
      <c r="A290" s="263" t="s">
        <v>1299</v>
      </c>
      <c r="B290" s="263" t="s">
        <v>1300</v>
      </c>
      <c r="C290" s="263"/>
      <c r="D290" s="261">
        <v>23012</v>
      </c>
      <c r="E290" s="261">
        <v>46022</v>
      </c>
      <c r="F290" s="263" t="s">
        <v>162</v>
      </c>
      <c r="G290" s="263" t="s">
        <v>162</v>
      </c>
      <c r="H290" s="263" t="s">
        <v>796</v>
      </c>
    </row>
    <row r="291" spans="1:8" x14ac:dyDescent="0.15">
      <c r="A291" s="263" t="s">
        <v>1301</v>
      </c>
      <c r="B291" s="263" t="s">
        <v>1302</v>
      </c>
      <c r="C291" s="263"/>
      <c r="D291" s="261">
        <v>23012</v>
      </c>
      <c r="E291" s="261">
        <v>46022</v>
      </c>
      <c r="F291" s="263" t="s">
        <v>435</v>
      </c>
      <c r="G291" s="263" t="s">
        <v>435</v>
      </c>
      <c r="H291" s="263" t="s">
        <v>796</v>
      </c>
    </row>
    <row r="292" spans="1:8" x14ac:dyDescent="0.15">
      <c r="A292" s="263" t="s">
        <v>1303</v>
      </c>
      <c r="B292" s="263" t="s">
        <v>1304</v>
      </c>
      <c r="C292" s="263"/>
      <c r="D292" s="261">
        <v>23012</v>
      </c>
      <c r="E292" s="261">
        <v>46022</v>
      </c>
      <c r="F292" s="263" t="s">
        <v>434</v>
      </c>
      <c r="G292" s="263" t="s">
        <v>434</v>
      </c>
      <c r="H292" s="263" t="s">
        <v>796</v>
      </c>
    </row>
    <row r="293" spans="1:8" x14ac:dyDescent="0.15">
      <c r="A293" s="263" t="s">
        <v>1305</v>
      </c>
      <c r="B293" s="263" t="s">
        <v>1306</v>
      </c>
      <c r="C293" s="263"/>
      <c r="D293" s="261">
        <v>23012</v>
      </c>
      <c r="E293" s="261">
        <v>46022</v>
      </c>
      <c r="F293" s="263" t="s">
        <v>295</v>
      </c>
      <c r="G293" s="263" t="s">
        <v>295</v>
      </c>
      <c r="H293" s="263" t="s">
        <v>796</v>
      </c>
    </row>
    <row r="294" spans="1:8" x14ac:dyDescent="0.15">
      <c r="A294" s="263" t="s">
        <v>1307</v>
      </c>
      <c r="B294" s="263" t="s">
        <v>1308</v>
      </c>
      <c r="C294" s="263"/>
      <c r="D294" s="261">
        <v>23012</v>
      </c>
      <c r="E294" s="261">
        <v>46022</v>
      </c>
      <c r="F294" s="263" t="s">
        <v>152</v>
      </c>
      <c r="G294" s="263" t="s">
        <v>152</v>
      </c>
      <c r="H294" s="263" t="s">
        <v>796</v>
      </c>
    </row>
    <row r="295" spans="1:8" x14ac:dyDescent="0.15">
      <c r="A295" s="263" t="s">
        <v>1309</v>
      </c>
      <c r="B295" s="263" t="s">
        <v>1309</v>
      </c>
      <c r="C295" s="263"/>
      <c r="D295" s="261">
        <v>23012</v>
      </c>
      <c r="E295" s="261">
        <v>46022</v>
      </c>
      <c r="F295" s="263" t="s">
        <v>296</v>
      </c>
      <c r="G295" s="263" t="s">
        <v>296</v>
      </c>
      <c r="H295" s="263" t="s">
        <v>796</v>
      </c>
    </row>
    <row r="296" spans="1:8" x14ac:dyDescent="0.15">
      <c r="A296" s="263" t="s">
        <v>1310</v>
      </c>
      <c r="B296" s="263" t="s">
        <v>1311</v>
      </c>
      <c r="C296" s="263"/>
      <c r="D296" s="261">
        <v>23012</v>
      </c>
      <c r="E296" s="261">
        <v>46022</v>
      </c>
      <c r="F296" s="263"/>
      <c r="G296" s="263" t="s">
        <v>1312</v>
      </c>
      <c r="H296" s="263" t="s">
        <v>796</v>
      </c>
    </row>
    <row r="297" spans="1:8" x14ac:dyDescent="0.15">
      <c r="A297" s="263" t="s">
        <v>1313</v>
      </c>
      <c r="B297" s="263" t="s">
        <v>1314</v>
      </c>
      <c r="C297" s="263"/>
      <c r="D297" s="261">
        <v>23012</v>
      </c>
      <c r="E297" s="261">
        <v>46022</v>
      </c>
      <c r="F297" s="263" t="s">
        <v>1315</v>
      </c>
      <c r="G297" s="263" t="s">
        <v>1315</v>
      </c>
      <c r="H297" s="263" t="s">
        <v>796</v>
      </c>
    </row>
    <row r="298" spans="1:8" x14ac:dyDescent="0.15">
      <c r="A298" s="263" t="s">
        <v>1316</v>
      </c>
      <c r="B298" s="263" t="s">
        <v>1317</v>
      </c>
      <c r="C298" s="263"/>
      <c r="D298" s="261">
        <v>23012</v>
      </c>
      <c r="E298" s="261">
        <v>46022</v>
      </c>
      <c r="F298" s="263" t="s">
        <v>275</v>
      </c>
      <c r="G298" s="263" t="s">
        <v>275</v>
      </c>
      <c r="H298" s="263" t="s">
        <v>796</v>
      </c>
    </row>
    <row r="299" spans="1:8" x14ac:dyDescent="0.15">
      <c r="A299" s="263" t="s">
        <v>1318</v>
      </c>
      <c r="B299" s="263" t="s">
        <v>1319</v>
      </c>
      <c r="C299" s="263"/>
      <c r="D299" s="261">
        <v>23012</v>
      </c>
      <c r="E299" s="261">
        <v>46022</v>
      </c>
      <c r="F299" s="263" t="s">
        <v>440</v>
      </c>
      <c r="G299" s="263" t="s">
        <v>440</v>
      </c>
      <c r="H299" s="263" t="s">
        <v>796</v>
      </c>
    </row>
    <row r="300" spans="1:8" x14ac:dyDescent="0.15">
      <c r="A300" s="263" t="s">
        <v>1320</v>
      </c>
      <c r="B300" s="263" t="s">
        <v>1321</v>
      </c>
      <c r="C300" s="263"/>
      <c r="D300" s="261">
        <v>23012</v>
      </c>
      <c r="E300" s="261">
        <v>46022</v>
      </c>
      <c r="F300" s="263" t="s">
        <v>297</v>
      </c>
      <c r="G300" s="263" t="s">
        <v>297</v>
      </c>
      <c r="H300" s="263" t="s">
        <v>796</v>
      </c>
    </row>
    <row r="301" spans="1:8" x14ac:dyDescent="0.15">
      <c r="A301" s="263" t="s">
        <v>1322</v>
      </c>
      <c r="B301" s="263" t="s">
        <v>1323</v>
      </c>
      <c r="C301" s="263"/>
      <c r="D301" s="261">
        <v>23012</v>
      </c>
      <c r="E301" s="261">
        <v>46022</v>
      </c>
      <c r="F301" s="263" t="s">
        <v>178</v>
      </c>
      <c r="G301" s="263" t="s">
        <v>178</v>
      </c>
      <c r="H301" s="263" t="s">
        <v>796</v>
      </c>
    </row>
    <row r="302" spans="1:8" x14ac:dyDescent="0.15">
      <c r="A302" s="263" t="s">
        <v>1324</v>
      </c>
      <c r="B302" s="263" t="s">
        <v>1325</v>
      </c>
      <c r="C302" s="263"/>
      <c r="D302" s="261">
        <v>27653</v>
      </c>
      <c r="E302" s="261">
        <v>46022</v>
      </c>
      <c r="F302" s="263" t="s">
        <v>438</v>
      </c>
      <c r="G302" s="263" t="s">
        <v>438</v>
      </c>
      <c r="H302" s="263" t="s">
        <v>796</v>
      </c>
    </row>
    <row r="303" spans="1:8" x14ac:dyDescent="0.15">
      <c r="A303" s="263" t="s">
        <v>1326</v>
      </c>
      <c r="B303" s="263" t="s">
        <v>1327</v>
      </c>
      <c r="C303" s="263"/>
      <c r="D303" s="261">
        <v>23012</v>
      </c>
      <c r="E303" s="261">
        <v>46022</v>
      </c>
      <c r="F303" s="263" t="s">
        <v>90</v>
      </c>
      <c r="G303" s="263" t="s">
        <v>90</v>
      </c>
      <c r="H303" s="263" t="s">
        <v>796</v>
      </c>
    </row>
    <row r="304" spans="1:8" x14ac:dyDescent="0.15">
      <c r="A304" s="263" t="s">
        <v>1328</v>
      </c>
      <c r="B304" s="263" t="s">
        <v>1328</v>
      </c>
      <c r="C304" s="263"/>
      <c r="D304" s="261">
        <v>23012</v>
      </c>
      <c r="E304" s="261">
        <v>46022</v>
      </c>
      <c r="F304" s="263" t="s">
        <v>91</v>
      </c>
      <c r="G304" s="263" t="s">
        <v>91</v>
      </c>
      <c r="H304" s="263" t="s">
        <v>796</v>
      </c>
    </row>
    <row r="305" spans="1:8" x14ac:dyDescent="0.15">
      <c r="A305" s="263" t="s">
        <v>1329</v>
      </c>
      <c r="B305" s="263" t="s">
        <v>1330</v>
      </c>
      <c r="C305" s="263"/>
      <c r="D305" s="261">
        <v>23012</v>
      </c>
      <c r="E305" s="261">
        <v>46022</v>
      </c>
      <c r="F305" s="263" t="s">
        <v>276</v>
      </c>
      <c r="G305" s="263" t="s">
        <v>276</v>
      </c>
      <c r="H305" s="263" t="s">
        <v>796</v>
      </c>
    </row>
    <row r="306" spans="1:8" x14ac:dyDescent="0.15">
      <c r="A306" s="263" t="s">
        <v>1331</v>
      </c>
      <c r="B306" s="263" t="s">
        <v>1332</v>
      </c>
      <c r="C306" s="263"/>
      <c r="D306" s="261">
        <v>23012</v>
      </c>
      <c r="E306" s="261">
        <v>46022</v>
      </c>
      <c r="F306" s="263" t="s">
        <v>1333</v>
      </c>
      <c r="G306" s="263" t="s">
        <v>1333</v>
      </c>
      <c r="H306" s="263" t="s">
        <v>796</v>
      </c>
    </row>
    <row r="307" spans="1:8" x14ac:dyDescent="0.15">
      <c r="A307" s="263" t="s">
        <v>1334</v>
      </c>
      <c r="B307" s="263" t="s">
        <v>1335</v>
      </c>
      <c r="C307" s="263"/>
      <c r="D307" s="261">
        <v>23012</v>
      </c>
      <c r="E307" s="261">
        <v>46022</v>
      </c>
      <c r="F307" s="263" t="s">
        <v>193</v>
      </c>
      <c r="G307" s="263" t="s">
        <v>193</v>
      </c>
      <c r="H307" s="263" t="s">
        <v>796</v>
      </c>
    </row>
    <row r="308" spans="1:8" x14ac:dyDescent="0.15">
      <c r="A308" s="263" t="s">
        <v>1336</v>
      </c>
      <c r="B308" s="263" t="s">
        <v>1337</v>
      </c>
      <c r="C308" s="263"/>
      <c r="D308" s="261">
        <v>23012</v>
      </c>
      <c r="E308" s="261">
        <v>46022</v>
      </c>
      <c r="F308" s="263" t="s">
        <v>153</v>
      </c>
      <c r="G308" s="263" t="s">
        <v>153</v>
      </c>
      <c r="H308" s="263" t="s">
        <v>796</v>
      </c>
    </row>
    <row r="309" spans="1:8" x14ac:dyDescent="0.15">
      <c r="A309" s="263" t="s">
        <v>1338</v>
      </c>
      <c r="B309" s="263" t="s">
        <v>1339</v>
      </c>
      <c r="C309" s="263"/>
      <c r="D309" s="261">
        <v>26179</v>
      </c>
      <c r="E309" s="261">
        <v>46022</v>
      </c>
      <c r="F309" s="263" t="s">
        <v>298</v>
      </c>
      <c r="G309" s="263" t="s">
        <v>298</v>
      </c>
      <c r="H309" s="263" t="s">
        <v>796</v>
      </c>
    </row>
    <row r="310" spans="1:8" x14ac:dyDescent="0.15">
      <c r="A310" s="263" t="s">
        <v>1340</v>
      </c>
      <c r="B310" s="263" t="s">
        <v>1341</v>
      </c>
      <c r="C310" s="263"/>
      <c r="D310" s="261">
        <v>23012</v>
      </c>
      <c r="E310" s="261">
        <v>46022</v>
      </c>
      <c r="F310" s="263" t="s">
        <v>1342</v>
      </c>
      <c r="G310" s="263" t="s">
        <v>1342</v>
      </c>
      <c r="H310" s="263" t="s">
        <v>796</v>
      </c>
    </row>
    <row r="311" spans="1:8" x14ac:dyDescent="0.15">
      <c r="A311" s="263" t="s">
        <v>1343</v>
      </c>
      <c r="B311" s="263" t="s">
        <v>1344</v>
      </c>
      <c r="C311" s="263"/>
      <c r="D311" s="261">
        <v>23012</v>
      </c>
      <c r="E311" s="261">
        <v>46022</v>
      </c>
      <c r="F311" s="263" t="s">
        <v>194</v>
      </c>
      <c r="G311" s="263" t="s">
        <v>194</v>
      </c>
      <c r="H311" s="263" t="s">
        <v>796</v>
      </c>
    </row>
    <row r="312" spans="1:8" x14ac:dyDescent="0.15">
      <c r="A312" s="263" t="s">
        <v>1345</v>
      </c>
      <c r="B312" s="263" t="s">
        <v>1346</v>
      </c>
      <c r="C312" s="263"/>
      <c r="D312" s="261">
        <v>33573</v>
      </c>
      <c r="E312" s="261">
        <v>46022</v>
      </c>
      <c r="F312" s="263" t="s">
        <v>195</v>
      </c>
      <c r="G312" s="263" t="s">
        <v>195</v>
      </c>
      <c r="H312" s="263" t="s">
        <v>796</v>
      </c>
    </row>
    <row r="313" spans="1:8" x14ac:dyDescent="0.15">
      <c r="A313" s="263" t="s">
        <v>1347</v>
      </c>
      <c r="B313" s="263" t="s">
        <v>1348</v>
      </c>
      <c r="C313" s="263"/>
      <c r="D313" s="261">
        <v>23012</v>
      </c>
      <c r="E313" s="261">
        <v>46022</v>
      </c>
      <c r="F313" s="263" t="s">
        <v>441</v>
      </c>
      <c r="G313" s="263" t="s">
        <v>441</v>
      </c>
      <c r="H313" s="263" t="s">
        <v>796</v>
      </c>
    </row>
    <row r="314" spans="1:8" x14ac:dyDescent="0.15">
      <c r="A314" s="263" t="s">
        <v>1349</v>
      </c>
      <c r="B314" s="263" t="s">
        <v>1350</v>
      </c>
      <c r="C314" s="263">
        <v>8</v>
      </c>
      <c r="D314" s="261">
        <v>23012</v>
      </c>
      <c r="E314" s="261">
        <v>46022</v>
      </c>
      <c r="F314" s="263"/>
      <c r="G314" s="263" t="s">
        <v>1351</v>
      </c>
      <c r="H314" s="263" t="s">
        <v>796</v>
      </c>
    </row>
    <row r="315" spans="1:8" x14ac:dyDescent="0.15">
      <c r="A315" s="263" t="s">
        <v>1352</v>
      </c>
      <c r="B315" s="263" t="s">
        <v>1353</v>
      </c>
      <c r="C315" s="263"/>
      <c r="D315" s="261">
        <v>23012</v>
      </c>
      <c r="E315" s="261">
        <v>46022</v>
      </c>
      <c r="F315" s="263"/>
      <c r="G315" s="263" t="s">
        <v>1354</v>
      </c>
      <c r="H315" s="263" t="s">
        <v>796</v>
      </c>
    </row>
    <row r="316" spans="1:8" x14ac:dyDescent="0.15">
      <c r="A316" s="263" t="s">
        <v>1355</v>
      </c>
      <c r="B316" s="263" t="s">
        <v>1356</v>
      </c>
      <c r="C316" s="263"/>
      <c r="D316" s="261">
        <v>23012</v>
      </c>
      <c r="E316" s="261">
        <v>46022</v>
      </c>
      <c r="F316" s="263"/>
      <c r="G316" s="263" t="s">
        <v>1357</v>
      </c>
      <c r="H316" s="263" t="s">
        <v>796</v>
      </c>
    </row>
    <row r="317" spans="1:8" x14ac:dyDescent="0.15">
      <c r="A317" s="263" t="s">
        <v>1358</v>
      </c>
      <c r="B317" s="263" t="s">
        <v>1359</v>
      </c>
      <c r="C317" s="263"/>
      <c r="D317" s="261">
        <v>23012</v>
      </c>
      <c r="E317" s="261">
        <v>46022</v>
      </c>
      <c r="F317" s="263"/>
      <c r="G317" s="263" t="s">
        <v>1360</v>
      </c>
      <c r="H317" s="263" t="s">
        <v>796</v>
      </c>
    </row>
    <row r="318" spans="1:8" x14ac:dyDescent="0.15">
      <c r="A318" s="263" t="s">
        <v>1361</v>
      </c>
      <c r="B318" s="263" t="s">
        <v>1362</v>
      </c>
      <c r="C318" s="263"/>
      <c r="D318" s="261">
        <v>23012</v>
      </c>
      <c r="E318" s="261">
        <v>46022</v>
      </c>
      <c r="F318" s="263"/>
      <c r="G318" s="263" t="s">
        <v>1363</v>
      </c>
      <c r="H318" s="263" t="s">
        <v>796</v>
      </c>
    </row>
    <row r="319" spans="1:8" x14ac:dyDescent="0.15">
      <c r="A319" s="263" t="s">
        <v>1364</v>
      </c>
      <c r="B319" s="263" t="s">
        <v>1365</v>
      </c>
      <c r="C319" s="263"/>
      <c r="D319" s="261">
        <v>23012</v>
      </c>
      <c r="E319" s="261">
        <v>46022</v>
      </c>
      <c r="F319" s="263"/>
      <c r="G319" s="263" t="s">
        <v>1366</v>
      </c>
      <c r="H319" s="263" t="s">
        <v>796</v>
      </c>
    </row>
    <row r="320" spans="1:8" x14ac:dyDescent="0.15">
      <c r="A320" s="263" t="s">
        <v>1367</v>
      </c>
      <c r="B320" s="263" t="s">
        <v>1368</v>
      </c>
      <c r="C320" s="263"/>
      <c r="D320" s="261">
        <v>23012</v>
      </c>
      <c r="E320" s="261">
        <v>46022</v>
      </c>
      <c r="F320" s="263"/>
      <c r="G320" s="263" t="s">
        <v>1369</v>
      </c>
      <c r="H320" s="263" t="s">
        <v>796</v>
      </c>
    </row>
    <row r="321" spans="1:8" x14ac:dyDescent="0.15">
      <c r="A321" s="263" t="s">
        <v>1370</v>
      </c>
      <c r="B321" s="263" t="s">
        <v>1371</v>
      </c>
      <c r="C321" s="263"/>
      <c r="D321" s="261">
        <v>23012</v>
      </c>
      <c r="E321" s="261">
        <v>46022</v>
      </c>
      <c r="F321" s="263"/>
      <c r="G321" s="263" t="s">
        <v>1372</v>
      </c>
      <c r="H321" s="263" t="s">
        <v>796</v>
      </c>
    </row>
    <row r="322" spans="1:8" x14ac:dyDescent="0.15">
      <c r="A322" s="263" t="s">
        <v>1373</v>
      </c>
      <c r="B322" s="263" t="s">
        <v>1374</v>
      </c>
      <c r="C322" s="263"/>
      <c r="D322" s="261">
        <v>28908</v>
      </c>
      <c r="E322" s="261">
        <v>46022</v>
      </c>
      <c r="F322" s="263" t="s">
        <v>421</v>
      </c>
      <c r="G322" s="263" t="s">
        <v>421</v>
      </c>
      <c r="H322" s="263" t="s">
        <v>796</v>
      </c>
    </row>
    <row r="323" spans="1:8" x14ac:dyDescent="0.15">
      <c r="A323" s="263" t="s">
        <v>1375</v>
      </c>
      <c r="B323" s="263" t="s">
        <v>1376</v>
      </c>
      <c r="C323" s="263"/>
      <c r="D323" s="261">
        <v>29155</v>
      </c>
      <c r="E323" s="261">
        <v>46022</v>
      </c>
      <c r="F323" s="263" t="s">
        <v>457</v>
      </c>
      <c r="G323" s="263" t="s">
        <v>457</v>
      </c>
      <c r="H323" s="263" t="s">
        <v>796</v>
      </c>
    </row>
    <row r="324" spans="1:8" x14ac:dyDescent="0.15">
      <c r="A324" s="263" t="s">
        <v>1377</v>
      </c>
      <c r="B324" s="263" t="s">
        <v>1378</v>
      </c>
      <c r="C324" s="263"/>
      <c r="D324" s="261">
        <v>23012</v>
      </c>
      <c r="E324" s="261">
        <v>46022</v>
      </c>
      <c r="F324" s="263" t="s">
        <v>461</v>
      </c>
      <c r="G324" s="263" t="s">
        <v>461</v>
      </c>
      <c r="H324" s="263" t="s">
        <v>796</v>
      </c>
    </row>
    <row r="325" spans="1:8" x14ac:dyDescent="0.15">
      <c r="A325" s="263" t="s">
        <v>1379</v>
      </c>
      <c r="B325" s="263" t="s">
        <v>1380</v>
      </c>
      <c r="C325" s="263"/>
      <c r="D325" s="261">
        <v>23012</v>
      </c>
      <c r="E325" s="261">
        <v>46022</v>
      </c>
      <c r="F325" s="263" t="s">
        <v>445</v>
      </c>
      <c r="G325" s="263" t="s">
        <v>445</v>
      </c>
      <c r="H325" s="263" t="s">
        <v>796</v>
      </c>
    </row>
    <row r="326" spans="1:8" x14ac:dyDescent="0.15">
      <c r="A326" s="263" t="s">
        <v>1381</v>
      </c>
      <c r="B326" s="263" t="s">
        <v>1382</v>
      </c>
      <c r="C326" s="263"/>
      <c r="D326" s="261">
        <v>27587</v>
      </c>
      <c r="E326" s="261">
        <v>46022</v>
      </c>
      <c r="F326" s="263" t="s">
        <v>449</v>
      </c>
      <c r="G326" s="263" t="s">
        <v>449</v>
      </c>
      <c r="H326" s="263" t="s">
        <v>796</v>
      </c>
    </row>
    <row r="327" spans="1:8" x14ac:dyDescent="0.15">
      <c r="A327" s="263" t="s">
        <v>1383</v>
      </c>
      <c r="B327" s="263" t="s">
        <v>1384</v>
      </c>
      <c r="C327" s="263"/>
      <c r="D327" s="261">
        <v>23012</v>
      </c>
      <c r="E327" s="261">
        <v>46022</v>
      </c>
      <c r="F327" s="263" t="s">
        <v>299</v>
      </c>
      <c r="G327" s="263" t="s">
        <v>299</v>
      </c>
      <c r="H327" s="263" t="s">
        <v>796</v>
      </c>
    </row>
    <row r="328" spans="1:8" x14ac:dyDescent="0.15">
      <c r="A328" s="263" t="s">
        <v>1385</v>
      </c>
      <c r="B328" s="263" t="s">
        <v>1386</v>
      </c>
      <c r="C328" s="263"/>
      <c r="D328" s="261">
        <v>23012</v>
      </c>
      <c r="E328" s="261">
        <v>46022</v>
      </c>
      <c r="F328" s="263" t="s">
        <v>446</v>
      </c>
      <c r="G328" s="263" t="s">
        <v>446</v>
      </c>
      <c r="H328" s="263" t="s">
        <v>796</v>
      </c>
    </row>
    <row r="329" spans="1:8" x14ac:dyDescent="0.15">
      <c r="A329" s="263" t="s">
        <v>1387</v>
      </c>
      <c r="B329" s="263" t="s">
        <v>1388</v>
      </c>
      <c r="C329" s="263"/>
      <c r="D329" s="261">
        <v>39234</v>
      </c>
      <c r="E329" s="261">
        <v>46022</v>
      </c>
      <c r="F329" s="263" t="s">
        <v>336</v>
      </c>
      <c r="G329" s="263" t="s">
        <v>336</v>
      </c>
      <c r="H329" s="263" t="s">
        <v>796</v>
      </c>
    </row>
    <row r="330" spans="1:8" x14ac:dyDescent="0.15">
      <c r="A330" s="263" t="s">
        <v>1389</v>
      </c>
      <c r="B330" s="263" t="s">
        <v>1390</v>
      </c>
      <c r="C330" s="263"/>
      <c r="D330" s="261">
        <v>38139</v>
      </c>
      <c r="E330" s="261">
        <v>39233</v>
      </c>
      <c r="F330" s="263" t="s">
        <v>1391</v>
      </c>
      <c r="G330" s="263" t="s">
        <v>1391</v>
      </c>
      <c r="H330" s="263" t="s">
        <v>912</v>
      </c>
    </row>
    <row r="331" spans="1:8" x14ac:dyDescent="0.15">
      <c r="A331" s="263" t="s">
        <v>1392</v>
      </c>
      <c r="B331" s="263" t="s">
        <v>1393</v>
      </c>
      <c r="C331" s="263"/>
      <c r="D331" s="261">
        <v>27940</v>
      </c>
      <c r="E331" s="261">
        <v>46022</v>
      </c>
      <c r="F331" s="263" t="s">
        <v>300</v>
      </c>
      <c r="G331" s="263" t="s">
        <v>300</v>
      </c>
      <c r="H331" s="263" t="s">
        <v>796</v>
      </c>
    </row>
    <row r="332" spans="1:8" x14ac:dyDescent="0.15">
      <c r="A332" s="263" t="s">
        <v>1394</v>
      </c>
      <c r="B332" s="263" t="s">
        <v>1395</v>
      </c>
      <c r="C332" s="263"/>
      <c r="D332" s="261">
        <v>23012</v>
      </c>
      <c r="E332" s="261">
        <v>46022</v>
      </c>
      <c r="F332" s="263" t="s">
        <v>444</v>
      </c>
      <c r="G332" s="263" t="s">
        <v>444</v>
      </c>
      <c r="H332" s="263" t="s">
        <v>796</v>
      </c>
    </row>
    <row r="333" spans="1:8" x14ac:dyDescent="0.15">
      <c r="A333" s="263" t="s">
        <v>1396</v>
      </c>
      <c r="B333" s="263" t="s">
        <v>1397</v>
      </c>
      <c r="C333" s="263"/>
      <c r="D333" s="261">
        <v>23963</v>
      </c>
      <c r="E333" s="261">
        <v>46022</v>
      </c>
      <c r="F333" s="263" t="s">
        <v>179</v>
      </c>
      <c r="G333" s="263" t="s">
        <v>179</v>
      </c>
      <c r="H333" s="263" t="s">
        <v>796</v>
      </c>
    </row>
    <row r="334" spans="1:8" x14ac:dyDescent="0.15">
      <c r="A334" s="263" t="s">
        <v>1398</v>
      </c>
      <c r="B334" s="263" t="s">
        <v>1399</v>
      </c>
      <c r="C334" s="263"/>
      <c r="D334" s="261">
        <v>40634</v>
      </c>
      <c r="E334" s="261">
        <v>46022</v>
      </c>
      <c r="F334" s="263" t="s">
        <v>1400</v>
      </c>
      <c r="G334" s="263" t="s">
        <v>1400</v>
      </c>
      <c r="H334" s="263" t="s">
        <v>796</v>
      </c>
    </row>
    <row r="335" spans="1:8" x14ac:dyDescent="0.15">
      <c r="A335" s="263" t="s">
        <v>1401</v>
      </c>
      <c r="B335" s="263" t="s">
        <v>1402</v>
      </c>
      <c r="C335" s="263"/>
      <c r="D335" s="261">
        <v>33970</v>
      </c>
      <c r="E335" s="261">
        <v>46022</v>
      </c>
      <c r="F335" s="263" t="s">
        <v>196</v>
      </c>
      <c r="G335" s="263" t="s">
        <v>196</v>
      </c>
      <c r="H335" s="263" t="s">
        <v>796</v>
      </c>
    </row>
    <row r="336" spans="1:8" x14ac:dyDescent="0.15">
      <c r="A336" s="263" t="s">
        <v>1403</v>
      </c>
      <c r="B336" s="263" t="s">
        <v>1404</v>
      </c>
      <c r="C336" s="263"/>
      <c r="D336" s="261">
        <v>33414</v>
      </c>
      <c r="E336" s="261">
        <v>46022</v>
      </c>
      <c r="F336" s="263" t="s">
        <v>197</v>
      </c>
      <c r="G336" s="263" t="s">
        <v>197</v>
      </c>
      <c r="H336" s="263" t="s">
        <v>796</v>
      </c>
    </row>
    <row r="337" spans="1:8" x14ac:dyDescent="0.15">
      <c r="A337" s="263" t="s">
        <v>1405</v>
      </c>
      <c r="B337" s="263" t="s">
        <v>1406</v>
      </c>
      <c r="C337" s="263"/>
      <c r="D337" s="261">
        <v>28678</v>
      </c>
      <c r="E337" s="261">
        <v>46022</v>
      </c>
      <c r="F337" s="263" t="s">
        <v>442</v>
      </c>
      <c r="G337" s="263" t="s">
        <v>442</v>
      </c>
      <c r="H337" s="263" t="s">
        <v>796</v>
      </c>
    </row>
    <row r="338" spans="1:8" x14ac:dyDescent="0.15">
      <c r="A338" s="263" t="s">
        <v>1407</v>
      </c>
      <c r="B338" s="263" t="s">
        <v>1408</v>
      </c>
      <c r="C338" s="263"/>
      <c r="D338" s="261">
        <v>23012</v>
      </c>
      <c r="E338" s="261">
        <v>46022</v>
      </c>
      <c r="F338" s="263" t="s">
        <v>447</v>
      </c>
      <c r="G338" s="263" t="s">
        <v>447</v>
      </c>
      <c r="H338" s="263" t="s">
        <v>796</v>
      </c>
    </row>
    <row r="339" spans="1:8" x14ac:dyDescent="0.15">
      <c r="A339" s="263" t="s">
        <v>1409</v>
      </c>
      <c r="B339" s="263" t="s">
        <v>1410</v>
      </c>
      <c r="C339" s="263"/>
      <c r="D339" s="261">
        <v>23012</v>
      </c>
      <c r="E339" s="261">
        <v>46022</v>
      </c>
      <c r="F339" s="263" t="s">
        <v>301</v>
      </c>
      <c r="G339" s="263" t="s">
        <v>301</v>
      </c>
      <c r="H339" s="263" t="s">
        <v>796</v>
      </c>
    </row>
    <row r="340" spans="1:8" x14ac:dyDescent="0.15">
      <c r="A340" s="263" t="s">
        <v>1411</v>
      </c>
      <c r="B340" s="263" t="s">
        <v>1412</v>
      </c>
      <c r="C340" s="263"/>
      <c r="D340" s="261">
        <v>41000</v>
      </c>
      <c r="E340" s="261">
        <v>46022</v>
      </c>
      <c r="F340" s="263" t="s">
        <v>1413</v>
      </c>
      <c r="G340" s="263" t="s">
        <v>1413</v>
      </c>
      <c r="H340" s="263" t="s">
        <v>796</v>
      </c>
    </row>
    <row r="341" spans="1:8" x14ac:dyDescent="0.15">
      <c r="A341" s="263" t="s">
        <v>1414</v>
      </c>
      <c r="B341" s="263" t="s">
        <v>1415</v>
      </c>
      <c r="C341" s="263"/>
      <c r="D341" s="261">
        <v>23012</v>
      </c>
      <c r="E341" s="261">
        <v>46022</v>
      </c>
      <c r="F341" s="263" t="s">
        <v>154</v>
      </c>
      <c r="G341" s="263" t="s">
        <v>154</v>
      </c>
      <c r="H341" s="263" t="s">
        <v>796</v>
      </c>
    </row>
    <row r="342" spans="1:8" x14ac:dyDescent="0.15">
      <c r="A342" s="263" t="s">
        <v>1416</v>
      </c>
      <c r="B342" s="263" t="s">
        <v>1417</v>
      </c>
      <c r="C342" s="263"/>
      <c r="D342" s="261">
        <v>23012</v>
      </c>
      <c r="E342" s="261">
        <v>46022</v>
      </c>
      <c r="F342" s="263"/>
      <c r="G342" s="263" t="s">
        <v>1418</v>
      </c>
      <c r="H342" s="263" t="s">
        <v>796</v>
      </c>
    </row>
    <row r="343" spans="1:8" x14ac:dyDescent="0.15">
      <c r="A343" s="263" t="s">
        <v>1419</v>
      </c>
      <c r="B343" s="263" t="s">
        <v>1420</v>
      </c>
      <c r="C343" s="263"/>
      <c r="D343" s="261">
        <v>23012</v>
      </c>
      <c r="E343" s="261">
        <v>46022</v>
      </c>
      <c r="F343" s="263" t="s">
        <v>277</v>
      </c>
      <c r="G343" s="263" t="s">
        <v>277</v>
      </c>
      <c r="H343" s="263" t="s">
        <v>796</v>
      </c>
    </row>
    <row r="344" spans="1:8" x14ac:dyDescent="0.15">
      <c r="A344" s="263" t="s">
        <v>1421</v>
      </c>
      <c r="B344" s="263" t="s">
        <v>1422</v>
      </c>
      <c r="C344" s="263"/>
      <c r="D344" s="261">
        <v>23012</v>
      </c>
      <c r="E344" s="261">
        <v>46022</v>
      </c>
      <c r="F344" s="263" t="s">
        <v>443</v>
      </c>
      <c r="G344" s="263" t="s">
        <v>443</v>
      </c>
      <c r="H344" s="263" t="s">
        <v>796</v>
      </c>
    </row>
    <row r="345" spans="1:8" x14ac:dyDescent="0.15">
      <c r="A345" s="263" t="s">
        <v>1423</v>
      </c>
      <c r="B345" s="263" t="s">
        <v>1424</v>
      </c>
      <c r="C345" s="263"/>
      <c r="D345" s="261">
        <v>30578</v>
      </c>
      <c r="E345" s="261">
        <v>46022</v>
      </c>
      <c r="F345" s="263" t="s">
        <v>1425</v>
      </c>
      <c r="G345" s="263" t="s">
        <v>1425</v>
      </c>
      <c r="H345" s="263" t="s">
        <v>796</v>
      </c>
    </row>
    <row r="346" spans="1:8" x14ac:dyDescent="0.15">
      <c r="A346" s="263" t="s">
        <v>1426</v>
      </c>
      <c r="B346" s="263" t="s">
        <v>1427</v>
      </c>
      <c r="C346" s="263"/>
      <c r="D346" s="261">
        <v>23012</v>
      </c>
      <c r="E346" s="261">
        <v>46022</v>
      </c>
      <c r="F346" s="263" t="s">
        <v>1428</v>
      </c>
      <c r="G346" s="263" t="s">
        <v>1428</v>
      </c>
      <c r="H346" s="263" t="s">
        <v>796</v>
      </c>
    </row>
    <row r="347" spans="1:8" x14ac:dyDescent="0.15">
      <c r="A347" s="263" t="s">
        <v>1429</v>
      </c>
      <c r="B347" s="263" t="s">
        <v>1430</v>
      </c>
      <c r="C347" s="263"/>
      <c r="D347" s="261">
        <v>23012</v>
      </c>
      <c r="E347" s="261">
        <v>46022</v>
      </c>
      <c r="F347" s="263" t="s">
        <v>302</v>
      </c>
      <c r="G347" s="263" t="s">
        <v>302</v>
      </c>
      <c r="H347" s="263" t="s">
        <v>796</v>
      </c>
    </row>
    <row r="348" spans="1:8" x14ac:dyDescent="0.15">
      <c r="A348" s="263" t="s">
        <v>1431</v>
      </c>
      <c r="B348" s="263" t="s">
        <v>1432</v>
      </c>
      <c r="C348" s="263"/>
      <c r="D348" s="261">
        <v>27723</v>
      </c>
      <c r="E348" s="261">
        <v>46022</v>
      </c>
      <c r="F348" s="263" t="s">
        <v>448</v>
      </c>
      <c r="G348" s="263" t="s">
        <v>448</v>
      </c>
      <c r="H348" s="263" t="s">
        <v>796</v>
      </c>
    </row>
    <row r="349" spans="1:8" x14ac:dyDescent="0.15">
      <c r="A349" s="263" t="s">
        <v>1433</v>
      </c>
      <c r="B349" s="263" t="s">
        <v>1434</v>
      </c>
      <c r="C349" s="263"/>
      <c r="D349" s="261">
        <v>25087</v>
      </c>
      <c r="E349" s="261">
        <v>46022</v>
      </c>
      <c r="F349" s="263" t="s">
        <v>450</v>
      </c>
      <c r="G349" s="263" t="s">
        <v>450</v>
      </c>
      <c r="H349" s="263" t="s">
        <v>796</v>
      </c>
    </row>
    <row r="350" spans="1:8" x14ac:dyDescent="0.15">
      <c r="A350" s="263" t="s">
        <v>1435</v>
      </c>
      <c r="B350" s="263" t="s">
        <v>1436</v>
      </c>
      <c r="C350" s="263"/>
      <c r="D350" s="261">
        <v>23012</v>
      </c>
      <c r="E350" s="261">
        <v>46022</v>
      </c>
      <c r="F350" s="263" t="s">
        <v>155</v>
      </c>
      <c r="G350" s="263" t="s">
        <v>155</v>
      </c>
      <c r="H350" s="263" t="s">
        <v>796</v>
      </c>
    </row>
    <row r="351" spans="1:8" x14ac:dyDescent="0.15">
      <c r="A351" s="263" t="s">
        <v>1437</v>
      </c>
      <c r="B351" s="263" t="s">
        <v>1438</v>
      </c>
      <c r="C351" s="263">
        <v>6</v>
      </c>
      <c r="D351" s="261">
        <v>23012</v>
      </c>
      <c r="E351" s="261">
        <v>46022</v>
      </c>
      <c r="F351" s="263" t="s">
        <v>156</v>
      </c>
      <c r="G351" s="263" t="s">
        <v>156</v>
      </c>
      <c r="H351" s="263" t="s">
        <v>796</v>
      </c>
    </row>
    <row r="352" spans="1:8" x14ac:dyDescent="0.15">
      <c r="A352" s="263" t="s">
        <v>1439</v>
      </c>
      <c r="B352" s="263" t="s">
        <v>1440</v>
      </c>
      <c r="C352" s="263"/>
      <c r="D352" s="261">
        <v>23012</v>
      </c>
      <c r="E352" s="261">
        <v>46022</v>
      </c>
      <c r="F352" s="263" t="s">
        <v>303</v>
      </c>
      <c r="G352" s="263" t="s">
        <v>303</v>
      </c>
      <c r="H352" s="263" t="s">
        <v>796</v>
      </c>
    </row>
    <row r="353" spans="1:8" x14ac:dyDescent="0.15">
      <c r="A353" s="263" t="s">
        <v>1441</v>
      </c>
      <c r="B353" s="263" t="s">
        <v>1442</v>
      </c>
      <c r="C353" s="263"/>
      <c r="D353" s="261">
        <v>23012</v>
      </c>
      <c r="E353" s="261">
        <v>46022</v>
      </c>
      <c r="F353" s="263" t="s">
        <v>278</v>
      </c>
      <c r="G353" s="263" t="s">
        <v>278</v>
      </c>
      <c r="H353" s="263" t="s">
        <v>796</v>
      </c>
    </row>
    <row r="354" spans="1:8" x14ac:dyDescent="0.15">
      <c r="A354" s="263" t="s">
        <v>1443</v>
      </c>
      <c r="B354" s="263" t="s">
        <v>1444</v>
      </c>
      <c r="C354" s="263"/>
      <c r="D354" s="261">
        <v>33574</v>
      </c>
      <c r="E354" s="261">
        <v>46022</v>
      </c>
      <c r="F354" s="263" t="s">
        <v>453</v>
      </c>
      <c r="G354" s="263" t="s">
        <v>453</v>
      </c>
      <c r="H354" s="263" t="s">
        <v>796</v>
      </c>
    </row>
    <row r="355" spans="1:8" x14ac:dyDescent="0.15">
      <c r="A355" s="263" t="s">
        <v>1445</v>
      </c>
      <c r="B355" s="263" t="s">
        <v>1446</v>
      </c>
      <c r="C355" s="263"/>
      <c r="D355" s="261">
        <v>23012</v>
      </c>
      <c r="E355" s="261">
        <v>46022</v>
      </c>
      <c r="F355" s="263" t="s">
        <v>304</v>
      </c>
      <c r="G355" s="263" t="s">
        <v>304</v>
      </c>
      <c r="H355" s="263" t="s">
        <v>796</v>
      </c>
    </row>
    <row r="356" spans="1:8" x14ac:dyDescent="0.15">
      <c r="A356" s="263" t="s">
        <v>1447</v>
      </c>
      <c r="B356" s="263" t="s">
        <v>1448</v>
      </c>
      <c r="C356" s="263"/>
      <c r="D356" s="261">
        <v>23012</v>
      </c>
      <c r="E356" s="261">
        <v>46022</v>
      </c>
      <c r="F356" s="263" t="s">
        <v>279</v>
      </c>
      <c r="G356" s="263" t="s">
        <v>279</v>
      </c>
      <c r="H356" s="263" t="s">
        <v>796</v>
      </c>
    </row>
    <row r="357" spans="1:8" x14ac:dyDescent="0.15">
      <c r="A357" s="263" t="s">
        <v>1449</v>
      </c>
      <c r="B357" s="263" t="s">
        <v>1449</v>
      </c>
      <c r="C357" s="263"/>
      <c r="D357" s="261">
        <v>23012</v>
      </c>
      <c r="E357" s="261">
        <v>46022</v>
      </c>
      <c r="F357" s="263" t="s">
        <v>452</v>
      </c>
      <c r="G357" s="263" t="s">
        <v>452</v>
      </c>
      <c r="H357" s="263" t="s">
        <v>796</v>
      </c>
    </row>
    <row r="358" spans="1:8" x14ac:dyDescent="0.15">
      <c r="A358" s="263" t="s">
        <v>1450</v>
      </c>
      <c r="B358" s="263" t="s">
        <v>1451</v>
      </c>
      <c r="C358" s="263"/>
      <c r="D358" s="261">
        <v>25723</v>
      </c>
      <c r="E358" s="261">
        <v>46022</v>
      </c>
      <c r="F358" s="263" t="s">
        <v>455</v>
      </c>
      <c r="G358" s="263" t="s">
        <v>455</v>
      </c>
      <c r="H358" s="263" t="s">
        <v>796</v>
      </c>
    </row>
    <row r="359" spans="1:8" x14ac:dyDescent="0.15">
      <c r="A359" s="263" t="s">
        <v>1452</v>
      </c>
      <c r="B359" s="263" t="s">
        <v>1453</v>
      </c>
      <c r="C359" s="263"/>
      <c r="D359" s="261">
        <v>23012</v>
      </c>
      <c r="E359" s="261">
        <v>46022</v>
      </c>
      <c r="F359" s="263" t="s">
        <v>92</v>
      </c>
      <c r="G359" s="263" t="s">
        <v>92</v>
      </c>
      <c r="H359" s="263" t="s">
        <v>796</v>
      </c>
    </row>
    <row r="360" spans="1:8" x14ac:dyDescent="0.15">
      <c r="A360" s="263" t="s">
        <v>1454</v>
      </c>
      <c r="B360" s="263" t="s">
        <v>1455</v>
      </c>
      <c r="C360" s="263"/>
      <c r="D360" s="261">
        <v>23012</v>
      </c>
      <c r="E360" s="261">
        <v>46022</v>
      </c>
      <c r="F360" s="263" t="s">
        <v>305</v>
      </c>
      <c r="G360" s="263" t="s">
        <v>305</v>
      </c>
      <c r="H360" s="263" t="s">
        <v>796</v>
      </c>
    </row>
    <row r="361" spans="1:8" x14ac:dyDescent="0.15">
      <c r="A361" s="263" t="s">
        <v>1456</v>
      </c>
      <c r="B361" s="263" t="s">
        <v>1457</v>
      </c>
      <c r="C361" s="263"/>
      <c r="D361" s="261">
        <v>23012</v>
      </c>
      <c r="E361" s="261">
        <v>46022</v>
      </c>
      <c r="F361" s="263" t="s">
        <v>198</v>
      </c>
      <c r="G361" s="263" t="s">
        <v>198</v>
      </c>
      <c r="H361" s="263" t="s">
        <v>796</v>
      </c>
    </row>
    <row r="362" spans="1:8" x14ac:dyDescent="0.15">
      <c r="A362" s="263" t="s">
        <v>1458</v>
      </c>
      <c r="B362" s="263" t="s">
        <v>1459</v>
      </c>
      <c r="C362" s="263"/>
      <c r="D362" s="261">
        <v>33512</v>
      </c>
      <c r="E362" s="261">
        <v>46022</v>
      </c>
      <c r="F362" s="263" t="s">
        <v>71</v>
      </c>
      <c r="G362" s="263" t="s">
        <v>71</v>
      </c>
      <c r="H362" s="263" t="s">
        <v>796</v>
      </c>
    </row>
    <row r="363" spans="1:8" x14ac:dyDescent="0.15">
      <c r="A363" s="263" t="s">
        <v>1460</v>
      </c>
      <c r="B363" s="263" t="s">
        <v>1461</v>
      </c>
      <c r="C363" s="263"/>
      <c r="D363" s="261">
        <v>23012</v>
      </c>
      <c r="E363" s="261">
        <v>46022</v>
      </c>
      <c r="F363" s="263" t="s">
        <v>93</v>
      </c>
      <c r="G363" s="263" t="s">
        <v>93</v>
      </c>
      <c r="H363" s="263" t="s">
        <v>796</v>
      </c>
    </row>
    <row r="364" spans="1:8" x14ac:dyDescent="0.15">
      <c r="A364" s="263" t="s">
        <v>1462</v>
      </c>
      <c r="B364" s="263" t="s">
        <v>1463</v>
      </c>
      <c r="C364" s="263"/>
      <c r="D364" s="261">
        <v>28764</v>
      </c>
      <c r="E364" s="261">
        <v>46022</v>
      </c>
      <c r="F364" s="263" t="s">
        <v>456</v>
      </c>
      <c r="G364" s="263" t="s">
        <v>456</v>
      </c>
      <c r="H364" s="263" t="s">
        <v>796</v>
      </c>
    </row>
    <row r="365" spans="1:8" x14ac:dyDescent="0.15">
      <c r="A365" s="263" t="s">
        <v>1464</v>
      </c>
      <c r="B365" s="263" t="s">
        <v>1465</v>
      </c>
      <c r="C365" s="263"/>
      <c r="D365" s="261">
        <v>23012</v>
      </c>
      <c r="E365" s="261">
        <v>46022</v>
      </c>
      <c r="F365" s="263" t="s">
        <v>306</v>
      </c>
      <c r="G365" s="263" t="s">
        <v>306</v>
      </c>
      <c r="H365" s="263" t="s">
        <v>796</v>
      </c>
    </row>
    <row r="366" spans="1:8" x14ac:dyDescent="0.15">
      <c r="A366" s="263" t="s">
        <v>1466</v>
      </c>
      <c r="B366" s="263" t="s">
        <v>1467</v>
      </c>
      <c r="C366" s="263"/>
      <c r="D366" s="261">
        <v>33573</v>
      </c>
      <c r="E366" s="261">
        <v>46022</v>
      </c>
      <c r="F366" s="263" t="s">
        <v>199</v>
      </c>
      <c r="G366" s="263" t="s">
        <v>199</v>
      </c>
      <c r="H366" s="263" t="s">
        <v>796</v>
      </c>
    </row>
    <row r="367" spans="1:8" x14ac:dyDescent="0.15">
      <c r="A367" s="263" t="s">
        <v>1468</v>
      </c>
      <c r="B367" s="263" t="s">
        <v>1469</v>
      </c>
      <c r="C367" s="263"/>
      <c r="D367" s="261">
        <v>23012</v>
      </c>
      <c r="E367" s="261">
        <v>46022</v>
      </c>
      <c r="F367" s="263"/>
      <c r="G367" s="263" t="s">
        <v>1470</v>
      </c>
      <c r="H367" s="263" t="s">
        <v>796</v>
      </c>
    </row>
    <row r="368" spans="1:8" x14ac:dyDescent="0.15">
      <c r="A368" s="263" t="s">
        <v>1471</v>
      </c>
      <c r="B368" s="263" t="s">
        <v>1472</v>
      </c>
      <c r="C368" s="263"/>
      <c r="D368" s="261">
        <v>23012</v>
      </c>
      <c r="E368" s="261">
        <v>46022</v>
      </c>
      <c r="F368" s="263"/>
      <c r="G368" s="263" t="s">
        <v>1473</v>
      </c>
      <c r="H368" s="263" t="s">
        <v>796</v>
      </c>
    </row>
    <row r="369" spans="1:8" x14ac:dyDescent="0.15">
      <c r="A369" s="263" t="s">
        <v>1474</v>
      </c>
      <c r="B369" s="263" t="s">
        <v>1475</v>
      </c>
      <c r="C369" s="263"/>
      <c r="D369" s="261">
        <v>23012</v>
      </c>
      <c r="E369" s="261">
        <v>46022</v>
      </c>
      <c r="F369" s="263"/>
      <c r="G369" s="263" t="s">
        <v>1476</v>
      </c>
      <c r="H369" s="263" t="s">
        <v>796</v>
      </c>
    </row>
    <row r="370" spans="1:8" x14ac:dyDescent="0.15">
      <c r="A370" s="263" t="s">
        <v>1477</v>
      </c>
      <c r="B370" s="263" t="s">
        <v>1478</v>
      </c>
      <c r="C370" s="263"/>
      <c r="D370" s="261">
        <v>23012</v>
      </c>
      <c r="E370" s="261">
        <v>46022</v>
      </c>
      <c r="F370" s="263"/>
      <c r="G370" s="263" t="s">
        <v>1479</v>
      </c>
      <c r="H370" s="263" t="s">
        <v>796</v>
      </c>
    </row>
    <row r="371" spans="1:8" x14ac:dyDescent="0.15">
      <c r="A371" s="263" t="s">
        <v>1480</v>
      </c>
      <c r="B371" s="263" t="s">
        <v>1481</v>
      </c>
      <c r="C371" s="263"/>
      <c r="D371" s="261">
        <v>23012</v>
      </c>
      <c r="E371" s="261">
        <v>46022</v>
      </c>
      <c r="F371" s="263"/>
      <c r="G371" s="263" t="s">
        <v>1482</v>
      </c>
      <c r="H371" s="263" t="s">
        <v>796</v>
      </c>
    </row>
    <row r="372" spans="1:8" x14ac:dyDescent="0.15">
      <c r="A372" s="263" t="s">
        <v>1483</v>
      </c>
      <c r="B372" s="263" t="s">
        <v>1484</v>
      </c>
      <c r="C372" s="263"/>
      <c r="D372" s="261">
        <v>23012</v>
      </c>
      <c r="E372" s="261">
        <v>46022</v>
      </c>
      <c r="F372" s="263"/>
      <c r="G372" s="263" t="s">
        <v>1485</v>
      </c>
      <c r="H372" s="263" t="s">
        <v>796</v>
      </c>
    </row>
    <row r="373" spans="1:8" x14ac:dyDescent="0.15">
      <c r="A373" s="263" t="s">
        <v>1486</v>
      </c>
      <c r="B373" s="263" t="s">
        <v>1487</v>
      </c>
      <c r="C373" s="263"/>
      <c r="D373" s="261">
        <v>23012</v>
      </c>
      <c r="E373" s="261">
        <v>46022</v>
      </c>
      <c r="F373" s="263"/>
      <c r="G373" s="263" t="s">
        <v>1488</v>
      </c>
      <c r="H373" s="263" t="s">
        <v>796</v>
      </c>
    </row>
    <row r="374" spans="1:8" x14ac:dyDescent="0.15">
      <c r="A374" s="263" t="s">
        <v>1489</v>
      </c>
      <c r="B374" s="263" t="s">
        <v>1490</v>
      </c>
      <c r="C374" s="263"/>
      <c r="D374" s="261">
        <v>23012</v>
      </c>
      <c r="E374" s="261">
        <v>46022</v>
      </c>
      <c r="F374" s="263"/>
      <c r="G374" s="263" t="s">
        <v>1491</v>
      </c>
      <c r="H374" s="263" t="s">
        <v>796</v>
      </c>
    </row>
    <row r="375" spans="1:8" x14ac:dyDescent="0.15">
      <c r="A375" s="263" t="s">
        <v>1492</v>
      </c>
      <c r="B375" s="263" t="s">
        <v>1493</v>
      </c>
      <c r="C375" s="263"/>
      <c r="D375" s="261">
        <v>23012</v>
      </c>
      <c r="E375" s="261">
        <v>46022</v>
      </c>
      <c r="F375" s="263"/>
      <c r="G375" s="263" t="s">
        <v>1494</v>
      </c>
      <c r="H375" s="263" t="s">
        <v>796</v>
      </c>
    </row>
    <row r="376" spans="1:8" x14ac:dyDescent="0.15">
      <c r="A376" s="263" t="s">
        <v>1495</v>
      </c>
      <c r="B376" s="263" t="s">
        <v>1496</v>
      </c>
      <c r="C376" s="263"/>
      <c r="D376" s="261">
        <v>23012</v>
      </c>
      <c r="E376" s="261">
        <v>46022</v>
      </c>
      <c r="F376" s="263"/>
      <c r="G376" s="263" t="s">
        <v>1497</v>
      </c>
      <c r="H376" s="263" t="s">
        <v>796</v>
      </c>
    </row>
    <row r="377" spans="1:8" x14ac:dyDescent="0.15">
      <c r="A377" s="263" t="s">
        <v>1498</v>
      </c>
      <c r="B377" s="263" t="s">
        <v>1499</v>
      </c>
      <c r="C377" s="263">
        <v>1</v>
      </c>
      <c r="D377" s="261">
        <v>23012</v>
      </c>
      <c r="E377" s="261">
        <v>46022</v>
      </c>
      <c r="F377" s="263" t="s">
        <v>462</v>
      </c>
      <c r="G377" s="263" t="s">
        <v>462</v>
      </c>
      <c r="H377" s="263" t="s">
        <v>796</v>
      </c>
    </row>
    <row r="378" spans="1:8" x14ac:dyDescent="0.15">
      <c r="A378" s="263" t="s">
        <v>1500</v>
      </c>
      <c r="B378" s="263" t="s">
        <v>1501</v>
      </c>
      <c r="C378" s="263">
        <v>2</v>
      </c>
      <c r="D378" s="261">
        <v>23012</v>
      </c>
      <c r="E378" s="261">
        <v>46022</v>
      </c>
      <c r="F378" s="263" t="s">
        <v>163</v>
      </c>
      <c r="G378" s="263" t="s">
        <v>163</v>
      </c>
      <c r="H378" s="263" t="s">
        <v>796</v>
      </c>
    </row>
    <row r="379" spans="1:8" x14ac:dyDescent="0.15">
      <c r="A379" s="263" t="s">
        <v>1502</v>
      </c>
      <c r="B379" s="263" t="s">
        <v>1503</v>
      </c>
      <c r="C379" s="263"/>
      <c r="D379" s="261">
        <v>23012</v>
      </c>
      <c r="E379" s="261">
        <v>46022</v>
      </c>
      <c r="F379" s="263" t="s">
        <v>94</v>
      </c>
      <c r="G379" s="263" t="s">
        <v>94</v>
      </c>
      <c r="H379" s="263" t="s">
        <v>796</v>
      </c>
    </row>
    <row r="380" spans="1:8" x14ac:dyDescent="0.15">
      <c r="A380" s="263" t="s">
        <v>1504</v>
      </c>
      <c r="B380" s="263" t="s">
        <v>1505</v>
      </c>
      <c r="C380" s="263"/>
      <c r="D380" s="261">
        <v>23012</v>
      </c>
      <c r="E380" s="261">
        <v>46022</v>
      </c>
      <c r="F380" s="263" t="s">
        <v>439</v>
      </c>
      <c r="G380" s="263" t="s">
        <v>439</v>
      </c>
      <c r="H380" s="263" t="s">
        <v>796</v>
      </c>
    </row>
    <row r="381" spans="1:8" x14ac:dyDescent="0.15">
      <c r="A381" s="263" t="s">
        <v>1506</v>
      </c>
      <c r="B381" s="263" t="s">
        <v>1507</v>
      </c>
      <c r="C381" s="263"/>
      <c r="D381" s="261">
        <v>23012</v>
      </c>
      <c r="E381" s="261">
        <v>46022</v>
      </c>
      <c r="F381" s="263" t="s">
        <v>1508</v>
      </c>
      <c r="G381" s="263" t="s">
        <v>1508</v>
      </c>
      <c r="H381" s="263" t="s">
        <v>796</v>
      </c>
    </row>
    <row r="382" spans="1:8" x14ac:dyDescent="0.15">
      <c r="A382" s="263" t="s">
        <v>1509</v>
      </c>
      <c r="B382" s="263" t="s">
        <v>1510</v>
      </c>
      <c r="C382" s="263"/>
      <c r="D382" s="261">
        <v>33573</v>
      </c>
      <c r="E382" s="261">
        <v>46022</v>
      </c>
      <c r="F382" s="263" t="s">
        <v>72</v>
      </c>
      <c r="G382" s="263" t="s">
        <v>72</v>
      </c>
      <c r="H382" s="263" t="s">
        <v>796</v>
      </c>
    </row>
    <row r="383" spans="1:8" x14ac:dyDescent="0.15">
      <c r="A383" s="263" t="s">
        <v>1511</v>
      </c>
      <c r="B383" s="263" t="s">
        <v>1512</v>
      </c>
      <c r="C383" s="263"/>
      <c r="D383" s="261">
        <v>29432</v>
      </c>
      <c r="E383" s="261">
        <v>46022</v>
      </c>
      <c r="F383" s="263" t="s">
        <v>458</v>
      </c>
      <c r="G383" s="263" t="s">
        <v>458</v>
      </c>
      <c r="H383" s="263" t="s">
        <v>796</v>
      </c>
    </row>
    <row r="384" spans="1:8" x14ac:dyDescent="0.15">
      <c r="A384" s="263" t="s">
        <v>1513</v>
      </c>
      <c r="B384" s="263" t="s">
        <v>1514</v>
      </c>
      <c r="C384" s="263"/>
      <c r="D384" s="261">
        <v>23012</v>
      </c>
      <c r="E384" s="261">
        <v>46022</v>
      </c>
      <c r="F384" s="263" t="s">
        <v>157</v>
      </c>
      <c r="G384" s="263" t="s">
        <v>157</v>
      </c>
      <c r="H384" s="263" t="s">
        <v>796</v>
      </c>
    </row>
    <row r="385" spans="1:8" x14ac:dyDescent="0.15">
      <c r="A385" s="263" t="s">
        <v>1515</v>
      </c>
      <c r="B385" s="263" t="s">
        <v>1516</v>
      </c>
      <c r="C385" s="263"/>
      <c r="D385" s="261">
        <v>23012</v>
      </c>
      <c r="E385" s="261">
        <v>46022</v>
      </c>
      <c r="F385" s="263" t="s">
        <v>95</v>
      </c>
      <c r="G385" s="263" t="s">
        <v>95</v>
      </c>
      <c r="H385" s="263" t="s">
        <v>796</v>
      </c>
    </row>
    <row r="386" spans="1:8" x14ac:dyDescent="0.15">
      <c r="A386" s="263" t="s">
        <v>1517</v>
      </c>
      <c r="B386" s="263" t="s">
        <v>1518</v>
      </c>
      <c r="C386" s="263"/>
      <c r="D386" s="261">
        <v>23012</v>
      </c>
      <c r="E386" s="261">
        <v>46022</v>
      </c>
      <c r="F386" s="263" t="s">
        <v>73</v>
      </c>
      <c r="G386" s="263" t="s">
        <v>73</v>
      </c>
      <c r="H386" s="263" t="s">
        <v>796</v>
      </c>
    </row>
    <row r="387" spans="1:8" x14ac:dyDescent="0.15">
      <c r="A387" s="263" t="s">
        <v>1519</v>
      </c>
      <c r="B387" s="263" t="s">
        <v>1520</v>
      </c>
      <c r="C387" s="263"/>
      <c r="D387" s="261">
        <v>23012</v>
      </c>
      <c r="E387" s="261">
        <v>46022</v>
      </c>
      <c r="F387" s="263" t="s">
        <v>459</v>
      </c>
      <c r="G387" s="263" t="s">
        <v>459</v>
      </c>
      <c r="H387" s="263" t="s">
        <v>796</v>
      </c>
    </row>
    <row r="388" spans="1:8" x14ac:dyDescent="0.15">
      <c r="A388" s="263" t="s">
        <v>1521</v>
      </c>
      <c r="B388" s="263" t="s">
        <v>1522</v>
      </c>
      <c r="C388" s="263"/>
      <c r="D388" s="261">
        <v>23012</v>
      </c>
      <c r="E388" s="261">
        <v>46022</v>
      </c>
      <c r="F388" s="263" t="s">
        <v>460</v>
      </c>
      <c r="G388" s="263" t="s">
        <v>460</v>
      </c>
      <c r="H388" s="263" t="s">
        <v>796</v>
      </c>
    </row>
    <row r="389" spans="1:8" x14ac:dyDescent="0.15">
      <c r="A389" s="263"/>
      <c r="B389" s="263" t="s">
        <v>1523</v>
      </c>
      <c r="C389" s="263"/>
      <c r="D389" s="261">
        <v>23012</v>
      </c>
      <c r="E389" s="261">
        <v>46022</v>
      </c>
      <c r="F389" s="263"/>
      <c r="G389" s="263" t="s">
        <v>101</v>
      </c>
      <c r="H389" s="263" t="s">
        <v>796</v>
      </c>
    </row>
    <row r="390" spans="1:8" x14ac:dyDescent="0.15">
      <c r="A390" s="263" t="s">
        <v>1524</v>
      </c>
      <c r="B390" s="263" t="s">
        <v>1525</v>
      </c>
      <c r="C390" s="263"/>
      <c r="D390" s="261">
        <v>23012</v>
      </c>
      <c r="E390" s="261">
        <v>32873</v>
      </c>
      <c r="F390" s="263"/>
      <c r="G390" s="263" t="s">
        <v>1526</v>
      </c>
      <c r="H390" s="263" t="s">
        <v>912</v>
      </c>
    </row>
    <row r="391" spans="1:8" x14ac:dyDescent="0.15">
      <c r="A391" s="263" t="s">
        <v>1527</v>
      </c>
      <c r="B391" s="263" t="s">
        <v>1528</v>
      </c>
      <c r="C391" s="263"/>
      <c r="D391" s="261">
        <v>23012</v>
      </c>
      <c r="E391" s="261">
        <v>46022</v>
      </c>
      <c r="F391" s="263" t="s">
        <v>1529</v>
      </c>
      <c r="G391" s="263" t="s">
        <v>1529</v>
      </c>
      <c r="H391" s="263" t="s">
        <v>796</v>
      </c>
    </row>
    <row r="392" spans="1:8" x14ac:dyDescent="0.15">
      <c r="A392" s="263" t="s">
        <v>1530</v>
      </c>
      <c r="B392" s="263" t="s">
        <v>1531</v>
      </c>
      <c r="C392" s="263"/>
      <c r="D392" s="261">
        <v>23012</v>
      </c>
      <c r="E392" s="261">
        <v>46022</v>
      </c>
      <c r="F392" s="263" t="s">
        <v>308</v>
      </c>
      <c r="G392" s="263" t="s">
        <v>308</v>
      </c>
      <c r="H392" s="263" t="s">
        <v>796</v>
      </c>
    </row>
    <row r="393" spans="1:8" x14ac:dyDescent="0.15">
      <c r="A393" s="263" t="s">
        <v>1532</v>
      </c>
      <c r="B393" s="263" t="s">
        <v>1533</v>
      </c>
      <c r="C393" s="263"/>
      <c r="D393" s="261">
        <v>23012</v>
      </c>
      <c r="E393" s="261">
        <v>35946</v>
      </c>
      <c r="F393" s="263" t="s">
        <v>1534</v>
      </c>
      <c r="G393" s="263" t="s">
        <v>1534</v>
      </c>
      <c r="H393" s="263" t="s">
        <v>912</v>
      </c>
    </row>
    <row r="394" spans="1:8" x14ac:dyDescent="0.15">
      <c r="A394" s="263" t="s">
        <v>1535</v>
      </c>
      <c r="B394" s="263" t="s">
        <v>1536</v>
      </c>
      <c r="C394" s="263"/>
      <c r="D394" s="261">
        <v>23674</v>
      </c>
      <c r="E394" s="261">
        <v>46022</v>
      </c>
      <c r="F394" s="263" t="s">
        <v>309</v>
      </c>
      <c r="G394" s="263" t="s">
        <v>309</v>
      </c>
      <c r="H394" s="263" t="s">
        <v>796</v>
      </c>
    </row>
    <row r="395" spans="1:8" x14ac:dyDescent="0.15">
      <c r="A395" s="263" t="s">
        <v>1537</v>
      </c>
      <c r="B395" s="263" t="s">
        <v>1538</v>
      </c>
      <c r="C395" s="263"/>
      <c r="D395" s="261">
        <v>23012</v>
      </c>
      <c r="E395" s="261">
        <v>46022</v>
      </c>
      <c r="F395" s="263" t="s">
        <v>310</v>
      </c>
      <c r="G395" s="263" t="s">
        <v>310</v>
      </c>
      <c r="H395" s="263" t="s">
        <v>796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Consolidated worldwide external claims of UK-owned Monetary Financial Institutions (excluding central bank)</TermName>
          <TermId xmlns="http://schemas.microsoft.com/office/infopath/2007/PartnerControls">9095fca6-8d95-4770-9d70-ee28691063d0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2017-06-15T23:00:00+00:00</PublishDate>
    <TaxCatchAll xmlns="473c8558-9769-4e4c-9240-6b5c31c0767f">
      <Value>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2017-06-16T08:30:00+00:00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7D2175-CAB6-4789-86C7-DC7C2C5553E6}"/>
</file>

<file path=customXml/itemProps2.xml><?xml version="1.0" encoding="utf-8"?>
<ds:datastoreItem xmlns:ds="http://schemas.openxmlformats.org/officeDocument/2006/customXml" ds:itemID="{1D7541A5-F774-4769-80FD-B92875FE03AA}"/>
</file>

<file path=customXml/itemProps3.xml><?xml version="1.0" encoding="utf-8"?>
<ds:datastoreItem xmlns:ds="http://schemas.openxmlformats.org/officeDocument/2006/customXml" ds:itemID="{181CE4BB-37C4-47CD-96AA-C48DA2E64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Mapping for chart 1</vt:lpstr>
      <vt:lpstr>Table A</vt:lpstr>
      <vt:lpstr>Developed</vt:lpstr>
      <vt:lpstr>Offshore</vt:lpstr>
      <vt:lpstr>Developing</vt:lpstr>
      <vt:lpstr>New Style Table C</vt:lpstr>
      <vt:lpstr>Country mapping</vt:lpstr>
      <vt:lpstr>Sheet1</vt:lpstr>
      <vt:lpstr>Mapping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A-G</dc:title>
  <dc:creator>Carly Johnson</dc:creator>
  <cp:lastModifiedBy>Jones, Kieran</cp:lastModifiedBy>
  <cp:lastPrinted>2009-03-16T15:20:12Z</cp:lastPrinted>
  <dcterms:created xsi:type="dcterms:W3CDTF">1999-04-12T10:32:52Z</dcterms:created>
  <dcterms:modified xsi:type="dcterms:W3CDTF">2017-06-15T10:17:14Z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92;#Consolidated worldwide external claims of UK-owned Monetary Financial Institutions (excluding central bank)|9095fca6-8d95-4770-9d70-ee28691063d0</vt:lpwstr>
  </property>
</Properties>
</file>