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RPortbl\Analytical\328903\"/>
    </mc:Choice>
  </mc:AlternateContent>
  <bookViews>
    <workbookView xWindow="0" yWindow="0" windowWidth="20490" windowHeight="8595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 l="1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21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 l="1"/>
  <c r="G13" i="75"/>
  <c r="P13" i="75"/>
  <c r="E13" i="75"/>
  <c r="I13" i="75"/>
  <c r="I15" i="75"/>
  <c r="N13" i="75"/>
  <c r="K22" i="75"/>
  <c r="G22" i="75"/>
  <c r="E22" i="75"/>
  <c r="M22" i="75"/>
  <c r="R22" i="75"/>
  <c r="M19" i="76"/>
  <c r="E19" i="76"/>
  <c r="P19" i="76"/>
  <c r="G19" i="76"/>
  <c r="N19" i="76"/>
  <c r="K19" i="76"/>
  <c r="I19" i="76"/>
  <c r="R19" i="76"/>
  <c r="P31" i="76"/>
  <c r="I31" i="76"/>
  <c r="K31" i="76"/>
  <c r="R31" i="76"/>
  <c r="G31" i="76"/>
  <c r="E31" i="76"/>
  <c r="N31" i="76"/>
  <c r="M31" i="76"/>
  <c r="M37" i="76"/>
  <c r="E37" i="76"/>
  <c r="R37" i="76"/>
  <c r="I37" i="76"/>
  <c r="P37" i="76"/>
  <c r="G37" i="76"/>
  <c r="N37" i="76"/>
  <c r="K37" i="76"/>
  <c r="M33" i="76"/>
  <c r="E33" i="76"/>
  <c r="P33" i="76"/>
  <c r="G33" i="76"/>
  <c r="N33" i="76"/>
  <c r="K33" i="76"/>
  <c r="I33" i="76"/>
  <c r="R33" i="76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P40" i="76"/>
  <c r="E40" i="76"/>
  <c r="M40" i="76"/>
  <c r="K40" i="76"/>
  <c r="R20" i="76"/>
  <c r="K20" i="76"/>
  <c r="P20" i="76"/>
  <c r="G20" i="76"/>
  <c r="N20" i="76"/>
  <c r="E20" i="76"/>
  <c r="M20" i="76"/>
  <c r="I20" i="76"/>
  <c r="P17" i="76"/>
  <c r="I17" i="76"/>
  <c r="N17" i="76"/>
  <c r="E17" i="76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M15" i="76"/>
  <c r="E15" i="76"/>
  <c r="N15" i="76"/>
  <c r="K15" i="76"/>
  <c r="I15" i="76"/>
  <c r="G15" i="76"/>
  <c r="R15" i="76"/>
  <c r="P15" i="76"/>
  <c r="P21" i="76"/>
  <c r="I21" i="76"/>
  <c r="R21" i="76"/>
  <c r="G21" i="76"/>
  <c r="N21" i="76"/>
  <c r="E21" i="76"/>
  <c r="M21" i="76"/>
  <c r="K21" i="76"/>
  <c r="N22" i="76"/>
  <c r="G22" i="76"/>
  <c r="R22" i="76"/>
  <c r="I22" i="76"/>
  <c r="P22" i="76"/>
  <c r="E22" i="76"/>
  <c r="M22" i="76"/>
  <c r="K22" i="76"/>
  <c r="N18" i="76"/>
  <c r="G18" i="76"/>
  <c r="P18" i="76"/>
  <c r="E18" i="76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M16" i="76"/>
  <c r="I16" i="76"/>
  <c r="G16" i="76"/>
  <c r="P16" i="76"/>
  <c r="R38" i="76"/>
  <c r="K38" i="76"/>
  <c r="M38" i="76"/>
  <c r="I38" i="76"/>
  <c r="G38" i="76"/>
  <c r="E38" i="76"/>
  <c r="P38" i="76"/>
  <c r="N38" i="76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K32" i="75"/>
  <c r="R32" i="75"/>
  <c r="I32" i="75"/>
  <c r="P32" i="75"/>
  <c r="E32" i="75"/>
  <c r="R16" i="75"/>
  <c r="K16" i="75"/>
  <c r="I16" i="75"/>
  <c r="P16" i="75"/>
  <c r="G16" i="75"/>
  <c r="N16" i="75"/>
  <c r="E16" i="75"/>
  <c r="M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M29" i="75"/>
  <c r="E29" i="75"/>
  <c r="N29" i="75"/>
  <c r="K29" i="75"/>
  <c r="R29" i="75"/>
  <c r="I29" i="75"/>
  <c r="P29" i="75"/>
  <c r="G29" i="75"/>
  <c r="R30" i="75"/>
  <c r="K30" i="75"/>
  <c r="P30" i="75"/>
  <c r="G30" i="75"/>
  <c r="N30" i="75"/>
  <c r="E30" i="75"/>
  <c r="M30" i="75"/>
  <c r="I30" i="75"/>
  <c r="M37" i="75"/>
  <c r="E37" i="75"/>
  <c r="P37" i="75"/>
  <c r="G37" i="75"/>
  <c r="N37" i="75"/>
  <c r="K37" i="75"/>
  <c r="R37" i="75"/>
  <c r="I37" i="75"/>
  <c r="R20" i="75"/>
  <c r="K20" i="75"/>
  <c r="M20" i="75"/>
  <c r="I20" i="75"/>
  <c r="P20" i="75"/>
  <c r="G20" i="75"/>
  <c r="N20" i="75"/>
  <c r="E20" i="75"/>
  <c r="N38" i="75"/>
  <c r="G38" i="75"/>
  <c r="R38" i="75"/>
  <c r="I38" i="75"/>
  <c r="P38" i="75"/>
  <c r="E38" i="75"/>
  <c r="M38" i="75"/>
  <c r="K38" i="75"/>
  <c r="P31" i="75"/>
  <c r="I31" i="75"/>
  <c r="K31" i="75"/>
  <c r="R31" i="75"/>
  <c r="G31" i="75"/>
  <c r="N31" i="75"/>
  <c r="E31" i="75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E36" i="75"/>
  <c r="M36" i="75"/>
  <c r="I36" i="75"/>
  <c r="P36" i="75"/>
  <c r="G36" i="75"/>
  <c r="U15" i="75" l="1"/>
  <c r="V22" i="75"/>
  <c r="V13" i="75"/>
  <c r="U22" i="75"/>
  <c r="U13" i="75"/>
  <c r="V15" i="75"/>
  <c r="V16" i="76"/>
  <c r="U16" i="76"/>
  <c r="V39" i="76"/>
  <c r="U39" i="76"/>
  <c r="V18" i="76"/>
  <c r="U18" i="76"/>
  <c r="U34" i="76"/>
  <c r="V34" i="76"/>
  <c r="V35" i="76"/>
  <c r="U35" i="76"/>
  <c r="V36" i="76"/>
  <c r="U36" i="76"/>
  <c r="V17" i="76"/>
  <c r="U17" i="76"/>
  <c r="V24" i="76"/>
  <c r="U24" i="76"/>
  <c r="V38" i="76"/>
  <c r="U38" i="76"/>
  <c r="V22" i="76"/>
  <c r="U22" i="76"/>
  <c r="V21" i="76"/>
  <c r="U21" i="76"/>
  <c r="U15" i="76"/>
  <c r="V15" i="76"/>
  <c r="U23" i="76"/>
  <c r="V23" i="76"/>
  <c r="V20" i="76"/>
  <c r="U20" i="76"/>
  <c r="V40" i="76"/>
  <c r="U40" i="76"/>
  <c r="V32" i="76"/>
  <c r="U32" i="76"/>
  <c r="U33" i="76"/>
  <c r="V33" i="76"/>
  <c r="U37" i="76"/>
  <c r="V37" i="76"/>
  <c r="U31" i="76"/>
  <c r="V31" i="76"/>
  <c r="U19" i="76"/>
  <c r="V19" i="76"/>
  <c r="V36" i="75"/>
  <c r="U36" i="75"/>
  <c r="V14" i="75"/>
  <c r="U14" i="75"/>
  <c r="V35" i="75"/>
  <c r="U35" i="75"/>
  <c r="V20" i="75"/>
  <c r="U20" i="75"/>
  <c r="V18" i="75"/>
  <c r="U18" i="75"/>
  <c r="V17" i="75"/>
  <c r="U17" i="75"/>
  <c r="V32" i="75"/>
  <c r="U32" i="75"/>
  <c r="V21" i="75"/>
  <c r="U21" i="75"/>
  <c r="U31" i="75"/>
  <c r="V31" i="75"/>
  <c r="U34" i="75"/>
  <c r="V34" i="75"/>
  <c r="U16" i="75"/>
  <c r="V16" i="75"/>
  <c r="V38" i="75"/>
  <c r="U38" i="75"/>
  <c r="U37" i="75"/>
  <c r="V37" i="75"/>
  <c r="V30" i="75"/>
  <c r="U30" i="75"/>
  <c r="U29" i="75"/>
  <c r="V29" i="75"/>
  <c r="U19" i="75"/>
  <c r="V19" i="75"/>
  <c r="U33" i="75"/>
  <c r="V33" i="75"/>
  <c r="D13" i="69" l="1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 s="1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P68" i="69" s="1"/>
  <c r="D54" i="69"/>
  <c r="D55" i="69"/>
  <c r="D37" i="69"/>
  <c r="D31" i="69"/>
  <c r="D19" i="69"/>
  <c r="D18" i="69"/>
  <c r="D17" i="69"/>
  <c r="G17" i="69" s="1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 l="1"/>
  <c r="I56" i="69"/>
  <c r="N56" i="69"/>
  <c r="G73" i="69"/>
  <c r="N73" i="69"/>
  <c r="K73" i="69"/>
  <c r="E73" i="69"/>
  <c r="R73" i="69"/>
  <c r="P73" i="69"/>
  <c r="K55" i="69"/>
  <c r="E55" i="69"/>
  <c r="P55" i="69"/>
  <c r="R55" i="69"/>
  <c r="M55" i="69"/>
  <c r="R72" i="69"/>
  <c r="E72" i="69"/>
  <c r="K72" i="69"/>
  <c r="P72" i="69"/>
  <c r="M72" i="69"/>
  <c r="I72" i="69"/>
  <c r="N72" i="69"/>
  <c r="G72" i="69"/>
  <c r="I67" i="69"/>
  <c r="R54" i="69"/>
  <c r="K54" i="69"/>
  <c r="P54" i="69"/>
  <c r="K71" i="69"/>
  <c r="P71" i="69"/>
  <c r="I71" i="69"/>
  <c r="R71" i="69"/>
  <c r="N71" i="69"/>
  <c r="N67" i="69"/>
  <c r="G67" i="69"/>
  <c r="E67" i="69"/>
  <c r="R74" i="69"/>
  <c r="K74" i="69"/>
  <c r="P74" i="69"/>
  <c r="I70" i="69"/>
  <c r="N70" i="69"/>
  <c r="P70" i="69"/>
  <c r="K67" i="69"/>
  <c r="I55" i="69"/>
  <c r="G55" i="69"/>
  <c r="N55" i="69"/>
  <c r="I54" i="69"/>
  <c r="N54" i="69"/>
  <c r="E54" i="69"/>
  <c r="G54" i="69"/>
  <c r="M54" i="69"/>
  <c r="I68" i="69"/>
  <c r="E68" i="69"/>
  <c r="N68" i="69"/>
  <c r="G68" i="69"/>
  <c r="R68" i="69"/>
  <c r="K68" i="69"/>
  <c r="M68" i="69"/>
  <c r="P67" i="69"/>
  <c r="R67" i="69"/>
  <c r="I58" i="69"/>
  <c r="P58" i="69"/>
  <c r="K58" i="69"/>
  <c r="M58" i="69"/>
  <c r="E58" i="69"/>
  <c r="G58" i="69"/>
  <c r="N58" i="69"/>
  <c r="R58" i="69"/>
  <c r="G71" i="69"/>
  <c r="M71" i="69"/>
  <c r="E71" i="69"/>
  <c r="N74" i="69"/>
  <c r="E74" i="69"/>
  <c r="M74" i="69"/>
  <c r="I74" i="69"/>
  <c r="G74" i="69"/>
  <c r="K56" i="69"/>
  <c r="M56" i="69"/>
  <c r="G56" i="69"/>
  <c r="E56" i="69"/>
  <c r="R56" i="69"/>
  <c r="I57" i="69"/>
  <c r="P57" i="69"/>
  <c r="E57" i="69"/>
  <c r="N57" i="69"/>
  <c r="G57" i="69"/>
  <c r="R57" i="69"/>
  <c r="K57" i="69"/>
  <c r="M57" i="69"/>
  <c r="K53" i="69"/>
  <c r="R53" i="69"/>
  <c r="G53" i="69"/>
  <c r="P53" i="69"/>
  <c r="I53" i="69"/>
  <c r="M53" i="69"/>
  <c r="N53" i="69"/>
  <c r="E53" i="69"/>
  <c r="G70" i="69"/>
  <c r="M70" i="69"/>
  <c r="R70" i="69"/>
  <c r="K70" i="69"/>
  <c r="E70" i="69"/>
  <c r="M73" i="69"/>
  <c r="I73" i="69"/>
  <c r="N51" i="69"/>
  <c r="R51" i="69"/>
  <c r="I51" i="69"/>
  <c r="E51" i="69"/>
  <c r="P51" i="69"/>
  <c r="M51" i="69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K91" i="69"/>
  <c r="R91" i="69"/>
  <c r="E91" i="69"/>
  <c r="M91" i="69"/>
  <c r="N91" i="69"/>
  <c r="P91" i="69"/>
  <c r="G91" i="69"/>
  <c r="I91" i="69"/>
  <c r="K113" i="69"/>
  <c r="R113" i="69"/>
  <c r="E113" i="69"/>
  <c r="M113" i="69"/>
  <c r="N113" i="69"/>
  <c r="P113" i="69"/>
  <c r="G113" i="69"/>
  <c r="I113" i="69"/>
  <c r="K90" i="69"/>
  <c r="R90" i="69"/>
  <c r="E90" i="69"/>
  <c r="M90" i="69"/>
  <c r="N90" i="69"/>
  <c r="P90" i="69"/>
  <c r="G90" i="69"/>
  <c r="I90" i="69"/>
  <c r="K112" i="69"/>
  <c r="R112" i="69"/>
  <c r="E112" i="69"/>
  <c r="M112" i="69"/>
  <c r="N112" i="69"/>
  <c r="P112" i="69"/>
  <c r="G112" i="69"/>
  <c r="I112" i="69"/>
  <c r="K96" i="69"/>
  <c r="R96" i="69"/>
  <c r="E96" i="69"/>
  <c r="M96" i="69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K97" i="69"/>
  <c r="R97" i="69"/>
  <c r="E97" i="69"/>
  <c r="M97" i="69"/>
  <c r="N97" i="69"/>
  <c r="P97" i="69"/>
  <c r="G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K89" i="69"/>
  <c r="R89" i="69"/>
  <c r="E89" i="69"/>
  <c r="M89" i="69"/>
  <c r="N89" i="69"/>
  <c r="P89" i="69"/>
  <c r="G89" i="69"/>
  <c r="I89" i="69"/>
  <c r="K95" i="69"/>
  <c r="R95" i="69"/>
  <c r="E95" i="69"/>
  <c r="M95" i="69"/>
  <c r="N95" i="69"/>
  <c r="P95" i="69"/>
  <c r="G95" i="69"/>
  <c r="I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N92" i="69"/>
  <c r="P92" i="69"/>
  <c r="G92" i="69"/>
  <c r="I92" i="69"/>
  <c r="K111" i="69"/>
  <c r="R111" i="69"/>
  <c r="E111" i="69"/>
  <c r="M111" i="69"/>
  <c r="N111" i="69"/>
  <c r="P111" i="69"/>
  <c r="G111" i="69"/>
  <c r="I111" i="69"/>
  <c r="M88" i="69"/>
  <c r="E88" i="69"/>
  <c r="R88" i="69"/>
  <c r="I88" i="69"/>
  <c r="K88" i="69"/>
  <c r="G88" i="69"/>
  <c r="P88" i="69"/>
  <c r="N88" i="69"/>
  <c r="K93" i="69"/>
  <c r="R93" i="69"/>
  <c r="E93" i="69"/>
  <c r="M93" i="69"/>
  <c r="N93" i="69"/>
  <c r="P93" i="69"/>
  <c r="G93" i="69"/>
  <c r="I93" i="69"/>
  <c r="K94" i="69"/>
  <c r="R94" i="69"/>
  <c r="E94" i="69"/>
  <c r="M94" i="69"/>
  <c r="N94" i="69"/>
  <c r="P94" i="69"/>
  <c r="G94" i="69"/>
  <c r="I94" i="69"/>
  <c r="K110" i="69"/>
  <c r="R110" i="69"/>
  <c r="E110" i="69"/>
  <c r="M110" i="69"/>
  <c r="N110" i="69"/>
  <c r="P110" i="69"/>
  <c r="G110" i="69"/>
  <c r="I110" i="69"/>
  <c r="K108" i="69"/>
  <c r="R108" i="69"/>
  <c r="E108" i="69"/>
  <c r="M108" i="69"/>
  <c r="N108" i="69"/>
  <c r="P108" i="69"/>
  <c r="G108" i="69"/>
  <c r="I108" i="69"/>
  <c r="K114" i="69"/>
  <c r="R114" i="69"/>
  <c r="E114" i="69"/>
  <c r="M114" i="69"/>
  <c r="N114" i="69"/>
  <c r="P114" i="69"/>
  <c r="G114" i="69"/>
  <c r="I114" i="69"/>
  <c r="E30" i="69"/>
  <c r="M30" i="69"/>
  <c r="G30" i="69"/>
  <c r="N30" i="69"/>
  <c r="I30" i="69"/>
  <c r="P30" i="69"/>
  <c r="K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I36" i="69"/>
  <c r="P36" i="69"/>
  <c r="K36" i="69"/>
  <c r="R36" i="69"/>
  <c r="E22" i="69"/>
  <c r="G22" i="69"/>
  <c r="N22" i="69"/>
  <c r="I22" i="69"/>
  <c r="P22" i="69"/>
  <c r="K22" i="69"/>
  <c r="R22" i="69"/>
  <c r="M22" i="69"/>
  <c r="R29" i="69"/>
  <c r="K29" i="69"/>
  <c r="P29" i="69"/>
  <c r="I29" i="69"/>
  <c r="N29" i="69"/>
  <c r="G29" i="69"/>
  <c r="M29" i="69"/>
  <c r="E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3" i="69"/>
  <c r="M33" i="69"/>
  <c r="G33" i="69"/>
  <c r="N33" i="69"/>
  <c r="I33" i="69"/>
  <c r="P33" i="69"/>
  <c r="K33" i="69"/>
  <c r="R33" i="69"/>
  <c r="E34" i="69"/>
  <c r="M34" i="69"/>
  <c r="G34" i="69"/>
  <c r="N34" i="69"/>
  <c r="I34" i="69"/>
  <c r="P34" i="69"/>
  <c r="K34" i="69"/>
  <c r="R34" i="69"/>
  <c r="E35" i="69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N14" i="69"/>
  <c r="I14" i="69"/>
  <c r="P14" i="69"/>
  <c r="K14" i="69"/>
  <c r="R14" i="69"/>
  <c r="M14" i="69"/>
  <c r="E20" i="69"/>
  <c r="K20" i="69"/>
  <c r="R20" i="69"/>
  <c r="M20" i="69"/>
  <c r="G20" i="69"/>
  <c r="N20" i="69"/>
  <c r="I20" i="69"/>
  <c r="P20" i="69"/>
  <c r="E32" i="69"/>
  <c r="M32" i="69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E17" i="69"/>
  <c r="M17" i="69"/>
  <c r="N17" i="69"/>
  <c r="I17" i="69"/>
  <c r="P17" i="69"/>
  <c r="K17" i="69"/>
  <c r="R17" i="69"/>
  <c r="E18" i="69"/>
  <c r="G18" i="69"/>
  <c r="N18" i="69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E37" i="69"/>
  <c r="M37" i="69"/>
  <c r="G37" i="69"/>
  <c r="N37" i="69"/>
  <c r="I37" i="69"/>
  <c r="P37" i="69"/>
  <c r="K37" i="69"/>
  <c r="R37" i="69"/>
  <c r="U15" i="69" l="1"/>
  <c r="U108" i="69"/>
  <c r="V108" i="69"/>
  <c r="U110" i="69"/>
  <c r="V110" i="69"/>
  <c r="V92" i="69"/>
  <c r="U92" i="69"/>
  <c r="U97" i="69"/>
  <c r="V97" i="69"/>
  <c r="V96" i="69"/>
  <c r="U96" i="69"/>
  <c r="U112" i="69"/>
  <c r="V112" i="69"/>
  <c r="V90" i="69"/>
  <c r="U90" i="69"/>
  <c r="V113" i="69"/>
  <c r="U113" i="69"/>
  <c r="V37" i="69"/>
  <c r="U37" i="69"/>
  <c r="V31" i="69"/>
  <c r="U31" i="69"/>
  <c r="V19" i="69"/>
  <c r="U19" i="69"/>
  <c r="U18" i="69"/>
  <c r="V18" i="69"/>
  <c r="V29" i="69"/>
  <c r="U29" i="69"/>
  <c r="V60" i="69"/>
  <c r="U60" i="69"/>
  <c r="U53" i="69"/>
  <c r="V53" i="69"/>
  <c r="V58" i="69"/>
  <c r="U58" i="69"/>
  <c r="V111" i="69"/>
  <c r="U111" i="69"/>
  <c r="U89" i="69"/>
  <c r="V89" i="69"/>
  <c r="U106" i="69"/>
  <c r="V106" i="69"/>
  <c r="U91" i="69"/>
  <c r="V91" i="69"/>
  <c r="U57" i="69"/>
  <c r="V57" i="69"/>
  <c r="V56" i="69"/>
  <c r="U56" i="69"/>
  <c r="U59" i="69"/>
  <c r="V59" i="69"/>
  <c r="V88" i="69"/>
  <c r="U88" i="69"/>
  <c r="V105" i="69"/>
  <c r="U105" i="69"/>
  <c r="V51" i="69"/>
  <c r="U51" i="69"/>
  <c r="U114" i="69"/>
  <c r="V114" i="69"/>
  <c r="V94" i="69"/>
  <c r="U94" i="69"/>
  <c r="U93" i="69"/>
  <c r="V93" i="69"/>
  <c r="V109" i="69"/>
  <c r="U109" i="69"/>
  <c r="U95" i="69"/>
  <c r="V95" i="69"/>
  <c r="V107" i="69"/>
  <c r="U107" i="69"/>
  <c r="V17" i="69"/>
  <c r="U17" i="69"/>
  <c r="U38" i="69"/>
  <c r="V38" i="69"/>
  <c r="U32" i="69"/>
  <c r="V32" i="69"/>
  <c r="U20" i="69"/>
  <c r="V20" i="69"/>
  <c r="U14" i="69"/>
  <c r="V14" i="69"/>
  <c r="V13" i="69"/>
  <c r="U13" i="69"/>
  <c r="V35" i="69"/>
  <c r="U35" i="69"/>
  <c r="U34" i="69"/>
  <c r="V34" i="69"/>
  <c r="V33" i="69"/>
  <c r="U33" i="69"/>
  <c r="V21" i="69"/>
  <c r="U21" i="69"/>
  <c r="V15" i="69"/>
  <c r="U22" i="69"/>
  <c r="V22" i="69"/>
  <c r="U36" i="69"/>
  <c r="V36" i="69"/>
  <c r="U16" i="69"/>
  <c r="V16" i="69"/>
  <c r="U30" i="69"/>
  <c r="V30" i="69"/>
  <c r="V52" i="69"/>
  <c r="U52" i="69"/>
  <c r="V54" i="69"/>
  <c r="U54" i="69"/>
  <c r="U55" i="69"/>
  <c r="V55" i="69"/>
  <c r="V69" i="69"/>
  <c r="U69" i="69"/>
  <c r="V74" i="69"/>
  <c r="U74" i="69"/>
  <c r="V67" i="69"/>
  <c r="U67" i="69"/>
  <c r="V75" i="69"/>
  <c r="U75" i="69"/>
  <c r="V71" i="69"/>
  <c r="U71" i="69"/>
  <c r="V76" i="69"/>
  <c r="U76" i="69"/>
  <c r="V72" i="69"/>
  <c r="U72" i="69"/>
  <c r="V70" i="69"/>
  <c r="U70" i="69"/>
  <c r="V68" i="69"/>
  <c r="U68" i="69"/>
  <c r="V73" i="69"/>
  <c r="U73" i="69"/>
  <c r="S244" i="66"/>
  <c r="AG244" i="66"/>
  <c r="Q244" i="66" l="1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Q23" i="59" s="1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Q40" i="59" s="1"/>
  <c r="P39" i="59"/>
  <c r="P36" i="59"/>
  <c r="P138" i="59"/>
  <c r="P109" i="59"/>
  <c r="Q109" i="59" s="1"/>
  <c r="D9" i="59"/>
  <c r="P137" i="59"/>
  <c r="Q137" i="59" s="1"/>
  <c r="P125" i="59"/>
  <c r="P22" i="59"/>
  <c r="Q22" i="59" s="1"/>
  <c r="P18" i="59"/>
  <c r="P98" i="59"/>
  <c r="Q98" i="59" s="1"/>
  <c r="P14" i="59"/>
  <c r="Q14" i="59" s="1"/>
  <c r="P102" i="59"/>
  <c r="P9" i="59"/>
  <c r="Q9" i="59" s="1"/>
  <c r="P4" i="59"/>
  <c r="Q4" i="59" s="1"/>
  <c r="Q128" i="59" l="1"/>
  <c r="Q105" i="59"/>
  <c r="Q120" i="59"/>
  <c r="Q78" i="59"/>
  <c r="Q75" i="59"/>
  <c r="Q36" i="59"/>
  <c r="Q65" i="59"/>
  <c r="Q81" i="59"/>
  <c r="Q18" i="59"/>
  <c r="Q118" i="59"/>
  <c r="Q7" i="59"/>
  <c r="Q60" i="59"/>
  <c r="Q134" i="59"/>
  <c r="Q51" i="59"/>
  <c r="Q126" i="59"/>
  <c r="Q125" i="59"/>
  <c r="Q138" i="59"/>
  <c r="Q44" i="59"/>
  <c r="Q99" i="59"/>
  <c r="Q72" i="59"/>
  <c r="Q110" i="59"/>
  <c r="Q27" i="59"/>
  <c r="Q83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<sst xmlns="http://schemas.openxmlformats.org/spreadsheetml/2006/main" count="6789" uniqueCount="1869">
  <si>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</si>
  <si>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</si>
  <si>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</si>
  <si>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</si>
  <si>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</si>
  <si>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</si>
  <si>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</si>
  <si>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</si>
  <si>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</si>
  <si>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</si>
  <si>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</si>
  <si>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</si>
  <si>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</si>
  <si>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</si>
  <si>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</si>
  <si>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</si>
  <si>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</si>
  <si>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</si>
  <si>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</si>
  <si>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</si>
  <si>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</si>
  <si>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</si>
  <si>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</si>
  <si>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</si>
  <si>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</si>
  <si>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</si>
  <si>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</si>
  <si>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</si>
  <si>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</si>
  <si>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</si>
  <si>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</si>
  <si>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</si>
  <si>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</si>
  <si>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</si>
  <si>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</si>
  <si>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</si>
  <si>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</si>
  <si>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</si>
  <si>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</si>
  <si>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</si>
  <si>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</si>
  <si>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</si>
  <si>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</si>
  <si>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</si>
  <si>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</si>
  <si>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</si>
  <si>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</si>
  <si>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</si>
  <si>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</si>
  <si>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</si>
  <si>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</si>
  <si>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</si>
  <si>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</si>
  <si>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</si>
  <si>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</si>
  <si>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</si>
  <si>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</si>
  <si>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</si>
  <si>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</si>
  <si>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</si>
  <si>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</si>
  <si>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</si>
  <si>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</si>
  <si>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</si>
  <si>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</si>
  <si>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</si>
  <si>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</si>
  <si>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</si>
  <si>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</si>
  <si>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</si>
  <si>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</si>
  <si>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</si>
  <si>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</si>
  <si>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</si>
  <si>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</si>
  <si>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</si>
  <si>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</si>
  <si>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</si>
  <si>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</si>
  <si>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</si>
  <si>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</si>
  <si>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</si>
  <si>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</si>
  <si>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</si>
  <si>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</si>
  <si>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</si>
  <si>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</si>
  <si>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</si>
  <si>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</si>
  <si>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</si>
  <si>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</si>
  <si>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</si>
  <si>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</si>
  <si>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</si>
  <si>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</si>
  <si>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</si>
  <si>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</si>
  <si>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</si>
  <si>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</si>
  <si>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</si>
  <si>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</si>
  <si>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</si>
  <si>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</si>
  <si>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</si>
  <si>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</si>
  <si>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</si>
  <si>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</si>
  <si>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</si>
  <si>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</si>
  <si>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</si>
  <si>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</si>
  <si>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</si>
  <si>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</si>
  <si>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</si>
  <si>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</si>
  <si>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</si>
  <si>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</si>
  <si>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</si>
  <si>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</si>
  <si>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</si>
  <si>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</si>
  <si>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</si>
  <si>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</si>
  <si>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</si>
  <si>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</si>
  <si>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</si>
  <si>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</si>
  <si>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</si>
  <si>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</si>
  <si>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</si>
  <si>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</si>
  <si>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</si>
  <si>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</si>
  <si>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</si>
  <si>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</si>
  <si>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</si>
  <si>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</si>
  <si>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</si>
  <si>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</si>
  <si>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</si>
  <si>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</si>
  <si>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</si>
  <si>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</si>
  <si>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</si>
  <si>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</si>
  <si>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</si>
  <si>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</si>
  <si>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</si>
  <si>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</si>
  <si>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</si>
  <si>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</si>
  <si>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</si>
  <si>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</si>
  <si>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</si>
  <si>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</si>
  <si>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</si>
  <si>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</si>
  <si>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</si>
  <si>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</si>
  <si>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</si>
  <si>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</si>
  <si>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</si>
  <si>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</si>
  <si>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</si>
  <si>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</si>
  <si>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</si>
  <si>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</si>
  <si>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</si>
  <si>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</si>
  <si>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</si>
  <si>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</si>
  <si>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</si>
  <si>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</si>
  <si>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</si>
  <si>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</si>
  <si>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</si>
  <si>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</si>
  <si>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</si>
  <si>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</si>
  <si>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</si>
  <si>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</si>
  <si>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</si>
  <si>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</si>
  <si>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</si>
  <si>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</si>
  <si>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</si>
  <si>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</si>
  <si>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</si>
  <si>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</si>
  <si>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</si>
  <si>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</si>
  <si>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</si>
  <si>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</si>
  <si>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</si>
  <si>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</si>
  <si>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</si>
  <si>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</si>
  <si>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</si>
  <si>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</si>
  <si>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</si>
  <si>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</si>
  <si>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</si>
  <si>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</si>
  <si>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</si>
  <si>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</si>
  <si>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</si>
  <si>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</si>
  <si>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</si>
  <si>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</si>
  <si>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</si>
  <si>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</si>
  <si>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</si>
  <si>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</si>
  <si>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</si>
  <si>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</si>
  <si>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</si>
  <si>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</si>
  <si>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</si>
  <si>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</si>
  <si>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</si>
  <si>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</si>
  <si>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</si>
  <si>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</si>
  <si>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</si>
  <si>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</si>
  <si>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</si>
  <si>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</si>
  <si>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</si>
  <si>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</si>
  <si>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</si>
  <si>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</si>
  <si>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</si>
  <si>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</si>
  <si>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</si>
  <si>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</si>
  <si>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</si>
  <si>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</si>
  <si>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</si>
  <si>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</si>
  <si>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</si>
  <si>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</si>
  <si>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</si>
  <si>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</si>
  <si>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</si>
  <si>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</si>
  <si>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</si>
  <si>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</si>
  <si>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</si>
  <si>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</si>
  <si>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</si>
  <si>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</si>
  <si>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</si>
  <si>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</si>
  <si>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</si>
  <si>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</si>
  <si>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</si>
  <si>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</si>
  <si>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</si>
  <si>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</si>
  <si>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</si>
  <si>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</si>
  <si>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</si>
  <si>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</si>
  <si>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</si>
  <si>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</si>
  <si>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</si>
  <si>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</si>
  <si>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</si>
  <si>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</si>
  <si>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</si>
  <si>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</si>
  <si>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</si>
  <si>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</si>
  <si>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</si>
  <si>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</si>
  <si>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</si>
  <si>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</si>
  <si>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</si>
  <si>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</si>
  <si>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</si>
  <si>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</si>
  <si>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</si>
  <si>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</si>
  <si>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</si>
  <si>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</si>
  <si>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</si>
  <si>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</si>
  <si>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</si>
  <si>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</si>
  <si>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</si>
  <si>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</si>
  <si>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</si>
  <si>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</si>
  <si>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</si>
  <si>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</si>
  <si>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</si>
  <si>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</si>
  <si>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</si>
  <si>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</si>
  <si>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</si>
  <si>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</si>
  <si>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</si>
  <si>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</si>
  <si>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</si>
  <si>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</si>
  <si>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</si>
  <si>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</si>
  <si>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</si>
  <si>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</si>
  <si>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</si>
  <si>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</si>
  <si>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</si>
  <si>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</si>
  <si>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</si>
  <si>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</si>
  <si>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</si>
  <si>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</si>
  <si>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</si>
  <si>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</si>
  <si>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</si>
  <si>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</si>
  <si>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</si>
  <si>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</si>
  <si>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</si>
  <si>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</si>
  <si>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</si>
  <si>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</si>
  <si>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</si>
  <si>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</si>
  <si>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</si>
  <si>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</si>
  <si>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</si>
  <si>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</si>
  <si>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</si>
  <si>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</si>
  <si>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</si>
  <si>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</si>
  <si>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</si>
  <si>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</si>
  <si>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</si>
  <si>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</si>
  <si>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</si>
  <si>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</si>
  <si>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</si>
  <si>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</si>
  <si>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</si>
  <si>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</si>
  <si>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</si>
  <si>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</si>
  <si>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</si>
  <si>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</si>
  <si>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</si>
  <si>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</si>
  <si>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</si>
  <si>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</si>
  <si>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</si>
  <si>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</si>
  <si>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</si>
  <si>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</si>
  <si>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</si>
  <si>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</si>
  <si>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</si>
  <si>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</si>
  <si>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</si>
  <si>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</si>
  <si>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</si>
  <si>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</si>
  <si>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</si>
  <si>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</si>
  <si>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</si>
  <si>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</si>
  <si>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</si>
  <si>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</si>
  <si>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</si>
  <si>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</si>
  <si>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</si>
  <si>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</si>
  <si>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</si>
  <si>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</si>
  <si>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</si>
  <si>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</si>
  <si>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</si>
  <si>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</si>
  <si>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</si>
  <si>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</si>
  <si>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</si>
  <si>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</si>
  <si>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</si>
  <si>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</si>
  <si>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</si>
  <si>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</si>
  <si>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</si>
  <si>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</si>
  <si>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</si>
  <si>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</si>
  <si>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</si>
  <si>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</si>
  <si>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</si>
  <si>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</si>
  <si>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</si>
  <si>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</si>
  <si>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</si>
  <si>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</si>
  <si>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</si>
  <si>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</si>
  <si>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</si>
  <si>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</si>
  <si>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</si>
  <si>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</si>
  <si>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</si>
  <si>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</si>
  <si>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</si>
  <si>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</si>
  <si>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</si>
  <si>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</si>
  <si>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</si>
  <si>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</si>
  <si>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</si>
  <si>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</si>
  <si>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</si>
  <si>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</si>
  <si>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</si>
  <si>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</si>
  <si>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</si>
  <si>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</si>
  <si>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</si>
  <si>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</si>
  <si>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</si>
  <si>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</si>
  <si>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</si>
  <si>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</si>
  <si>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</si>
  <si>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</si>
  <si>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</si>
  <si>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</si>
  <si>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</si>
  <si>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</si>
  <si>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</si>
  <si>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</si>
  <si>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</si>
  <si>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</si>
  <si>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</si>
  <si>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</si>
  <si>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</si>
  <si>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</si>
  <si>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</si>
  <si>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</si>
  <si>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</si>
  <si>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</si>
  <si>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</si>
  <si>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</si>
  <si>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</si>
  <si>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</si>
  <si>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</si>
  <si>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</si>
  <si>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</si>
  <si>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</si>
  <si>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</si>
  <si>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</si>
  <si>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</si>
  <si>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</si>
  <si>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</si>
  <si>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</si>
  <si>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</si>
  <si>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</si>
  <si>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</si>
  <si>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</si>
  <si>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</si>
  <si>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</si>
  <si>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</si>
  <si>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</si>
  <si>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</si>
  <si>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</si>
  <si>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</si>
  <si>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</si>
  <si>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</si>
  <si>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</si>
  <si>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</si>
  <si>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</si>
  <si>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</si>
  <si>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</si>
  <si>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</si>
  <si>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</si>
  <si>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</si>
  <si>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</si>
  <si>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</si>
  <si>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</si>
  <si>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</si>
  <si>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</si>
  <si>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</si>
  <si>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</si>
  <si>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</si>
  <si>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</si>
  <si>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</si>
  <si>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</si>
  <si>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</si>
  <si>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</si>
  <si>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</si>
  <si>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</si>
  <si>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</si>
  <si>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</si>
  <si>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</si>
  <si>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</si>
  <si>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</si>
  <si>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</si>
  <si>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</si>
  <si>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</si>
  <si>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</si>
  <si>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</si>
  <si>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</si>
  <si>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</si>
  <si>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</si>
  <si>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</si>
  <si>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</si>
  <si>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</si>
  <si>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</si>
  <si>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</si>
  <si>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</si>
  <si>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</si>
  <si>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</si>
  <si>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</si>
  <si>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</si>
  <si>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</si>
  <si>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</si>
  <si>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</si>
  <si>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</si>
  <si>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</si>
  <si>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</si>
  <si>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</si>
  <si>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</si>
  <si>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</si>
  <si>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</si>
  <si>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</si>
  <si>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</si>
  <si>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</si>
  <si>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</si>
  <si>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</si>
  <si>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</si>
  <si>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</si>
  <si>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</si>
  <si>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</si>
  <si>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</si>
  <si>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</si>
  <si>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</si>
  <si>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</si>
  <si>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</si>
  <si>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</si>
  <si>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</si>
  <si>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</si>
  <si>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</si>
  <si>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</si>
  <si>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</si>
  <si>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</si>
  <si>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</si>
  <si>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</si>
  <si>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</si>
  <si>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</si>
  <si>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</si>
  <si>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</si>
  <si>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</si>
  <si>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</si>
  <si>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</si>
  <si>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</si>
  <si>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</si>
  <si>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</si>
  <si>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</si>
  <si>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</si>
  <si>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</si>
  <si>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</si>
  <si>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</si>
  <si>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</si>
  <si>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</si>
  <si>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</si>
  <si>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</si>
  <si>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</si>
  <si>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</si>
  <si>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</si>
  <si>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</si>
  <si>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</si>
  <si>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</si>
  <si>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</si>
  <si>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</si>
  <si>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</si>
  <si>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</si>
  <si>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</si>
  <si>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</si>
  <si>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</si>
  <si>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</si>
  <si>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</si>
  <si>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</si>
  <si>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</si>
  <si>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</si>
  <si>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</si>
  <si>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</si>
  <si>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</si>
  <si>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</si>
  <si>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</si>
  <si>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</si>
  <si>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</si>
  <si>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</si>
  <si>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</si>
  <si>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</si>
  <si>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</si>
  <si>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</si>
  <si>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</si>
  <si>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</si>
  <si>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</si>
  <si>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</si>
  <si>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</si>
  <si>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</si>
  <si>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</si>
  <si>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</si>
  <si>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</si>
  <si>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</si>
  <si>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</si>
  <si>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</si>
  <si>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</si>
  <si>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</si>
  <si>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</si>
  <si>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</si>
  <si>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</si>
  <si>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</si>
  <si>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</si>
  <si>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</si>
  <si>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</si>
  <si>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</si>
  <si>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</si>
  <si>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</si>
  <si>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</si>
  <si>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</si>
  <si>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</si>
  <si>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</si>
  <si>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</si>
  <si>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</si>
  <si>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</si>
  <si>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</si>
  <si>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</si>
  <si>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</si>
  <si>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</si>
  <si>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</si>
  <si>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</si>
  <si>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</si>
  <si>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</si>
  <si>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</si>
  <si>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</si>
  <si>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</si>
  <si>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</si>
  <si>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</si>
  <si>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</si>
  <si>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</si>
  <si>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</si>
  <si>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</si>
  <si>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</si>
  <si>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</si>
  <si>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</si>
  <si>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</si>
  <si>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</si>
  <si>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</si>
  <si>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</si>
  <si>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</si>
  <si>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</si>
  <si>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</si>
  <si>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</si>
  <si>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</si>
  <si>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</si>
  <si>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</si>
  <si>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</si>
  <si>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</si>
  <si>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</si>
  <si>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</si>
  <si>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</si>
  <si>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</si>
  <si>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</si>
  <si>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</si>
  <si>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</si>
  <si>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</si>
  <si>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</si>
  <si>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</si>
  <si>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</si>
  <si>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</si>
  <si>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</si>
  <si>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</si>
  <si>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</si>
  <si>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</si>
  <si>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</si>
  <si>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</si>
  <si>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</si>
  <si>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</si>
  <si>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</si>
  <si>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</si>
  <si>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</si>
  <si>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</si>
  <si>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</si>
  <si>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</si>
  <si>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</si>
  <si>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</si>
  <si>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</si>
  <si>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</si>
  <si>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</si>
  <si>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</si>
  <si>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</si>
  <si>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</si>
  <si>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</si>
  <si>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</si>
  <si>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</si>
  <si>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</si>
  <si>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</si>
  <si>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</si>
  <si>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</si>
  <si>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</si>
  <si>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</si>
  <si>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</si>
  <si>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</si>
  <si>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</si>
  <si>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</si>
  <si>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</si>
  <si>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</si>
  <si>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</si>
  <si>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</si>
  <si>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</si>
  <si>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</si>
  <si>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</si>
  <si>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</si>
  <si>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</si>
  <si>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</si>
  <si>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</si>
  <si>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</si>
  <si>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</si>
  <si>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</si>
  <si>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</si>
  <si>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</si>
  <si>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</si>
  <si>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</si>
  <si>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</si>
  <si>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</si>
  <si>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</si>
  <si>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</si>
  <si>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</si>
  <si>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</si>
  <si>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</si>
  <si>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</si>
  <si>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</si>
  <si>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</si>
  <si>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</si>
  <si>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</si>
  <si>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</si>
  <si>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</si>
  <si>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</si>
  <si>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</si>
  <si>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</si>
  <si>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</si>
  <si>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</si>
  <si>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</si>
  <si>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</si>
  <si>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</si>
  <si>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</si>
  <si>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</si>
  <si>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</si>
  <si>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</si>
  <si>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</si>
  <si>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</si>
  <si>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</si>
  <si>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</si>
  <si>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</si>
  <si>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</si>
  <si>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</si>
  <si>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</si>
  <si>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</si>
  <si>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</si>
  <si>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</si>
  <si>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</si>
  <si>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</si>
  <si>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</si>
  <si>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</si>
  <si>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</si>
  <si>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</si>
  <si>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</si>
  <si>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</si>
  <si>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</si>
  <si>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</si>
  <si>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</si>
  <si>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</si>
  <si>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</si>
  <si>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</si>
  <si>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</si>
  <si>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</si>
  <si>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</si>
  <si>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</si>
  <si>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</si>
  <si>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</si>
  <si>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</si>
  <si>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</si>
  <si>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</si>
  <si>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</si>
  <si>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</si>
  <si>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</si>
  <si>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</si>
  <si>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</si>
  <si>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</si>
  <si>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</si>
  <si>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</si>
  <si>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</si>
  <si>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</si>
  <si>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</si>
  <si>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</si>
  <si>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</si>
  <si>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</si>
  <si>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</si>
  <si>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</si>
  <si>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</si>
  <si>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</si>
  <si>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</si>
  <si>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</si>
  <si>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</si>
  <si>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</si>
  <si>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</si>
  <si>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</si>
  <si>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</si>
  <si>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</si>
  <si>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</si>
  <si>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</si>
  <si>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</si>
  <si>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</si>
  <si>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</si>
  <si>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</si>
  <si>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</si>
  <si>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</si>
  <si>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</si>
  <si>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</si>
  <si>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</si>
  <si>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</si>
  <si>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</si>
  <si>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</si>
  <si>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</si>
  <si>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</si>
  <si>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</si>
  <si>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</si>
  <si>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</si>
  <si>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</si>
  <si>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</si>
  <si>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</si>
  <si>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</si>
  <si>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</si>
  <si>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</si>
  <si>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</si>
  <si>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</si>
  <si>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</si>
  <si>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</si>
  <si>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</si>
  <si>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</si>
  <si>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</si>
  <si>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</si>
  <si>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</si>
  <si>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</si>
  <si>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</si>
  <si>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</si>
  <si>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</si>
  <si>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</si>
  <si>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</si>
  <si>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</si>
  <si>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</si>
  <si>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</si>
  <si>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</si>
  <si>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</si>
  <si>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</si>
  <si>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</si>
  <si>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</si>
  <si>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</si>
  <si>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</si>
  <si>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</si>
  <si>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</si>
  <si>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</si>
  <si>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</si>
  <si>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</si>
  <si>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</si>
  <si>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</si>
  <si>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</si>
  <si>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</si>
  <si>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</si>
  <si>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</si>
  <si>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</si>
  <si>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</si>
  <si>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</si>
  <si>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</si>
  <si>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</si>
  <si>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</si>
  <si>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</si>
  <si>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</si>
  <si>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</si>
  <si>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</si>
  <si>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</si>
  <si>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</si>
  <si>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</si>
  <si>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</si>
  <si>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</si>
  <si>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</si>
  <si>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</si>
  <si>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</si>
  <si>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</si>
  <si>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</si>
  <si>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</si>
  <si>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</si>
  <si>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</si>
  <si>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</si>
  <si>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</si>
  <si>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</si>
  <si>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</si>
  <si>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</si>
  <si>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</si>
  <si>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</si>
  <si>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</si>
  <si>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</si>
  <si>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</si>
  <si>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</si>
  <si>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</si>
  <si>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</si>
  <si>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</si>
  <si>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</si>
  <si>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</si>
  <si>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</si>
  <si>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</si>
  <si>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</si>
  <si>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</si>
  <si>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</si>
  <si>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</si>
  <si>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</si>
  <si>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</si>
  <si>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</si>
  <si>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</si>
  <si>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</si>
  <si>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</si>
  <si>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</si>
  <si>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</si>
  <si>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</si>
  <si>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</si>
  <si>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</si>
  <si>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</si>
  <si>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</si>
  <si>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</si>
  <si>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</si>
  <si>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</si>
  <si>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</si>
  <si>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</si>
  <si>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</si>
  <si>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</si>
  <si>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</si>
  <si>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</si>
  <si>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</si>
  <si>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</si>
  <si>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</si>
  <si>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</si>
  <si>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</si>
  <si>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</si>
  <si>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</si>
  <si>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</si>
  <si>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</si>
  <si>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</si>
  <si>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</si>
  <si>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</si>
  <si>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</si>
  <si>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</si>
  <si>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</si>
  <si>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</si>
  <si>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</si>
  <si>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</si>
  <si>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</si>
  <si>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</si>
  <si>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</si>
  <si>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</si>
  <si>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</si>
  <si>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</si>
  <si>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</si>
  <si>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</si>
  <si>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</si>
  <si>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</si>
  <si>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</si>
  <si>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</si>
  <si>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</si>
  <si>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</si>
  <si>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</si>
  <si>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</si>
  <si>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</si>
  <si>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</si>
  <si>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</si>
  <si>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</si>
  <si>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</si>
  <si>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</si>
  <si>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</si>
  <si>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</si>
  <si>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</si>
  <si>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</si>
  <si>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</si>
  <si>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</si>
  <si>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</si>
  <si>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</si>
  <si>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</si>
  <si>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</si>
  <si>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</si>
  <si>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</si>
  <si>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</si>
  <si>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</si>
  <si>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</si>
  <si>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</si>
  <si>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</si>
  <si>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</si>
  <si>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</si>
  <si>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</si>
  <si>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</si>
  <si>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</si>
  <si>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</si>
  <si>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</si>
  <si>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</si>
  <si>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</si>
  <si>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</si>
  <si>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</si>
  <si>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</si>
  <si>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</si>
  <si>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</si>
  <si>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</si>
  <si>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</si>
  <si>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</si>
  <si>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</si>
  <si>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</si>
  <si>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</si>
  <si>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</si>
  <si>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</si>
  <si>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</si>
  <si>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</si>
  <si>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</si>
  <si>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</si>
  <si>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</si>
  <si>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</si>
  <si>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</si>
  <si>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</si>
  <si>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</si>
  <si>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</si>
  <si>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</si>
  <si>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</si>
  <si>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</si>
  <si>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</si>
  <si>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</si>
  <si>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</si>
  <si>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</si>
  <si>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</si>
  <si>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</si>
  <si>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</si>
  <si>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</si>
  <si>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</si>
  <si>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</si>
  <si>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</si>
  <si>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</si>
  <si>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</si>
  <si>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</si>
  <si>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</si>
  <si>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</si>
  <si>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</si>
  <si>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</si>
  <si>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</si>
  <si>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</si>
  <si>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</si>
  <si>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</si>
  <si>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</si>
  <si>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</si>
  <si>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</si>
  <si>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</si>
  <si>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</si>
  <si>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</si>
  <si>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</si>
  <si>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</si>
  <si>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</si>
  <si>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</si>
  <si>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</si>
  <si>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</si>
  <si>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</si>
  <si>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</si>
  <si>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</si>
  <si>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</si>
  <si>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</si>
  <si>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</si>
  <si>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</si>
  <si>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</si>
  <si>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</si>
  <si>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</si>
  <si>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</si>
  <si>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</si>
  <si>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</si>
  <si>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</si>
  <si>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</si>
  <si>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</si>
  <si>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</si>
  <si>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</si>
  <si>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</si>
  <si>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</si>
  <si>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</si>
  <si>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</si>
  <si>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</si>
  <si>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</si>
  <si>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</si>
  <si>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</si>
  <si>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</si>
  <si>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</si>
  <si>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</si>
  <si>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</si>
  <si>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</si>
  <si>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</si>
  <si>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</si>
  <si>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</si>
  <si>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</si>
  <si>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</si>
  <si>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</si>
  <si>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</si>
  <si>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</si>
  <si>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</si>
  <si>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</si>
  <si>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</si>
  <si>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</si>
  <si>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</si>
  <si>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</si>
  <si>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</si>
  <si>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</si>
  <si>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</si>
  <si>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</si>
  <si>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</si>
  <si>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</si>
  <si>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</si>
  <si>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</si>
  <si>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</si>
  <si>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</si>
  <si>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</si>
  <si>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</si>
  <si>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</si>
  <si>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</si>
  <si>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</si>
  <si>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</si>
  <si>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</si>
  <si>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</si>
  <si>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</si>
  <si>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</si>
  <si>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</si>
  <si>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</si>
  <si>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</si>
  <si>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</si>
  <si>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</si>
  <si>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</si>
  <si>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</si>
  <si>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</si>
  <si>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</si>
  <si>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</si>
  <si>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</si>
  <si>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</si>
  <si>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</si>
  <si>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</si>
  <si>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</si>
  <si>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</si>
  <si>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</si>
  <si>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</si>
  <si>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</si>
  <si>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</si>
  <si>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</si>
  <si>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</si>
  <si>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</si>
  <si>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</si>
  <si>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</si>
  <si>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</si>
  <si>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</si>
  <si>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</si>
  <si>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</si>
  <si>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</si>
  <si>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</si>
  <si>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</si>
  <si>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</si>
  <si>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</si>
  <si>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</si>
  <si>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</si>
  <si>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</si>
  <si>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</si>
  <si>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</si>
  <si>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</si>
  <si>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</si>
  <si>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</si>
  <si>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</si>
  <si>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</si>
  <si>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</si>
  <si>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</si>
  <si>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</si>
  <si>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</si>
  <si>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</si>
  <si>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</si>
  <si>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</si>
  <si>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</si>
  <si>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</si>
  <si>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</si>
  <si>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</si>
  <si>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</si>
  <si>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</si>
  <si>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</si>
  <si>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</si>
  <si>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</si>
  <si>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</si>
  <si>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</si>
  <si>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</si>
  <si>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</si>
  <si>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</si>
  <si>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</si>
  <si>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</si>
  <si>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</si>
  <si>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</si>
  <si>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</si>
  <si>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</si>
  <si>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</si>
  <si>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</si>
  <si>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</si>
  <si>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</si>
  <si>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</si>
  <si>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</si>
  <si>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</si>
  <si>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</si>
  <si>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</si>
  <si>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</si>
  <si>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</si>
  <si>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</si>
  <si>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</si>
  <si>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</si>
  <si>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</si>
  <si>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</si>
  <si>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</si>
  <si>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</si>
  <si>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</si>
  <si>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</si>
  <si>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</si>
  <si>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</si>
  <si>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</si>
  <si>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</si>
  <si>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</si>
  <si>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</si>
  <si>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</si>
  <si>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</si>
  <si>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</si>
  <si>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</si>
  <si>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</si>
  <si>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</si>
  <si>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</si>
  <si>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</si>
  <si>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</si>
  <si>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</si>
  <si>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</si>
  <si>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</si>
  <si>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</si>
  <si>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</si>
  <si>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</si>
  <si>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</si>
  <si>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</si>
  <si>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</si>
  <si>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</si>
  <si>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</si>
  <si>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</si>
  <si>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</si>
  <si>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</si>
  <si>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</si>
  <si>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</si>
  <si>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</si>
  <si>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</si>
  <si>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</si>
  <si>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</si>
  <si>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</si>
  <si>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</si>
  <si>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</si>
  <si>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</si>
  <si>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</si>
  <si>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</si>
  <si>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</si>
  <si>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</si>
  <si>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</si>
  <si>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</si>
  <si>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</si>
  <si>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</si>
  <si>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</si>
  <si>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</si>
  <si>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</si>
  <si>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</si>
  <si>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</si>
  <si>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</si>
  <si>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</si>
  <si>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</si>
  <si>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</si>
  <si>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</si>
  <si>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</si>
  <si>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</si>
  <si>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</si>
  <si>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</si>
  <si>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</si>
  <si>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</si>
  <si>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</si>
  <si>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</si>
  <si>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</si>
  <si>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</si>
  <si>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</si>
  <si>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</si>
  <si>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</si>
  <si>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</si>
  <si>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</si>
  <si>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</si>
  <si>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</si>
  <si>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</si>
  <si>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</si>
  <si>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</si>
  <si>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</si>
  <si>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</si>
  <si>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</si>
  <si>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</si>
  <si>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</si>
  <si>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</si>
  <si>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</si>
  <si>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</si>
  <si>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</si>
  <si>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</si>
  <si>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</si>
  <si>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</si>
  <si>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</si>
  <si>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</si>
  <si>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</si>
  <si>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</si>
  <si>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</si>
  <si>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</si>
  <si>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</si>
  <si>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</si>
  <si>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</si>
  <si>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</si>
  <si>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</si>
  <si>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</si>
  <si>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</si>
  <si>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</si>
  <si>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</si>
  <si>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</si>
  <si>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</si>
  <si>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</si>
  <si>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</si>
  <si>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</si>
  <si>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</si>
  <si>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</si>
  <si>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</si>
  <si>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</si>
  <si>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</si>
  <si>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</si>
  <si>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</si>
  <si>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</si>
  <si>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</si>
  <si>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</si>
  <si>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</si>
  <si>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</si>
  <si>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</si>
  <si>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</si>
  <si>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</si>
  <si>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</si>
  <si>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</si>
  <si>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</si>
  <si>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</si>
  <si>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</si>
  <si>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</si>
  <si>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</si>
  <si>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</si>
  <si>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</si>
  <si>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</si>
  <si>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</si>
  <si>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</si>
  <si>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</si>
  <si>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</si>
  <si>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</si>
  <si>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</si>
  <si>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</si>
  <si>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</si>
  <si>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</si>
  <si>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</si>
  <si>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</si>
  <si>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</si>
  <si>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</si>
  <si>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</si>
  <si>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</si>
  <si>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</si>
  <si>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</si>
  <si>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</si>
  <si>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</si>
  <si>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</si>
  <si>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</si>
  <si>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</si>
  <si>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</si>
  <si>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</si>
  <si>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</si>
  <si>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</si>
  <si>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</si>
  <si>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</si>
  <si>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</si>
  <si>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</si>
  <si>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</si>
  <si>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</si>
  <si>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</si>
  <si>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</si>
  <si>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</si>
  <si>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</si>
  <si>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</si>
  <si>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</si>
  <si>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</si>
  <si>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</si>
  <si>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</si>
  <si>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</si>
  <si>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</si>
  <si>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</si>
  <si>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</si>
  <si>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</si>
  <si>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</si>
  <si>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</si>
  <si>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</si>
  <si>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</si>
  <si>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</si>
  <si>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</si>
  <si>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</si>
  <si>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</si>
  <si>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</si>
  <si>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</si>
  <si>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</si>
  <si>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</si>
  <si>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</si>
  <si>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</si>
  <si>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</si>
  <si>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</si>
  <si>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</si>
  <si>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</si>
  <si>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</si>
  <si>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</si>
  <si>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</si>
  <si>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</si>
  <si>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</si>
  <si>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</si>
  <si>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</si>
  <si>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</si>
  <si>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</si>
  <si>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</si>
  <si>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</si>
  <si>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</si>
  <si>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</si>
  <si>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</si>
  <si>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</si>
  <si>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</si>
  <si>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</si>
  <si>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</si>
  <si>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</si>
  <si>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</si>
  <si>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</si>
  <si>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</si>
  <si>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</si>
  <si>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</si>
  <si>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</si>
  <si>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</si>
  <si>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</si>
  <si>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</si>
  <si>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</si>
  <si>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</si>
  <si>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</si>
  <si>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</si>
  <si>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</si>
  <si>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</si>
  <si>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</si>
  <si>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</si>
  <si>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</si>
  <si>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</si>
  <si>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</si>
  <si>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</si>
  <si>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</si>
  <si>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</si>
  <si>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</si>
  <si>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</si>
  <si>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</si>
  <si>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</si>
  <si>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</si>
  <si>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</si>
  <si>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</si>
  <si>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</si>
  <si>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</si>
  <si>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</si>
  <si>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</si>
  <si>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</si>
  <si>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</si>
  <si>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</si>
  <si>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</si>
  <si>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</si>
  <si>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</si>
  <si>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</si>
  <si>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</si>
  <si>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</si>
  <si>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</si>
  <si>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</si>
  <si>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</si>
  <si>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</si>
  <si>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</si>
  <si>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</si>
  <si>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</si>
  <si>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</si>
  <si>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</si>
  <si>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</si>
  <si>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</si>
  <si>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</si>
  <si>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</si>
  <si>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</si>
  <si>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</si>
  <si>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</si>
  <si>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</si>
  <si>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</si>
  <si>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</si>
  <si>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</si>
  <si>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</si>
  <si>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</si>
  <si>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</si>
  <si>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</si>
  <si>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</si>
  <si>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</si>
  <si>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</si>
  <si>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</si>
  <si>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</si>
  <si>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</si>
  <si>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</si>
  <si>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</si>
  <si>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</si>
  <si>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</si>
  <si>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</si>
  <si>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</si>
  <si>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</si>
  <si>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</si>
  <si>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</si>
  <si>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</si>
  <si>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</si>
  <si>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</si>
  <si>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</si>
  <si>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</si>
  <si>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</si>
  <si>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</si>
  <si>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</si>
  <si>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</si>
  <si>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</si>
  <si>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</si>
  <si>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</si>
  <si>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</si>
  <si>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</si>
  <si>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</si>
  <si>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</si>
  <si>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</si>
  <si>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</si>
  <si>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</si>
  <si>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</si>
  <si>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</si>
  <si>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</si>
  <si>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</si>
  <si>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</si>
  <si>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</si>
  <si>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</si>
  <si>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</si>
  <si>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</si>
  <si>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</si>
  <si>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</si>
  <si>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</si>
  <si>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</si>
  <si>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</si>
  <si>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</si>
  <si>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</si>
  <si>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</si>
  <si>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</si>
  <si>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</si>
  <si>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</si>
  <si>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</si>
  <si>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</si>
  <si>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</si>
  <si>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</si>
  <si>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</si>
  <si>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</si>
  <si>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</si>
  <si>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</si>
  <si>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</si>
  <si>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</si>
  <si>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</si>
  <si>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</si>
  <si>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</si>
  <si>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</si>
  <si>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</si>
  <si>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</si>
  <si>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</si>
  <si>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</si>
  <si>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</si>
  <si>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</si>
  <si>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</si>
  <si>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</si>
  <si>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</si>
  <si>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</si>
  <si>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</si>
  <si>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</si>
  <si>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</si>
  <si>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</si>
  <si>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</si>
  <si>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</si>
  <si>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</si>
  <si>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</si>
  <si>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</si>
  <si>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</si>
  <si>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</si>
  <si>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</si>
  <si>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</si>
  <si>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</si>
  <si>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</si>
  <si>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</si>
  <si>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</si>
  <si>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</si>
  <si>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</si>
  <si>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</si>
  <si>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</si>
  <si>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</si>
  <si>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</si>
  <si>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</si>
  <si>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</si>
  <si>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</si>
  <si>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</si>
  <si>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</si>
  <si>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</si>
  <si>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</si>
  <si>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</si>
  <si>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</si>
  <si>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</si>
  <si>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</si>
  <si>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</si>
  <si>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</si>
  <si>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</si>
  <si>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</si>
  <si>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</si>
  <si>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</si>
  <si>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</si>
  <si>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</si>
  <si>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</si>
  <si>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</si>
  <si>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</si>
  <si>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</si>
  <si>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</si>
  <si>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</si>
  <si>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</si>
  <si>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</si>
  <si>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</si>
  <si>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</si>
  <si>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</si>
  <si>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</si>
  <si>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</si>
  <si>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</si>
  <si>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</si>
  <si>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</si>
  <si>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</si>
  <si>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</si>
  <si>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</si>
  <si>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</si>
  <si>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</si>
  <si>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</si>
  <si>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</si>
  <si>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</si>
  <si>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</si>
  <si>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</si>
  <si>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</si>
  <si>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</si>
  <si>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</si>
  <si>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</si>
  <si>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</si>
  <si>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</si>
  <si>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</si>
  <si>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</si>
  <si>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</si>
  <si>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</si>
  <si>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</si>
  <si>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</si>
  <si>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</si>
  <si>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</si>
  <si>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</si>
  <si>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</si>
  <si>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</si>
  <si>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</si>
  <si>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</si>
  <si>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</si>
  <si>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</si>
  <si>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</si>
  <si>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</si>
  <si>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</si>
  <si>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</si>
  <si>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</si>
  <si>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</si>
  <si>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</si>
  <si>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</si>
  <si>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</si>
  <si>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</si>
  <si>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</si>
  <si>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</si>
  <si>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</si>
  <si>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</si>
  <si>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</si>
  <si>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</si>
  <si>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</si>
  <si>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</si>
  <si>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</si>
  <si>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</si>
  <si>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</si>
  <si>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</si>
  <si>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</si>
  <si>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</si>
  <si>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</si>
  <si>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</si>
  <si>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</si>
  <si>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</si>
  <si>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</si>
  <si>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</si>
  <si>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</si>
  <si>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</si>
  <si>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</si>
  <si>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</si>
  <si>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</si>
  <si>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</si>
  <si>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</si>
  <si>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</si>
  <si>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</si>
  <si>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</si>
  <si>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</si>
  <si>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</si>
  <si>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</si>
  <si>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</si>
  <si>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</si>
  <si>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</si>
  <si>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</si>
  <si>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</si>
  <si>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</si>
  <si>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</si>
  <si>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</si>
  <si>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</si>
  <si>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</si>
  <si>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</si>
  <si>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</si>
  <si>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</si>
  <si>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</si>
  <si>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</si>
  <si>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</si>
  <si>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</si>
  <si>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</si>
  <si>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</si>
  <si>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</si>
  <si>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</si>
  <si>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</si>
  <si>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</si>
  <si>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</si>
  <si>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</si>
  <si>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</si>
  <si>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</si>
  <si>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</si>
  <si>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</si>
  <si>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</si>
  <si>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</si>
  <si>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</si>
  <si>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</si>
  <si>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</si>
  <si>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</si>
  <si>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</si>
  <si>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</si>
  <si>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</si>
  <si>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</si>
  <si>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</si>
  <si>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</si>
  <si>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</si>
  <si>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</si>
  <si>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</si>
  <si>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</si>
  <si>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</si>
  <si>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</si>
  <si>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</si>
  <si>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</si>
  <si>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</si>
  <si>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</si>
  <si>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</si>
  <si>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</si>
  <si>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</si>
  <si>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</si>
  <si>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</si>
  <si>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</si>
  <si>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</si>
  <si>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</si>
  <si>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</si>
  <si>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</si>
  <si>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</si>
  <si>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</si>
  <si>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</si>
  <si>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</si>
  <si>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</si>
  <si>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</si>
  <si>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</si>
  <si>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</si>
  <si>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</si>
  <si>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</si>
  <si>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</si>
  <si>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</si>
  <si>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</si>
  <si>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</si>
  <si>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</si>
  <si>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</si>
  <si>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</si>
  <si>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</si>
  <si>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</si>
  <si>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</si>
  <si>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</si>
  <si>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</si>
  <si>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</si>
  <si>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</si>
  <si>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</si>
  <si>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</si>
  <si>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</si>
  <si>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</si>
  <si>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</si>
  <si>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</si>
  <si>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</si>
  <si>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</si>
  <si>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</si>
  <si>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</si>
  <si>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</si>
  <si>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</si>
  <si>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</si>
  <si>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</si>
  <si>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</si>
  <si>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</si>
  <si>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</si>
  <si>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</si>
  <si>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</si>
  <si>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</si>
  <si>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</si>
  <si>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</si>
  <si>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</si>
  <si>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</si>
  <si>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</si>
  <si>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</si>
  <si>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</si>
  <si>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</si>
  <si>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</si>
  <si>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</si>
  <si>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</si>
  <si>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</si>
  <si>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</si>
  <si>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</si>
  <si>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</si>
  <si>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</si>
  <si>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</si>
  <si>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</si>
  <si>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</si>
  <si>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</si>
  <si>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</si>
  <si>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</si>
  <si>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</si>
  <si>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</si>
  <si>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</si>
  <si>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</si>
  <si>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</si>
  <si>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</si>
  <si>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</si>
  <si>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</si>
  <si>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</si>
  <si>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</si>
  <si>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</si>
  <si>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</si>
  <si>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</si>
  <si>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End-Q1 2019</t>
  </si>
  <si>
    <t>Q1 2019</t>
  </si>
  <si>
    <t>End - Q1 2019</t>
  </si>
  <si>
    <t>By sector, the largest increase was on the other financial corporations, up $59.4 billion to a level of $716.3 billion.</t>
  </si>
  <si>
    <t>By region, the largest increase in claims was on Developed Countries, up $89.9 billion to a level of $2,044.1 billion.</t>
  </si>
  <si>
    <r>
      <t xml:space="preserve">UK-owned monetary financial institutions and their branches and subsidiaries worldwide reported an increase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rgb="FF5F64DC"/>
        <rFont val="Arial"/>
        <family val="2"/>
      </rPr>
      <t xml:space="preserve"> </t>
    </r>
    <r>
      <rPr>
        <sz val="10"/>
        <rFont val="Arial"/>
        <family val="2"/>
      </rPr>
      <t>of $131.5 billion during 2019 Q1, to a level of $3,538.9 billion.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</si>
</sst>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96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  <font>
      <sz val="10"/>
      <color rgb="FFFF00FF"/>
      <name val="Courier"/>
      <family val="3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9"/>
      <color rgb="FF7181C1"/>
      <name val="Arial"/>
      <family val="2"/>
    </font>
    <font>
      <sz val="10"/>
      <color rgb="FF5F64BD"/>
      <name val="Arial"/>
      <family val="2"/>
    </font>
    <font>
      <sz val="10"/>
      <color rgb="FF5F64D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  <border>
      <left/>
      <right/>
      <top style="dotted">
        <color indexed="64"/>
      </top>
      <bottom/>
      <diagonal/>
    </border>
  </borders>
  <cellStyleXfs count="160">
    <xf numFmtId="165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51" fillId="8" borderId="17" applyNumberFormat="0" applyFont="0" applyAlignment="0" applyProtection="0"/>
    <xf numFmtId="165" fontId="52" fillId="0" borderId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45" fillId="19" borderId="0" applyNumberFormat="0" applyBorder="0" applyAlignment="0" applyProtection="0"/>
    <xf numFmtId="0" fontId="45" fillId="22" borderId="0" applyNumberFormat="0" applyBorder="0" applyAlignment="0" applyProtection="0"/>
    <xf numFmtId="0" fontId="45" fillId="25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16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69" fillId="11" borderId="0" applyNumberFormat="0" applyBorder="0" applyAlignment="0" applyProtection="0"/>
    <xf numFmtId="0" fontId="70" fillId="14" borderId="25" applyNumberFormat="0" applyAlignment="0" applyProtection="0"/>
    <xf numFmtId="0" fontId="43" fillId="15" borderId="28" applyNumberFormat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3" borderId="25" applyNumberFormat="0" applyAlignment="0" applyProtection="0"/>
    <xf numFmtId="0" fontId="77" fillId="0" borderId="27" applyNumberFormat="0" applyFill="0" applyAlignment="0" applyProtection="0"/>
    <xf numFmtId="0" fontId="78" fillId="12" borderId="0" applyNumberFormat="0" applyBorder="0" applyAlignment="0" applyProtection="0"/>
    <xf numFmtId="0" fontId="60" fillId="0" borderId="0"/>
    <xf numFmtId="0" fontId="9" fillId="8" borderId="17" applyNumberFormat="0" applyFont="0" applyAlignment="0" applyProtection="0"/>
    <xf numFmtId="0" fontId="79" fillId="14" borderId="26" applyNumberFormat="0" applyAlignment="0" applyProtection="0"/>
    <xf numFmtId="0" fontId="44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69" fillId="11" borderId="0" applyNumberFormat="0" applyBorder="0" applyAlignment="0" applyProtection="0"/>
    <xf numFmtId="0" fontId="78" fillId="12" borderId="0" applyNumberFormat="0" applyBorder="0" applyAlignment="0" applyProtection="0"/>
    <xf numFmtId="0" fontId="76" fillId="13" borderId="25" applyNumberFormat="0" applyAlignment="0" applyProtection="0"/>
    <xf numFmtId="0" fontId="79" fillId="14" borderId="26" applyNumberFormat="0" applyAlignment="0" applyProtection="0"/>
    <xf numFmtId="0" fontId="70" fillId="14" borderId="25" applyNumberFormat="0" applyAlignment="0" applyProtection="0"/>
    <xf numFmtId="0" fontId="77" fillId="0" borderId="27" applyNumberFormat="0" applyFill="0" applyAlignment="0" applyProtection="0"/>
    <xf numFmtId="0" fontId="43" fillId="15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29" applyNumberFormat="0" applyFill="0" applyAlignment="0" applyProtection="0"/>
    <xf numFmtId="0" fontId="4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5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5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45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45" fillId="36" borderId="0" applyNumberFormat="0" applyBorder="0" applyAlignment="0" applyProtection="0"/>
    <xf numFmtId="165" fontId="51" fillId="0" borderId="0"/>
    <xf numFmtId="165" fontId="51" fillId="0" borderId="0"/>
    <xf numFmtId="0" fontId="8" fillId="8" borderId="17" applyNumberFormat="0" applyFont="0" applyAlignment="0" applyProtection="0"/>
    <xf numFmtId="0" fontId="7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2" fillId="0" borderId="0"/>
    <xf numFmtId="0" fontId="4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51" fillId="0" borderId="0"/>
    <xf numFmtId="0" fontId="13" fillId="0" borderId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8" borderId="17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455">
    <xf numFmtId="165" fontId="0" fillId="0" borderId="0" xfId="0"/>
    <xf numFmtId="168" fontId="15" fillId="0" borderId="0" xfId="0" applyNumberFormat="1" applyFont="1" applyAlignment="1" applyProtection="1">
      <alignment horizontal="right" vertical="center"/>
    </xf>
    <xf numFmtId="165" fontId="16" fillId="0" borderId="0" xfId="0" applyNumberFormat="1" applyFont="1" applyBorder="1" applyAlignment="1" applyProtection="1">
      <alignment horizontal="left"/>
    </xf>
    <xf numFmtId="168" fontId="15" fillId="0" borderId="1" xfId="0" applyNumberFormat="1" applyFont="1" applyBorder="1" applyAlignment="1" applyProtection="1">
      <alignment horizontal="right" vertical="center"/>
    </xf>
    <xf numFmtId="0" fontId="12" fillId="0" borderId="0" xfId="3"/>
    <xf numFmtId="0" fontId="12" fillId="0" borderId="0" xfId="3" applyBorder="1"/>
    <xf numFmtId="0" fontId="20" fillId="0" borderId="0" xfId="3" applyFont="1" applyBorder="1"/>
    <xf numFmtId="0" fontId="16" fillId="0" borderId="0" xfId="3" applyFont="1" applyBorder="1" applyAlignment="1">
      <alignment horizontal="left" vertical="center"/>
    </xf>
    <xf numFmtId="0" fontId="12" fillId="0" borderId="0" xfId="3" applyAlignment="1">
      <alignment vertical="center"/>
    </xf>
    <xf numFmtId="167" fontId="21" fillId="0" borderId="0" xfId="3" applyNumberFormat="1" applyFont="1" applyBorder="1" applyAlignment="1">
      <alignment horizontal="right"/>
    </xf>
    <xf numFmtId="1" fontId="21" fillId="0" borderId="0" xfId="3" applyNumberFormat="1" applyFont="1" applyBorder="1" applyAlignment="1">
      <alignment horizontal="right" vertical="center"/>
    </xf>
    <xf numFmtId="0" fontId="12" fillId="0" borderId="0" xfId="3" applyFont="1" applyBorder="1"/>
    <xf numFmtId="169" fontId="12" fillId="0" borderId="0" xfId="3" applyNumberFormat="1" applyBorder="1"/>
    <xf numFmtId="170" fontId="12" fillId="0" borderId="0" xfId="3" applyNumberFormat="1"/>
    <xf numFmtId="171" fontId="12" fillId="0" borderId="0" xfId="3" applyNumberFormat="1" applyAlignment="1">
      <alignment vertical="center"/>
    </xf>
    <xf numFmtId="172" fontId="12" fillId="0" borderId="0" xfId="3" applyNumberFormat="1" applyAlignment="1">
      <alignment vertical="center"/>
    </xf>
    <xf numFmtId="0" fontId="23" fillId="0" borderId="0" xfId="3" applyFont="1" applyFill="1" applyAlignment="1">
      <alignment horizontal="left"/>
    </xf>
    <xf numFmtId="165" fontId="13" fillId="0" borderId="0" xfId="0" applyFont="1" applyFill="1"/>
    <xf numFmtId="165" fontId="22" fillId="0" borderId="0" xfId="0" applyFont="1"/>
    <xf numFmtId="165" fontId="26" fillId="0" borderId="0" xfId="0" applyNumberFormat="1" applyFont="1" applyBorder="1" applyAlignment="1" applyProtection="1">
      <alignment horizontal="left" wrapText="1"/>
    </xf>
    <xf numFmtId="165" fontId="26" fillId="0" borderId="0" xfId="0" applyFont="1"/>
    <xf numFmtId="165" fontId="24" fillId="0" borderId="1" xfId="0" applyFont="1" applyBorder="1" applyAlignment="1">
      <alignment horizontal="left"/>
    </xf>
    <xf numFmtId="165" fontId="26" fillId="0" borderId="1" xfId="0" applyFont="1" applyBorder="1"/>
    <xf numFmtId="165" fontId="27" fillId="0" borderId="1" xfId="0" applyFont="1" applyBorder="1" applyAlignment="1">
      <alignment horizontal="left"/>
    </xf>
    <xf numFmtId="165" fontId="28" fillId="0" borderId="1" xfId="0" applyFont="1" applyBorder="1" applyAlignment="1">
      <alignment wrapText="1"/>
    </xf>
    <xf numFmtId="165" fontId="29" fillId="0" borderId="1" xfId="0" applyFont="1" applyBorder="1" applyAlignment="1">
      <alignment wrapText="1"/>
    </xf>
    <xf numFmtId="165" fontId="30" fillId="0" borderId="0" xfId="0" applyFont="1"/>
    <xf numFmtId="165" fontId="22" fillId="0" borderId="0" xfId="0" applyFont="1" applyBorder="1" applyAlignment="1">
      <alignment wrapText="1"/>
    </xf>
    <xf numFmtId="165" fontId="30" fillId="0" borderId="0" xfId="0" applyFont="1" applyBorder="1"/>
    <xf numFmtId="165" fontId="27" fillId="0" borderId="0" xfId="0" applyFont="1" applyAlignment="1">
      <alignment horizontal="right"/>
    </xf>
    <xf numFmtId="49" fontId="24" fillId="0" borderId="0" xfId="0" applyNumberFormat="1" applyFont="1" applyBorder="1" applyAlignment="1">
      <alignment vertical="top"/>
    </xf>
    <xf numFmtId="165" fontId="30" fillId="0" borderId="0" xfId="0" applyFont="1" applyAlignment="1">
      <alignment vertical="top"/>
    </xf>
    <xf numFmtId="165" fontId="24" fillId="0" borderId="0" xfId="0" applyFont="1" applyBorder="1" applyAlignment="1">
      <alignment vertical="top" wrapText="1"/>
    </xf>
    <xf numFmtId="165" fontId="22" fillId="0" borderId="0" xfId="0" applyFont="1" applyBorder="1" applyAlignment="1">
      <alignment vertical="top" wrapText="1"/>
    </xf>
    <xf numFmtId="165" fontId="14" fillId="0" borderId="0" xfId="0" applyFont="1" applyBorder="1" applyAlignment="1">
      <alignment horizontal="left"/>
    </xf>
    <xf numFmtId="165" fontId="13" fillId="2" borderId="0" xfId="0" applyFont="1" applyFill="1" applyAlignment="1">
      <alignment horizontal="center"/>
    </xf>
    <xf numFmtId="165" fontId="27" fillId="0" borderId="0" xfId="0" applyFont="1" applyAlignment="1">
      <alignment vertical="top"/>
    </xf>
    <xf numFmtId="165" fontId="27" fillId="0" borderId="0" xfId="0" applyFont="1" applyBorder="1" applyAlignment="1">
      <alignment vertical="top"/>
    </xf>
    <xf numFmtId="165" fontId="27" fillId="0" borderId="0" xfId="0" applyFont="1" applyBorder="1" applyAlignment="1">
      <alignment horizontal="right" vertical="top"/>
    </xf>
    <xf numFmtId="165" fontId="27" fillId="0" borderId="0" xfId="0" applyFont="1" applyBorder="1" applyAlignment="1">
      <alignment horizontal="right" vertical="top" wrapText="1"/>
    </xf>
    <xf numFmtId="165" fontId="27" fillId="0" borderId="0" xfId="0" applyFont="1" applyBorder="1" applyAlignment="1">
      <alignment horizontal="center" vertical="top"/>
    </xf>
    <xf numFmtId="165" fontId="27" fillId="0" borderId="0" xfId="0" applyNumberFormat="1" applyFont="1" applyBorder="1" applyAlignment="1" applyProtection="1">
      <alignment horizontal="right" vertical="top"/>
    </xf>
    <xf numFmtId="165" fontId="31" fillId="0" borderId="0" xfId="0" quotePrefix="1" applyFont="1" applyBorder="1" applyAlignment="1">
      <alignment horizontal="center" vertical="top"/>
    </xf>
    <xf numFmtId="165" fontId="27" fillId="0" borderId="0" xfId="0" applyNumberFormat="1" applyFont="1" applyAlignment="1" applyProtection="1">
      <alignment horizontal="right" vertical="top"/>
    </xf>
    <xf numFmtId="165" fontId="24" fillId="0" borderId="0" xfId="0" applyFont="1" applyBorder="1" applyAlignment="1">
      <alignment horizontal="right" vertical="top"/>
    </xf>
    <xf numFmtId="165" fontId="27" fillId="0" borderId="0" xfId="0" applyFont="1" applyAlignment="1">
      <alignment horizontal="right" vertical="top"/>
    </xf>
    <xf numFmtId="165" fontId="27" fillId="0" borderId="0" xfId="0" applyFont="1" applyAlignment="1">
      <alignment horizontal="right" vertical="top" wrapText="1"/>
    </xf>
    <xf numFmtId="0" fontId="24" fillId="0" borderId="0" xfId="0" applyNumberFormat="1" applyFont="1" applyAlignment="1">
      <alignment horizontal="left" vertical="top"/>
    </xf>
    <xf numFmtId="165" fontId="27" fillId="0" borderId="0" xfId="0" applyFont="1" applyAlignment="1">
      <alignment horizontal="left" vertical="top"/>
    </xf>
    <xf numFmtId="165" fontId="32" fillId="0" borderId="0" xfId="0" applyFont="1" applyAlignment="1">
      <alignment horizontal="right" vertical="top"/>
    </xf>
    <xf numFmtId="165" fontId="33" fillId="0" borderId="0" xfId="0" applyFont="1" applyAlignment="1">
      <alignment horizontal="left" vertical="top"/>
    </xf>
    <xf numFmtId="165" fontId="27" fillId="0" borderId="0" xfId="0" applyNumberFormat="1" applyFont="1" applyAlignment="1" applyProtection="1">
      <alignment horizontal="left" vertical="top"/>
    </xf>
    <xf numFmtId="165" fontId="34" fillId="0" borderId="0" xfId="0" applyFont="1" applyAlignment="1">
      <alignment vertical="top"/>
    </xf>
    <xf numFmtId="165" fontId="34" fillId="0" borderId="0" xfId="0" applyFont="1" applyAlignment="1">
      <alignment horizontal="left" vertical="top"/>
    </xf>
    <xf numFmtId="165" fontId="35" fillId="0" borderId="0" xfId="0" applyFont="1" applyAlignment="1">
      <alignment horizontal="right" vertical="top"/>
    </xf>
    <xf numFmtId="165" fontId="34" fillId="0" borderId="0" xfId="0" applyNumberFormat="1" applyFont="1" applyAlignment="1" applyProtection="1">
      <alignment horizontal="left" vertical="top"/>
    </xf>
    <xf numFmtId="0" fontId="27" fillId="0" borderId="0" xfId="0" applyNumberFormat="1" applyFont="1" applyAlignment="1">
      <alignment horizontal="left" vertical="top"/>
    </xf>
    <xf numFmtId="165" fontId="24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37" fontId="27" fillId="0" borderId="0" xfId="0" applyNumberFormat="1" applyFont="1" applyAlignment="1" applyProtection="1">
      <alignment vertical="top"/>
    </xf>
    <xf numFmtId="166" fontId="27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 applyProtection="1">
      <alignment horizontal="right" vertical="top"/>
    </xf>
    <xf numFmtId="166" fontId="24" fillId="0" borderId="0" xfId="0" applyNumberFormat="1" applyFont="1" applyAlignment="1" applyProtection="1">
      <alignment horizontal="right" vertical="top"/>
    </xf>
    <xf numFmtId="166" fontId="27" fillId="0" borderId="0" xfId="0" applyNumberFormat="1" applyFont="1" applyAlignment="1">
      <alignment horizontal="left" vertical="top"/>
    </xf>
    <xf numFmtId="168" fontId="27" fillId="0" borderId="0" xfId="0" applyNumberFormat="1" applyFont="1" applyBorder="1" applyAlignment="1">
      <alignment vertical="top"/>
    </xf>
    <xf numFmtId="168" fontId="27" fillId="0" borderId="0" xfId="0" applyNumberFormat="1" applyFont="1" applyBorder="1" applyAlignment="1" applyProtection="1">
      <alignment horizontal="right" vertical="top"/>
    </xf>
    <xf numFmtId="166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 applyProtection="1">
      <alignment horizontal="right" vertical="top"/>
    </xf>
    <xf numFmtId="37" fontId="27" fillId="0" borderId="0" xfId="0" applyNumberFormat="1" applyFont="1" applyBorder="1" applyAlignment="1" applyProtection="1">
      <alignment vertical="top"/>
    </xf>
    <xf numFmtId="165" fontId="27" fillId="0" borderId="0" xfId="0" applyNumberFormat="1" applyFont="1" applyBorder="1" applyAlignment="1" applyProtection="1">
      <alignment horizontal="left" vertical="top"/>
    </xf>
    <xf numFmtId="37" fontId="24" fillId="0" borderId="0" xfId="0" applyNumberFormat="1" applyFont="1" applyAlignment="1" applyProtection="1">
      <alignment vertical="top"/>
    </xf>
    <xf numFmtId="165" fontId="24" fillId="0" borderId="0" xfId="0" applyFont="1" applyAlignment="1">
      <alignment vertical="top"/>
    </xf>
    <xf numFmtId="166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6" fontId="27" fillId="0" borderId="0" xfId="0" applyNumberFormat="1" applyFont="1" applyBorder="1" applyAlignment="1">
      <alignment vertical="top"/>
    </xf>
    <xf numFmtId="165" fontId="24" fillId="0" borderId="0" xfId="0" applyFont="1" applyBorder="1" applyAlignment="1">
      <alignment horizontal="left" vertical="top"/>
    </xf>
    <xf numFmtId="168" fontId="24" fillId="0" borderId="0" xfId="0" applyNumberFormat="1" applyFont="1" applyBorder="1" applyAlignment="1">
      <alignment vertical="top"/>
    </xf>
    <xf numFmtId="168" fontId="24" fillId="0" borderId="0" xfId="0" applyNumberFormat="1" applyFont="1" applyBorder="1" applyAlignment="1" applyProtection="1">
      <alignment horizontal="right" vertical="top"/>
    </xf>
    <xf numFmtId="166" fontId="24" fillId="0" borderId="0" xfId="0" applyNumberFormat="1" applyFont="1" applyBorder="1" applyAlignment="1">
      <alignment horizontal="right" vertical="top"/>
    </xf>
    <xf numFmtId="166" fontId="24" fillId="0" borderId="0" xfId="0" applyNumberFormat="1" applyFont="1" applyBorder="1" applyAlignment="1" applyProtection="1">
      <alignment horizontal="right" vertical="top"/>
    </xf>
    <xf numFmtId="37" fontId="24" fillId="0" borderId="0" xfId="0" applyNumberFormat="1" applyFont="1" applyBorder="1" applyAlignment="1" applyProtection="1">
      <alignment vertical="top"/>
    </xf>
    <xf numFmtId="165" fontId="24" fillId="0" borderId="0" xfId="0" applyFont="1" applyBorder="1" applyAlignment="1">
      <alignment vertical="top"/>
    </xf>
    <xf numFmtId="165" fontId="24" fillId="0" borderId="0" xfId="0" applyNumberFormat="1" applyFont="1" applyBorder="1" applyAlignment="1" applyProtection="1">
      <alignment horizontal="left" vertical="top"/>
    </xf>
    <xf numFmtId="168" fontId="27" fillId="0" borderId="0" xfId="0" applyNumberFormat="1" applyFont="1" applyAlignment="1" applyProtection="1">
      <alignment horizontal="right" vertical="top"/>
    </xf>
    <xf numFmtId="165" fontId="27" fillId="0" borderId="0" xfId="0" applyNumberFormat="1" applyFont="1" applyBorder="1" applyAlignment="1" applyProtection="1">
      <alignment vertical="top"/>
    </xf>
    <xf numFmtId="168" fontId="24" fillId="0" borderId="0" xfId="0" applyNumberFormat="1" applyFont="1" applyAlignment="1" applyProtection="1">
      <alignment horizontal="right" vertical="top"/>
    </xf>
    <xf numFmtId="165" fontId="24" fillId="0" borderId="0" xfId="0" applyNumberFormat="1" applyFont="1" applyAlignment="1" applyProtection="1">
      <alignment horizontal="left" vertical="top"/>
    </xf>
    <xf numFmtId="166" fontId="27" fillId="0" borderId="0" xfId="0" applyNumberFormat="1" applyFont="1" applyBorder="1" applyAlignment="1">
      <alignment horizontal="left" vertical="top"/>
    </xf>
    <xf numFmtId="165" fontId="27" fillId="0" borderId="1" xfId="0" applyFont="1" applyBorder="1" applyAlignment="1">
      <alignment vertical="top"/>
    </xf>
    <xf numFmtId="165" fontId="27" fillId="0" borderId="1" xfId="0" applyFont="1" applyBorder="1" applyAlignment="1">
      <alignment horizontal="left" vertical="top"/>
    </xf>
    <xf numFmtId="165" fontId="24" fillId="0" borderId="0" xfId="0" applyFont="1" applyAlignment="1">
      <alignment horizontal="left"/>
    </xf>
    <xf numFmtId="0" fontId="27" fillId="0" borderId="0" xfId="4" applyFont="1"/>
    <xf numFmtId="173" fontId="37" fillId="0" borderId="2" xfId="1" applyNumberFormat="1" applyFont="1" applyBorder="1" applyAlignment="1" applyProtection="1"/>
    <xf numFmtId="165" fontId="27" fillId="0" borderId="0" xfId="0" applyFont="1"/>
    <xf numFmtId="165" fontId="27" fillId="0" borderId="0" xfId="0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>
      <alignment horizontal="left"/>
    </xf>
    <xf numFmtId="169" fontId="27" fillId="0" borderId="0" xfId="4" applyNumberFormat="1" applyFont="1" applyBorder="1" applyAlignment="1">
      <alignment horizontal="right"/>
    </xf>
    <xf numFmtId="165" fontId="39" fillId="0" borderId="0" xfId="0" applyFont="1" applyAlignment="1"/>
    <xf numFmtId="165" fontId="40" fillId="0" borderId="0" xfId="0" applyFont="1" applyAlignment="1"/>
    <xf numFmtId="37" fontId="39" fillId="0" borderId="0" xfId="0" applyNumberFormat="1" applyFont="1" applyAlignment="1" applyProtection="1"/>
    <xf numFmtId="165" fontId="40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/>
    </xf>
    <xf numFmtId="165" fontId="39" fillId="0" borderId="0" xfId="0" applyNumberFormat="1" applyFont="1" applyAlignment="1" applyProtection="1">
      <alignment horizontal="left" vertical="center"/>
    </xf>
    <xf numFmtId="165" fontId="40" fillId="0" borderId="0" xfId="0" applyNumberFormat="1" applyFont="1" applyAlignment="1" applyProtection="1">
      <alignment horizontal="left" vertical="center"/>
    </xf>
    <xf numFmtId="37" fontId="39" fillId="0" borderId="0" xfId="0" applyNumberFormat="1" applyFont="1" applyAlignment="1" applyProtection="1">
      <alignment vertical="center"/>
    </xf>
    <xf numFmtId="165" fontId="36" fillId="0" borderId="0" xfId="0" applyFont="1"/>
    <xf numFmtId="165" fontId="41" fillId="0" borderId="0" xfId="0" applyFont="1" applyAlignment="1">
      <alignment vertical="center"/>
    </xf>
    <xf numFmtId="165" fontId="39" fillId="0" borderId="0" xfId="0" applyFont="1" applyAlignment="1">
      <alignment vertical="center"/>
    </xf>
    <xf numFmtId="165" fontId="40" fillId="0" borderId="0" xfId="0" applyFont="1" applyAlignment="1">
      <alignment vertical="center"/>
    </xf>
    <xf numFmtId="37" fontId="40" fillId="0" borderId="0" xfId="0" applyNumberFormat="1" applyFont="1" applyAlignment="1" applyProtection="1">
      <alignment vertical="center"/>
    </xf>
    <xf numFmtId="165" fontId="22" fillId="0" borderId="0" xfId="0" applyNumberFormat="1" applyFont="1" applyProtection="1"/>
    <xf numFmtId="165" fontId="35" fillId="0" borderId="0" xfId="0" applyFont="1" applyAlignment="1">
      <alignment vertical="top"/>
    </xf>
    <xf numFmtId="165" fontId="12" fillId="0" borderId="0" xfId="0" applyFont="1"/>
    <xf numFmtId="170" fontId="12" fillId="0" borderId="0" xfId="3" applyNumberFormat="1" applyFont="1" applyBorder="1" applyAlignment="1">
      <alignment horizontal="right" vertical="center"/>
    </xf>
    <xf numFmtId="165" fontId="44" fillId="0" borderId="0" xfId="0" applyFont="1"/>
    <xf numFmtId="14" fontId="46" fillId="0" borderId="0" xfId="0" applyNumberFormat="1" applyFont="1"/>
    <xf numFmtId="165" fontId="47" fillId="0" borderId="0" xfId="0" applyFont="1"/>
    <xf numFmtId="1" fontId="47" fillId="0" borderId="0" xfId="0" applyNumberFormat="1" applyFont="1" applyAlignment="1">
      <alignment horizontal="left"/>
    </xf>
    <xf numFmtId="165" fontId="47" fillId="0" borderId="5" xfId="0" applyFont="1" applyBorder="1"/>
    <xf numFmtId="165" fontId="47" fillId="0" borderId="0" xfId="0" applyFont="1" applyBorder="1"/>
    <xf numFmtId="1" fontId="47" fillId="0" borderId="0" xfId="0" applyNumberFormat="1" applyFont="1" applyBorder="1" applyAlignment="1">
      <alignment horizontal="left"/>
    </xf>
    <xf numFmtId="165" fontId="43" fillId="3" borderId="0" xfId="8" applyNumberFormat="1" applyFont="1" applyBorder="1"/>
    <xf numFmtId="165" fontId="43" fillId="4" borderId="0" xfId="9" applyNumberFormat="1" applyFont="1" applyBorder="1"/>
    <xf numFmtId="165" fontId="43" fillId="5" borderId="0" xfId="10" applyNumberFormat="1" applyFont="1" applyBorder="1"/>
    <xf numFmtId="165" fontId="22" fillId="0" borderId="0" xfId="0" applyFont="1" applyFill="1" applyBorder="1"/>
    <xf numFmtId="165" fontId="12" fillId="0" borderId="0" xfId="0" applyFont="1" applyFill="1"/>
    <xf numFmtId="165" fontId="22" fillId="0" borderId="0" xfId="0" applyFont="1" applyFill="1"/>
    <xf numFmtId="165" fontId="20" fillId="0" borderId="0" xfId="0" applyFont="1" applyAlignment="1">
      <alignment horizontal="right"/>
    </xf>
    <xf numFmtId="165" fontId="12" fillId="0" borderId="0" xfId="0" applyFont="1" applyBorder="1" applyAlignment="1">
      <alignment wrapText="1"/>
    </xf>
    <xf numFmtId="37" fontId="12" fillId="0" borderId="0" xfId="0" applyNumberFormat="1" applyFont="1" applyProtection="1"/>
    <xf numFmtId="165" fontId="12" fillId="0" borderId="0" xfId="0" applyFont="1" applyBorder="1"/>
    <xf numFmtId="165" fontId="12" fillId="0" borderId="0" xfId="0" applyNumberFormat="1" applyFont="1" applyProtection="1"/>
    <xf numFmtId="14" fontId="43" fillId="3" borderId="0" xfId="8" applyNumberFormat="1" applyFont="1" applyBorder="1"/>
    <xf numFmtId="14" fontId="43" fillId="4" borderId="0" xfId="9" applyNumberFormat="1" applyFont="1" applyBorder="1"/>
    <xf numFmtId="14" fontId="43" fillId="5" borderId="0" xfId="10" applyNumberFormat="1" applyFont="1" applyBorder="1"/>
    <xf numFmtId="165" fontId="12" fillId="0" borderId="0" xfId="0" applyFont="1" applyAlignment="1"/>
    <xf numFmtId="165" fontId="48" fillId="0" borderId="5" xfId="0" applyFont="1" applyBorder="1"/>
    <xf numFmtId="165" fontId="48" fillId="0" borderId="0" xfId="0" applyFont="1" applyBorder="1"/>
    <xf numFmtId="165" fontId="48" fillId="0" borderId="6" xfId="0" applyFont="1" applyBorder="1"/>
    <xf numFmtId="165" fontId="48" fillId="0" borderId="7" xfId="0" applyFont="1" applyBorder="1"/>
    <xf numFmtId="165" fontId="48" fillId="0" borderId="1" xfId="0" applyFont="1" applyBorder="1"/>
    <xf numFmtId="165" fontId="48" fillId="0" borderId="3" xfId="0" applyFont="1" applyBorder="1" applyAlignment="1"/>
    <xf numFmtId="165" fontId="48" fillId="0" borderId="2" xfId="0" applyFont="1" applyBorder="1" applyAlignment="1"/>
    <xf numFmtId="165" fontId="48" fillId="0" borderId="4" xfId="0" applyFont="1" applyBorder="1" applyAlignment="1"/>
    <xf numFmtId="165" fontId="48" fillId="0" borderId="0" xfId="0" applyFont="1" applyBorder="1" applyAlignment="1"/>
    <xf numFmtId="1" fontId="48" fillId="0" borderId="9" xfId="0" applyNumberFormat="1" applyFont="1" applyFill="1" applyBorder="1" applyAlignment="1">
      <alignment horizontal="right"/>
    </xf>
    <xf numFmtId="1" fontId="48" fillId="0" borderId="10" xfId="0" applyNumberFormat="1" applyFont="1" applyFill="1" applyBorder="1" applyAlignment="1">
      <alignment horizontal="right"/>
    </xf>
    <xf numFmtId="165" fontId="49" fillId="0" borderId="11" xfId="0" applyFont="1" applyBorder="1"/>
    <xf numFmtId="165" fontId="49" fillId="0" borderId="12" xfId="0" applyFont="1" applyBorder="1"/>
    <xf numFmtId="165" fontId="49" fillId="0" borderId="13" xfId="0" applyFont="1" applyBorder="1"/>
    <xf numFmtId="165" fontId="48" fillId="0" borderId="1" xfId="0" applyFont="1" applyBorder="1" applyAlignment="1">
      <alignment horizontal="right"/>
    </xf>
    <xf numFmtId="165" fontId="48" fillId="0" borderId="7" xfId="0" applyFont="1" applyBorder="1" applyAlignment="1">
      <alignment horizontal="left"/>
    </xf>
    <xf numFmtId="165" fontId="46" fillId="0" borderId="11" xfId="0" applyFont="1" applyBorder="1"/>
    <xf numFmtId="165" fontId="47" fillId="0" borderId="12" xfId="0" applyFont="1" applyBorder="1"/>
    <xf numFmtId="165" fontId="47" fillId="0" borderId="13" xfId="0" applyFont="1" applyBorder="1"/>
    <xf numFmtId="165" fontId="27" fillId="0" borderId="0" xfId="0" applyNumberFormat="1" applyFont="1" applyBorder="1" applyAlignment="1" applyProtection="1">
      <alignment horizontal="center" vertical="top"/>
    </xf>
    <xf numFmtId="0" fontId="27" fillId="6" borderId="0" xfId="5" applyNumberFormat="1" applyFont="1" applyFill="1" applyBorder="1" applyAlignment="1">
      <alignment horizontal="center" vertical="top" wrapText="1"/>
    </xf>
    <xf numFmtId="165" fontId="32" fillId="0" borderId="0" xfId="0" applyFont="1" applyAlignment="1">
      <alignment horizontal="left" vertical="top"/>
    </xf>
    <xf numFmtId="165" fontId="50" fillId="7" borderId="0" xfId="0" applyFont="1" applyFill="1" applyAlignment="1">
      <alignment horizontal="right" vertical="top"/>
    </xf>
    <xf numFmtId="165" fontId="35" fillId="0" borderId="0" xfId="0" applyFont="1" applyAlignment="1">
      <alignment horizontal="left" vertical="top"/>
    </xf>
    <xf numFmtId="9" fontId="27" fillId="0" borderId="0" xfId="0" applyNumberFormat="1" applyFont="1" applyAlignment="1" applyProtection="1">
      <alignment horizontal="right" vertical="top"/>
    </xf>
    <xf numFmtId="173" fontId="27" fillId="0" borderId="0" xfId="0" applyNumberFormat="1" applyFont="1" applyBorder="1" applyAlignment="1" applyProtection="1">
      <alignment horizontal="right"/>
    </xf>
    <xf numFmtId="165" fontId="24" fillId="0" borderId="18" xfId="0" applyFont="1" applyBorder="1" applyAlignment="1">
      <alignment horizontal="left"/>
    </xf>
    <xf numFmtId="165" fontId="26" fillId="0" borderId="18" xfId="0" applyFont="1" applyBorder="1"/>
    <xf numFmtId="165" fontId="27" fillId="0" borderId="18" xfId="0" applyFont="1" applyBorder="1" applyAlignment="1">
      <alignment horizontal="left"/>
    </xf>
    <xf numFmtId="165" fontId="28" fillId="0" borderId="18" xfId="0" applyFont="1" applyBorder="1" applyAlignment="1">
      <alignment wrapText="1"/>
    </xf>
    <xf numFmtId="165" fontId="29" fillId="0" borderId="18" xfId="0" applyFont="1" applyBorder="1" applyAlignment="1">
      <alignment wrapText="1"/>
    </xf>
    <xf numFmtId="165" fontId="24" fillId="0" borderId="0" xfId="0" applyFont="1"/>
    <xf numFmtId="14" fontId="22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31" fillId="0" borderId="0" xfId="0" applyFont="1" applyBorder="1" applyAlignment="1">
      <alignment horizontal="right" vertical="top"/>
    </xf>
    <xf numFmtId="165" fontId="27" fillId="0" borderId="0" xfId="0" applyFont="1" applyAlignment="1">
      <alignment horizontal="center" vertical="top"/>
    </xf>
    <xf numFmtId="0" fontId="27" fillId="6" borderId="0" xfId="12" applyNumberFormat="1" applyFont="1" applyFill="1" applyBorder="1" applyAlignment="1">
      <alignment horizontal="right" vertical="top" wrapText="1"/>
    </xf>
    <xf numFmtId="165" fontId="27" fillId="6" borderId="0" xfId="12" applyFont="1" applyFill="1" applyAlignment="1">
      <alignment horizontal="right" vertical="top"/>
    </xf>
    <xf numFmtId="165" fontId="38" fillId="0" borderId="0" xfId="0" applyFont="1" applyAlignment="1">
      <alignment horizontal="right" vertical="top"/>
    </xf>
    <xf numFmtId="0" fontId="27" fillId="0" borderId="0" xfId="0" applyNumberFormat="1" applyFont="1" applyAlignment="1" applyProtection="1">
      <alignment horizontal="left" vertical="top"/>
    </xf>
    <xf numFmtId="166" fontId="24" fillId="9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Alignment="1" applyProtection="1">
      <alignment horizontal="left" vertical="top"/>
    </xf>
    <xf numFmtId="165" fontId="31" fillId="0" borderId="0" xfId="0" applyFont="1" applyAlignment="1">
      <alignment vertical="top"/>
    </xf>
    <xf numFmtId="166" fontId="24" fillId="0" borderId="0" xfId="0" applyNumberFormat="1" applyFont="1" applyFill="1" applyAlignment="1" applyProtection="1">
      <alignment horizontal="right" vertical="top"/>
    </xf>
    <xf numFmtId="165" fontId="27" fillId="0" borderId="0" xfId="0" applyFont="1" applyBorder="1" applyAlignment="1">
      <alignment horizontal="left" vertical="top"/>
    </xf>
    <xf numFmtId="0" fontId="27" fillId="0" borderId="0" xfId="4" applyFont="1" applyFill="1"/>
    <xf numFmtId="173" fontId="37" fillId="0" borderId="0" xfId="13" applyNumberFormat="1" applyFont="1" applyBorder="1" applyAlignment="1"/>
    <xf numFmtId="0" fontId="27" fillId="0" borderId="0" xfId="4" applyFont="1" applyFill="1" applyAlignment="1">
      <alignment horizontal="left"/>
    </xf>
    <xf numFmtId="169" fontId="27" fillId="0" borderId="0" xfId="4" applyNumberFormat="1" applyFont="1" applyFill="1" applyBorder="1" applyAlignment="1">
      <alignment horizontal="right"/>
    </xf>
    <xf numFmtId="165" fontId="0" fillId="0" borderId="21" xfId="11" applyNumberFormat="1" applyFont="1" applyFill="1" applyBorder="1" applyAlignment="1"/>
    <xf numFmtId="165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7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4" fillId="0" borderId="0" xfId="16" applyFont="1"/>
    <xf numFmtId="173" fontId="27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6" fillId="0" borderId="0" xfId="16" applyFont="1" applyBorder="1" applyAlignment="1">
      <alignment horizontal="left"/>
    </xf>
    <xf numFmtId="0" fontId="24" fillId="0" borderId="18" xfId="16" applyFont="1" applyBorder="1" applyAlignment="1">
      <alignment horizontal="left"/>
    </xf>
    <xf numFmtId="0" fontId="58" fillId="0" borderId="18" xfId="16" applyBorder="1"/>
    <xf numFmtId="0" fontId="27" fillId="0" borderId="18" xfId="16" applyFont="1" applyBorder="1" applyAlignment="1">
      <alignment horizontal="left"/>
    </xf>
    <xf numFmtId="0" fontId="14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7" fillId="0" borderId="0" xfId="16" applyFont="1"/>
    <xf numFmtId="0" fontId="24" fillId="0" borderId="0" xfId="16" applyFont="1" applyAlignment="1"/>
    <xf numFmtId="0" fontId="24" fillId="0" borderId="0" xfId="16" applyFont="1" applyAlignment="1">
      <alignment horizontal="left"/>
    </xf>
    <xf numFmtId="0" fontId="24" fillId="0" borderId="0" xfId="16" applyFont="1" applyAlignment="1">
      <alignment horizontal="centerContinuous"/>
    </xf>
    <xf numFmtId="0" fontId="27" fillId="0" borderId="0" xfId="16" applyFont="1" applyAlignment="1">
      <alignment horizontal="centerContinuous"/>
    </xf>
    <xf numFmtId="175" fontId="27" fillId="0" borderId="0" xfId="51" applyNumberFormat="1" applyFont="1" applyFill="1" applyBorder="1" applyAlignment="1">
      <alignment horizontal="right" vertical="top"/>
    </xf>
    <xf numFmtId="0" fontId="24" fillId="0" borderId="0" xfId="16" applyFont="1" applyAlignment="1">
      <alignment horizontal="right"/>
    </xf>
    <xf numFmtId="3" fontId="27" fillId="0" borderId="0" xfId="16" applyNumberFormat="1" applyFont="1"/>
    <xf numFmtId="0" fontId="15" fillId="0" borderId="0" xfId="16" applyFont="1"/>
    <xf numFmtId="0" fontId="38" fillId="0" borderId="0" xfId="16" applyFont="1" applyFill="1" applyAlignment="1">
      <alignment horizontal="right"/>
    </xf>
    <xf numFmtId="0" fontId="24" fillId="0" borderId="0" xfId="16" applyFont="1" applyFill="1" applyAlignment="1">
      <alignment horizontal="left"/>
    </xf>
    <xf numFmtId="166" fontId="27" fillId="0" borderId="0" xfId="16" applyNumberFormat="1" applyFont="1" applyAlignment="1">
      <alignment horizontal="right"/>
    </xf>
    <xf numFmtId="0" fontId="27" fillId="0" borderId="0" xfId="16" applyNumberFormat="1" applyFont="1" applyAlignment="1">
      <alignment horizontal="left"/>
    </xf>
    <xf numFmtId="0" fontId="27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4" fillId="0" borderId="0" xfId="16" applyFont="1"/>
    <xf numFmtId="166" fontId="24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left"/>
    </xf>
    <xf numFmtId="0" fontId="38" fillId="0" borderId="0" xfId="16" applyFont="1" applyAlignment="1">
      <alignment horizontal="right"/>
    </xf>
    <xf numFmtId="3" fontId="27" fillId="0" borderId="0" xfId="16" applyNumberFormat="1" applyFont="1" applyAlignment="1">
      <alignment horizontal="right"/>
    </xf>
    <xf numFmtId="3" fontId="27" fillId="0" borderId="0" xfId="16" applyNumberFormat="1" applyFont="1" applyAlignment="1">
      <alignment horizontal="left"/>
    </xf>
    <xf numFmtId="0" fontId="61" fillId="0" borderId="0" xfId="16" applyFont="1" applyFill="1"/>
    <xf numFmtId="0" fontId="27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7" fillId="0" borderId="0" xfId="16" applyNumberFormat="1" applyFont="1" applyBorder="1" applyAlignment="1">
      <alignment horizontal="left"/>
    </xf>
    <xf numFmtId="0" fontId="24" fillId="0" borderId="0" xfId="16" applyFont="1" applyBorder="1"/>
    <xf numFmtId="0" fontId="24" fillId="0" borderId="0" xfId="16" applyNumberFormat="1" applyFont="1" applyBorder="1" applyAlignment="1">
      <alignment horizontal="left"/>
    </xf>
    <xf numFmtId="3" fontId="27" fillId="0" borderId="0" xfId="16" applyNumberFormat="1" applyFont="1" applyBorder="1" applyAlignment="1">
      <alignment horizontal="right"/>
    </xf>
    <xf numFmtId="3" fontId="27" fillId="0" borderId="0" xfId="16" applyNumberFormat="1" applyFont="1" applyBorder="1" applyAlignment="1">
      <alignment horizontal="left"/>
    </xf>
    <xf numFmtId="3" fontId="27" fillId="0" borderId="0" xfId="16" applyNumberFormat="1" applyFont="1" applyBorder="1"/>
    <xf numFmtId="0" fontId="27" fillId="0" borderId="0" xfId="16" applyNumberFormat="1" applyFont="1" applyAlignment="1">
      <alignment horizontal="right"/>
    </xf>
    <xf numFmtId="0" fontId="24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4" fillId="0" borderId="0" xfId="16" applyNumberFormat="1" applyFont="1" applyAlignment="1">
      <alignment horizontal="right"/>
    </xf>
    <xf numFmtId="168" fontId="66" fillId="0" borderId="0" xfId="16" applyNumberFormat="1" applyFont="1" applyAlignment="1">
      <alignment horizontal="right"/>
    </xf>
    <xf numFmtId="168" fontId="67" fillId="0" borderId="0" xfId="16" applyNumberFormat="1" applyFont="1" applyAlignment="1">
      <alignment horizontal="right"/>
    </xf>
    <xf numFmtId="0" fontId="38" fillId="0" borderId="0" xfId="16" applyFont="1" applyFill="1" applyBorder="1" applyAlignment="1">
      <alignment horizontal="right"/>
    </xf>
    <xf numFmtId="0" fontId="24" fillId="0" borderId="0" xfId="16" applyFont="1" applyFill="1" applyBorder="1" applyAlignment="1">
      <alignment horizontal="left"/>
    </xf>
    <xf numFmtId="0" fontId="24" fillId="0" borderId="18" xfId="16" applyFont="1" applyBorder="1"/>
    <xf numFmtId="3" fontId="24" fillId="0" borderId="18" xfId="16" applyNumberFormat="1" applyFont="1" applyBorder="1" applyAlignment="1">
      <alignment horizontal="right"/>
    </xf>
    <xf numFmtId="3" fontId="24" fillId="0" borderId="18" xfId="16" applyNumberFormat="1" applyFont="1" applyBorder="1" applyAlignment="1">
      <alignment horizontal="left"/>
    </xf>
    <xf numFmtId="3" fontId="24" fillId="0" borderId="18" xfId="16" applyNumberFormat="1" applyFont="1" applyBorder="1"/>
    <xf numFmtId="0" fontId="12" fillId="0" borderId="0" xfId="16" applyFont="1"/>
    <xf numFmtId="0" fontId="12" fillId="0" borderId="0" xfId="16" applyFont="1" applyAlignment="1">
      <alignment horizontal="left"/>
    </xf>
    <xf numFmtId="0" fontId="36" fillId="0" borderId="0" xfId="16" applyFont="1" applyAlignment="1"/>
    <xf numFmtId="0" fontId="27" fillId="0" borderId="0" xfId="16" applyFont="1" applyAlignment="1"/>
    <xf numFmtId="0" fontId="38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5" fontId="57" fillId="0" borderId="0" xfId="0" applyFont="1" applyBorder="1"/>
    <xf numFmtId="15" fontId="0" fillId="0" borderId="0" xfId="0" applyNumberFormat="1"/>
    <xf numFmtId="165" fontId="54" fillId="0" borderId="20" xfId="11" applyNumberFormat="1" applyFont="1" applyFill="1" applyBorder="1" applyAlignment="1"/>
    <xf numFmtId="0" fontId="0" fillId="0" borderId="0" xfId="0" applyNumberFormat="1"/>
    <xf numFmtId="165" fontId="48" fillId="0" borderId="0" xfId="0" applyFont="1" applyBorder="1" applyAlignment="1">
      <alignment horizontal="right"/>
    </xf>
    <xf numFmtId="165" fontId="26" fillId="0" borderId="18" xfId="0" applyFont="1" applyFill="1" applyBorder="1"/>
    <xf numFmtId="165" fontId="30" fillId="0" borderId="0" xfId="0" applyFont="1" applyFill="1"/>
    <xf numFmtId="165" fontId="30" fillId="0" borderId="0" xfId="0" applyFont="1" applyFill="1" applyAlignment="1">
      <alignment vertical="top"/>
    </xf>
    <xf numFmtId="165" fontId="24" fillId="0" borderId="0" xfId="0" applyFont="1" applyFill="1" applyBorder="1" applyAlignment="1">
      <alignment vertical="top" wrapText="1"/>
    </xf>
    <xf numFmtId="165" fontId="27" fillId="0" borderId="0" xfId="0" applyFont="1" applyFill="1" applyAlignment="1">
      <alignment vertical="top"/>
    </xf>
    <xf numFmtId="0" fontId="24" fillId="0" borderId="0" xfId="0" applyNumberFormat="1" applyFont="1" applyFill="1" applyAlignment="1">
      <alignment horizontal="left" vertical="top"/>
    </xf>
    <xf numFmtId="0" fontId="27" fillId="0" borderId="0" xfId="0" applyNumberFormat="1" applyFont="1" applyFill="1" applyAlignment="1">
      <alignment vertical="top"/>
    </xf>
    <xf numFmtId="165" fontId="24" fillId="0" borderId="0" xfId="0" applyFont="1" applyFill="1" applyAlignment="1">
      <alignment horizontal="left" vertical="top"/>
    </xf>
    <xf numFmtId="165" fontId="27" fillId="0" borderId="0" xfId="0" applyFont="1" applyFill="1" applyAlignment="1">
      <alignment horizontal="left" vertical="top"/>
    </xf>
    <xf numFmtId="165" fontId="27" fillId="0" borderId="0" xfId="0" applyFont="1" applyFill="1" applyBorder="1" applyAlignment="1">
      <alignment vertical="top"/>
    </xf>
    <xf numFmtId="165" fontId="24" fillId="0" borderId="0" xfId="0" applyFont="1" applyFill="1" applyBorder="1" applyAlignment="1">
      <alignment vertical="top"/>
    </xf>
    <xf numFmtId="165" fontId="24" fillId="0" borderId="0" xfId="0" applyFont="1" applyFill="1" applyAlignment="1">
      <alignment vertical="top"/>
    </xf>
    <xf numFmtId="165" fontId="24" fillId="0" borderId="0" xfId="0" applyNumberFormat="1" applyFont="1" applyFill="1" applyBorder="1" applyAlignment="1" applyProtection="1">
      <alignment horizontal="left" vertical="top"/>
    </xf>
    <xf numFmtId="165" fontId="53" fillId="0" borderId="0" xfId="0" applyNumberFormat="1" applyFont="1" applyFill="1" applyBorder="1" applyAlignment="1" applyProtection="1">
      <alignment horizontal="left" vertical="top"/>
    </xf>
    <xf numFmtId="165" fontId="31" fillId="0" borderId="0" xfId="0" applyFont="1" applyFill="1" applyAlignment="1">
      <alignment vertical="top"/>
    </xf>
    <xf numFmtId="165" fontId="31" fillId="0" borderId="0" xfId="0" applyNumberFormat="1" applyFont="1" applyFill="1" applyBorder="1" applyAlignment="1" applyProtection="1">
      <alignment horizontal="left" vertical="top"/>
    </xf>
    <xf numFmtId="165" fontId="53" fillId="0" borderId="0" xfId="0" applyFont="1" applyAlignment="1">
      <alignment horizontal="left" vertical="top"/>
    </xf>
    <xf numFmtId="165" fontId="53" fillId="0" borderId="0" xfId="0" applyFont="1" applyFill="1" applyAlignment="1">
      <alignment vertical="top"/>
    </xf>
    <xf numFmtId="166" fontId="24" fillId="0" borderId="0" xfId="0" applyNumberFormat="1" applyFont="1" applyFill="1" applyBorder="1" applyAlignment="1" applyProtection="1">
      <alignment horizontal="right" vertical="top"/>
    </xf>
    <xf numFmtId="165" fontId="39" fillId="0" borderId="0" xfId="0" applyFont="1" applyFill="1" applyAlignment="1"/>
    <xf numFmtId="165" fontId="39" fillId="0" borderId="0" xfId="0" applyNumberFormat="1" applyFont="1" applyFill="1" applyAlignment="1" applyProtection="1">
      <alignment horizontal="left"/>
    </xf>
    <xf numFmtId="165" fontId="39" fillId="0" borderId="0" xfId="0" applyNumberFormat="1" applyFont="1" applyFill="1" applyAlignment="1" applyProtection="1">
      <alignment horizontal="left" vertical="center"/>
    </xf>
    <xf numFmtId="165" fontId="39" fillId="0" borderId="0" xfId="0" applyFont="1" applyFill="1" applyAlignment="1">
      <alignment vertical="center"/>
    </xf>
    <xf numFmtId="165" fontId="40" fillId="0" borderId="0" xfId="0" applyNumberFormat="1" applyFont="1" applyFill="1" applyAlignment="1" applyProtection="1">
      <alignment horizontal="left" vertical="center"/>
    </xf>
    <xf numFmtId="165" fontId="26" fillId="37" borderId="0" xfId="0" applyFont="1" applyFill="1"/>
    <xf numFmtId="165" fontId="30" fillId="37" borderId="0" xfId="0" applyFont="1" applyFill="1"/>
    <xf numFmtId="165" fontId="30" fillId="37" borderId="0" xfId="0" applyFont="1" applyFill="1" applyAlignment="1">
      <alignment vertical="top"/>
    </xf>
    <xf numFmtId="165" fontId="27" fillId="37" borderId="0" xfId="0" applyFont="1" applyFill="1" applyAlignment="1">
      <alignment vertical="top"/>
    </xf>
    <xf numFmtId="165" fontId="24" fillId="37" borderId="0" xfId="0" applyFont="1" applyFill="1" applyAlignment="1">
      <alignment vertical="top"/>
    </xf>
    <xf numFmtId="165" fontId="27" fillId="37" borderId="0" xfId="0" applyFont="1" applyFill="1"/>
    <xf numFmtId="165" fontId="12" fillId="37" borderId="0" xfId="0" applyFont="1" applyFill="1"/>
    <xf numFmtId="165" fontId="12" fillId="37" borderId="0" xfId="0" applyFont="1" applyFill="1" applyBorder="1"/>
    <xf numFmtId="165" fontId="36" fillId="37" borderId="0" xfId="0" applyFont="1" applyFill="1"/>
    <xf numFmtId="165" fontId="41" fillId="37" borderId="0" xfId="0" applyFont="1" applyFill="1" applyAlignment="1">
      <alignment vertical="center"/>
    </xf>
    <xf numFmtId="165" fontId="24" fillId="7" borderId="0" xfId="0" applyFont="1" applyFill="1"/>
    <xf numFmtId="14" fontId="22" fillId="7" borderId="0" xfId="0" applyNumberFormat="1" applyFont="1" applyFill="1" applyBorder="1" applyAlignment="1">
      <alignment vertical="top" wrapText="1"/>
    </xf>
    <xf numFmtId="165" fontId="27" fillId="7" borderId="0" xfId="0" applyFont="1" applyFill="1" applyBorder="1" applyAlignment="1">
      <alignment vertical="top"/>
    </xf>
    <xf numFmtId="165" fontId="27" fillId="7" borderId="0" xfId="0" applyNumberFormat="1" applyFont="1" applyFill="1" applyBorder="1" applyAlignment="1" applyProtection="1">
      <alignment horizontal="right" vertical="top"/>
    </xf>
    <xf numFmtId="0" fontId="27" fillId="7" borderId="0" xfId="12" applyNumberFormat="1" applyFont="1" applyFill="1" applyBorder="1" applyAlignment="1">
      <alignment horizontal="right" vertical="top" wrapText="1"/>
    </xf>
    <xf numFmtId="166" fontId="27" fillId="7" borderId="0" xfId="0" applyNumberFormat="1" applyFont="1" applyFill="1" applyAlignment="1" applyProtection="1">
      <alignment horizontal="right" vertical="top"/>
    </xf>
    <xf numFmtId="165" fontId="12" fillId="7" borderId="0" xfId="0" applyFont="1" applyFill="1"/>
    <xf numFmtId="165" fontId="27" fillId="7" borderId="0" xfId="0" applyFont="1" applyFill="1"/>
    <xf numFmtId="165" fontId="12" fillId="7" borderId="0" xfId="0" applyFont="1" applyFill="1" applyAlignment="1"/>
    <xf numFmtId="165" fontId="12" fillId="7" borderId="0" xfId="0" applyFont="1" applyFill="1" applyBorder="1"/>
    <xf numFmtId="165" fontId="26" fillId="0" borderId="0" xfId="0" applyNumberFormat="1" applyFont="1" applyBorder="1" applyAlignment="1" applyProtection="1">
      <alignment horizontal="left" vertical="center" wrapText="1"/>
    </xf>
    <xf numFmtId="165" fontId="0" fillId="7" borderId="0" xfId="0" applyFill="1"/>
    <xf numFmtId="165" fontId="27" fillId="7" borderId="0" xfId="0" applyFont="1" applyFill="1" applyBorder="1" applyAlignment="1">
      <alignment horizontal="center" vertical="top"/>
    </xf>
    <xf numFmtId="165" fontId="27" fillId="7" borderId="1" xfId="0" applyNumberFormat="1" applyFont="1" applyFill="1" applyBorder="1" applyAlignment="1" applyProtection="1">
      <alignment horizontal="right" vertical="top"/>
    </xf>
    <xf numFmtId="165" fontId="27" fillId="7" borderId="1" xfId="0" applyNumberFormat="1" applyFont="1" applyFill="1" applyBorder="1" applyAlignment="1" applyProtection="1">
      <alignment horizontal="left" vertical="top"/>
    </xf>
    <xf numFmtId="165" fontId="27" fillId="7" borderId="1" xfId="0" applyFont="1" applyFill="1" applyBorder="1" applyAlignment="1">
      <alignment vertical="top"/>
    </xf>
    <xf numFmtId="165" fontId="27" fillId="7" borderId="1" xfId="0" applyNumberFormat="1" applyFont="1" applyFill="1" applyBorder="1" applyAlignment="1" applyProtection="1">
      <alignment horizontal="right" vertical="top" wrapText="1"/>
    </xf>
    <xf numFmtId="0" fontId="27" fillId="7" borderId="1" xfId="12" applyNumberFormat="1" applyFont="1" applyFill="1" applyBorder="1" applyAlignment="1">
      <alignment horizontal="right" vertical="top" wrapText="1"/>
    </xf>
    <xf numFmtId="165" fontId="27" fillId="7" borderId="1" xfId="12" applyFont="1" applyFill="1" applyBorder="1" applyAlignment="1">
      <alignment horizontal="right" vertical="top"/>
    </xf>
    <xf numFmtId="165" fontId="27" fillId="7" borderId="0" xfId="0" applyNumberFormat="1" applyFont="1" applyFill="1" applyBorder="1" applyAlignment="1" applyProtection="1">
      <alignment horizontal="right" vertical="top" wrapText="1"/>
    </xf>
    <xf numFmtId="165" fontId="51" fillId="7" borderId="0" xfId="0" applyFont="1" applyFill="1"/>
    <xf numFmtId="165" fontId="27" fillId="7" borderId="1" xfId="0" applyFont="1" applyFill="1" applyBorder="1"/>
    <xf numFmtId="165" fontId="27" fillId="7" borderId="30" xfId="0" applyFont="1" applyFill="1" applyBorder="1"/>
    <xf numFmtId="0" fontId="83" fillId="7" borderId="0" xfId="99" applyFont="1" applyFill="1" applyAlignment="1">
      <alignment horizontal="center"/>
    </xf>
    <xf numFmtId="0" fontId="13" fillId="7" borderId="0" xfId="99" applyFill="1" applyBorder="1" applyAlignment="1">
      <alignment horizontal="center"/>
    </xf>
    <xf numFmtId="0" fontId="13" fillId="7" borderId="0" xfId="99" applyFill="1" applyAlignment="1">
      <alignment horizontal="center"/>
    </xf>
    <xf numFmtId="0" fontId="13" fillId="7" borderId="3" xfId="99" applyFill="1" applyBorder="1"/>
    <xf numFmtId="0" fontId="13" fillId="7" borderId="2" xfId="99" applyFill="1" applyBorder="1"/>
    <xf numFmtId="0" fontId="13" fillId="7" borderId="5" xfId="99" applyFill="1" applyBorder="1"/>
    <xf numFmtId="0" fontId="13" fillId="7" borderId="5" xfId="99" applyFont="1" applyFill="1" applyBorder="1"/>
    <xf numFmtId="0" fontId="13" fillId="7" borderId="0" xfId="99" applyFont="1" applyFill="1" applyBorder="1"/>
    <xf numFmtId="0" fontId="13" fillId="7" borderId="7" xfId="99" applyFill="1" applyBorder="1"/>
    <xf numFmtId="165" fontId="51" fillId="7" borderId="0" xfId="0" applyFont="1" applyFill="1" applyBorder="1"/>
    <xf numFmtId="0" fontId="13" fillId="7" borderId="30" xfId="99" applyFill="1" applyBorder="1"/>
    <xf numFmtId="169" fontId="27" fillId="7" borderId="0" xfId="0" applyNumberFormat="1" applyFont="1" applyFill="1" applyBorder="1" applyAlignment="1">
      <alignment horizontal="right" vertical="top"/>
    </xf>
    <xf numFmtId="169" fontId="27" fillId="7" borderId="30" xfId="0" applyNumberFormat="1" applyFont="1" applyFill="1" applyBorder="1" applyAlignment="1">
      <alignment horizontal="right" vertical="top"/>
    </xf>
    <xf numFmtId="0" fontId="55" fillId="7" borderId="0" xfId="99" applyFont="1" applyFill="1" applyBorder="1"/>
    <xf numFmtId="0" fontId="55" fillId="7" borderId="5" xfId="99" applyFont="1" applyFill="1" applyBorder="1"/>
    <xf numFmtId="165" fontId="35" fillId="7" borderId="0" xfId="0" applyFont="1" applyFill="1" applyAlignment="1">
      <alignment horizontal="right" vertical="top"/>
    </xf>
    <xf numFmtId="0" fontId="13" fillId="7" borderId="0" xfId="99" applyFill="1" applyBorder="1"/>
    <xf numFmtId="0" fontId="13" fillId="7" borderId="1" xfId="99" applyFill="1" applyBorder="1"/>
    <xf numFmtId="165" fontId="84" fillId="7" borderId="0" xfId="0" applyFont="1" applyFill="1"/>
    <xf numFmtId="169" fontId="27" fillId="7" borderId="0" xfId="107" applyNumberFormat="1" applyFont="1" applyFill="1" applyAlignment="1"/>
    <xf numFmtId="169" fontId="27" fillId="7" borderId="30" xfId="107" applyNumberFormat="1" applyFont="1" applyFill="1" applyBorder="1" applyAlignment="1"/>
    <xf numFmtId="169" fontId="27" fillId="7" borderId="0" xfId="107" applyNumberFormat="1" applyFont="1" applyFill="1" applyBorder="1" applyAlignment="1"/>
    <xf numFmtId="169" fontId="27" fillId="7" borderId="31" xfId="107" applyNumberFormat="1" applyFont="1" applyFill="1" applyBorder="1" applyAlignment="1"/>
    <xf numFmtId="165" fontId="85" fillId="7" borderId="0" xfId="0" applyFont="1" applyFill="1"/>
    <xf numFmtId="165" fontId="86" fillId="7" borderId="0" xfId="0" applyFont="1" applyFill="1"/>
    <xf numFmtId="166" fontId="27" fillId="38" borderId="0" xfId="0" applyNumberFormat="1" applyFont="1" applyFill="1" applyAlignment="1" applyProtection="1">
      <alignment horizontal="right" vertical="top"/>
    </xf>
    <xf numFmtId="2" fontId="86" fillId="7" borderId="0" xfId="0" applyNumberFormat="1" applyFont="1" applyFill="1" applyAlignment="1">
      <alignment horizontal="center"/>
    </xf>
    <xf numFmtId="165" fontId="22" fillId="7" borderId="0" xfId="0" applyFont="1" applyFill="1" applyAlignment="1">
      <alignment vertical="center"/>
    </xf>
    <xf numFmtId="165" fontId="0" fillId="7" borderId="0" xfId="0" applyFill="1" applyBorder="1"/>
    <xf numFmtId="165" fontId="27" fillId="7" borderId="0" xfId="0" applyFont="1" applyFill="1" applyBorder="1"/>
    <xf numFmtId="165" fontId="27" fillId="7" borderId="0" xfId="0" applyNumberFormat="1" applyFont="1" applyFill="1" applyBorder="1" applyAlignment="1" applyProtection="1">
      <alignment horizontal="left" vertical="top"/>
    </xf>
    <xf numFmtId="165" fontId="27" fillId="7" borderId="0" xfId="12" applyFont="1" applyFill="1" applyBorder="1" applyAlignment="1">
      <alignment horizontal="right" vertical="top"/>
    </xf>
    <xf numFmtId="165" fontId="24" fillId="7" borderId="0" xfId="0" applyFont="1" applyFill="1" applyBorder="1"/>
    <xf numFmtId="2" fontId="86" fillId="7" borderId="0" xfId="0" applyNumberFormat="1" applyFont="1" applyFill="1" applyBorder="1" applyAlignment="1">
      <alignment horizontal="center"/>
    </xf>
    <xf numFmtId="165" fontId="22" fillId="7" borderId="0" xfId="0" applyFont="1" applyFill="1" applyBorder="1" applyAlignment="1">
      <alignment vertical="center"/>
    </xf>
    <xf numFmtId="165" fontId="86" fillId="7" borderId="0" xfId="0" applyFont="1" applyFill="1" applyBorder="1"/>
    <xf numFmtId="0" fontId="88" fillId="0" borderId="0" xfId="109" applyFont="1"/>
    <xf numFmtId="0" fontId="88" fillId="0" borderId="0" xfId="109" applyFont="1"/>
    <xf numFmtId="0" fontId="88" fillId="0" borderId="0" xfId="99" applyFont="1"/>
    <xf numFmtId="165" fontId="89" fillId="7" borderId="0" xfId="0" applyFont="1" applyFill="1"/>
    <xf numFmtId="0" fontId="20" fillId="0" borderId="0" xfId="3" applyFont="1" applyBorder="1"/>
    <xf numFmtId="169" fontId="20" fillId="0" borderId="0" xfId="3" applyNumberFormat="1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81" fillId="0" borderId="0" xfId="3" applyFont="1"/>
    <xf numFmtId="0" fontId="81" fillId="0" borderId="0" xfId="3" applyFont="1" applyBorder="1"/>
    <xf numFmtId="0" fontId="81" fillId="0" borderId="0" xfId="3" applyFont="1" applyBorder="1" applyAlignment="1">
      <alignment vertical="center"/>
    </xf>
    <xf numFmtId="0" fontId="22" fillId="7" borderId="0" xfId="96" applyFont="1" applyFill="1"/>
    <xf numFmtId="0" fontId="2" fillId="0" borderId="0" xfId="146"/>
    <xf numFmtId="0" fontId="2" fillId="0" borderId="0" xfId="146"/>
    <xf numFmtId="0" fontId="1" fillId="0" borderId="0" xfId="146" applyFont="1"/>
    <xf numFmtId="169" fontId="31" fillId="7" borderId="0" xfId="107" applyNumberFormat="1" applyFont="1" applyFill="1" applyBorder="1" applyAlignment="1"/>
    <xf numFmtId="0" fontId="81" fillId="0" borderId="0" xfId="3" applyFont="1" applyFill="1" applyAlignment="1">
      <alignment horizontal="left"/>
    </xf>
    <xf numFmtId="0" fontId="81" fillId="0" borderId="0" xfId="3" applyFont="1" applyBorder="1" applyAlignment="1">
      <alignment horizontal="left"/>
    </xf>
    <xf numFmtId="1" fontId="19" fillId="0" borderId="0" xfId="3" applyNumberFormat="1" applyFont="1" applyBorder="1" applyAlignment="1">
      <alignment horizontal="right" vertical="center"/>
    </xf>
    <xf numFmtId="0" fontId="20" fillId="0" borderId="0" xfId="3" applyFont="1" applyAlignment="1">
      <alignment horizontal="right" vertical="center"/>
    </xf>
    <xf numFmtId="0" fontId="81" fillId="0" borderId="0" xfId="3" applyFont="1" applyAlignment="1">
      <alignment horizontal="left" vertical="center"/>
    </xf>
    <xf numFmtId="1" fontId="19" fillId="0" borderId="0" xfId="3" applyNumberFormat="1" applyFont="1" applyBorder="1" applyAlignment="1">
      <alignment horizontal="right"/>
    </xf>
    <xf numFmtId="167" fontId="81" fillId="0" borderId="0" xfId="3" applyNumberFormat="1" applyFont="1" applyBorder="1" applyAlignment="1">
      <alignment horizontal="right" vertical="center"/>
    </xf>
    <xf numFmtId="167" fontId="81" fillId="0" borderId="0" xfId="3" applyNumberFormat="1" applyFont="1" applyBorder="1" applyAlignment="1">
      <alignment horizontal="right" vertical="top"/>
    </xf>
    <xf numFmtId="167" fontId="81" fillId="0" borderId="0" xfId="3" applyNumberFormat="1" applyFont="1" applyBorder="1" applyAlignment="1">
      <alignment horizontal="right"/>
    </xf>
    <xf numFmtId="0" fontId="90" fillId="0" borderId="0" xfId="3" applyFont="1" applyBorder="1" applyAlignment="1">
      <alignment vertical="center"/>
    </xf>
    <xf numFmtId="1" fontId="20" fillId="0" borderId="32" xfId="3" applyNumberFormat="1" applyFont="1" applyBorder="1" applyAlignment="1">
      <alignment horizontal="center" vertical="center"/>
    </xf>
    <xf numFmtId="0" fontId="19" fillId="0" borderId="0" xfId="3" applyFont="1" applyBorder="1"/>
    <xf numFmtId="0" fontId="91" fillId="0" borderId="0" xfId="3" applyFont="1" applyBorder="1"/>
    <xf numFmtId="170" fontId="81" fillId="0" borderId="0" xfId="3" applyNumberFormat="1" applyFont="1" applyBorder="1" applyAlignment="1">
      <alignment horizontal="right" vertical="center"/>
    </xf>
    <xf numFmtId="170" fontId="82" fillId="0" borderId="0" xfId="3" applyNumberFormat="1" applyFont="1" applyBorder="1" applyAlignment="1">
      <alignment horizontal="right" vertical="center"/>
    </xf>
    <xf numFmtId="170" fontId="81" fillId="0" borderId="0" xfId="3" applyNumberFormat="1" applyFont="1" applyBorder="1" applyAlignment="1">
      <alignment horizontal="left" vertical="top"/>
    </xf>
    <xf numFmtId="170" fontId="81" fillId="0" borderId="0" xfId="3" quotePrefix="1" applyNumberFormat="1" applyFont="1" applyBorder="1" applyAlignment="1">
      <alignment horizontal="right" vertical="top"/>
    </xf>
    <xf numFmtId="169" fontId="27" fillId="7" borderId="0" xfId="0" applyNumberFormat="1" applyFont="1" applyFill="1" applyBorder="1" applyAlignment="1">
      <alignment horizontal="right"/>
    </xf>
    <xf numFmtId="169" fontId="27" fillId="7" borderId="30" xfId="0" applyNumberFormat="1" applyFont="1" applyFill="1" applyBorder="1" applyAlignment="1">
      <alignment horizontal="right"/>
    </xf>
    <xf numFmtId="165" fontId="0" fillId="7" borderId="0" xfId="0" applyFill="1" applyAlignment="1"/>
    <xf numFmtId="165" fontId="27" fillId="7" borderId="0" xfId="0" applyFont="1" applyFill="1" applyBorder="1" applyAlignment="1">
      <alignment horizontal="center" vertical="top"/>
    </xf>
    <xf numFmtId="169" fontId="27" fillId="7" borderId="0" xfId="0" applyNumberFormat="1" applyFont="1" applyFill="1" applyBorder="1" applyAlignment="1">
      <alignment horizontal="left"/>
    </xf>
    <xf numFmtId="169" fontId="27" fillId="7" borderId="30" xfId="0" applyNumberFormat="1" applyFont="1" applyFill="1" applyBorder="1" applyAlignment="1">
      <alignment horizontal="left"/>
    </xf>
    <xf numFmtId="165" fontId="27" fillId="7" borderId="0" xfId="0" applyFont="1" applyFill="1" applyAlignment="1"/>
    <xf numFmtId="0" fontId="22" fillId="0" borderId="0" xfId="3" applyFont="1" applyFill="1" applyAlignment="1">
      <alignment horizontal="left"/>
    </xf>
    <xf numFmtId="0" fontId="12" fillId="0" borderId="0" xfId="3" applyAlignment="1"/>
    <xf numFmtId="0" fontId="12" fillId="0" borderId="0" xfId="3" applyAlignment="1">
      <alignment horizontal="left" vertical="top"/>
    </xf>
    <xf numFmtId="0" fontId="12" fillId="0" borderId="0" xfId="3" applyAlignment="1">
      <alignment horizontal="left" vertical="top" wrapText="1"/>
    </xf>
    <xf numFmtId="0" fontId="12" fillId="0" borderId="0" xfId="3" applyAlignment="1">
      <alignment horizontal="left" vertical="top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65" fontId="27" fillId="7" borderId="0" xfId="0" applyFont="1" applyFill="1" applyBorder="1" applyAlignment="1">
      <alignment horizontal="center" vertical="top"/>
    </xf>
    <xf numFmtId="165" fontId="81" fillId="0" borderId="0" xfId="0" applyFont="1" applyAlignment="1">
      <alignment vertical="center"/>
    </xf>
    <xf numFmtId="165" fontId="93" fillId="0" borderId="0" xfId="0" applyFont="1" applyAlignment="1">
      <alignment horizontal="left" vertical="center"/>
    </xf>
    <xf numFmtId="165" fontId="12" fillId="0" borderId="0" xfId="0" applyFont="1" applyAlignment="1">
      <alignment vertical="center"/>
    </xf>
    <xf numFmtId="165" fontId="92" fillId="0" borderId="0" xfId="0" applyFont="1" applyAlignment="1">
      <alignment vertical="center" wrapText="1"/>
    </xf>
    <xf numFmtId="165" fontId="92" fillId="0" borderId="0" xfId="0" applyFont="1" applyAlignment="1">
      <alignment horizontal="left" vertical="center" indent="2"/>
    </xf>
    <xf numFmtId="165" fontId="93" fillId="0" borderId="0" xfId="0" applyFont="1" applyAlignment="1">
      <alignment horizontal="left" vertical="center" indent="2"/>
    </xf>
    <xf numFmtId="165" fontId="81" fillId="0" borderId="0" xfId="0" applyFont="1" applyAlignment="1">
      <alignment horizontal="left" vertical="center" indent="2"/>
    </xf>
    <xf numFmtId="169" fontId="27" fillId="7" borderId="33" xfId="107" applyNumberFormat="1" applyFont="1" applyFill="1" applyBorder="1" applyAlignment="1"/>
    <xf numFmtId="165" fontId="12" fillId="0" borderId="0" xfId="0" applyFont="1" applyAlignment="1">
      <alignment horizontal="left" vertical="center" wrapText="1"/>
    </xf>
    <xf numFmtId="0" fontId="12" fillId="0" borderId="0" xfId="3" applyAlignment="1">
      <alignment horizontal="left" vertical="top" wrapText="1"/>
    </xf>
    <xf numFmtId="0" fontId="82" fillId="0" borderId="0" xfId="3" applyFont="1" applyAlignment="1">
      <alignment horizontal="left" vertical="center"/>
    </xf>
    <xf numFmtId="167" fontId="81" fillId="0" borderId="0" xfId="3" applyNumberFormat="1" applyFont="1" applyBorder="1" applyAlignment="1">
      <alignment horizontal="right" vertical="top" wrapText="1"/>
    </xf>
    <xf numFmtId="1" fontId="82" fillId="0" borderId="0" xfId="3" applyNumberFormat="1" applyFont="1" applyBorder="1" applyAlignment="1">
      <alignment horizontal="right" vertical="top" wrapText="1"/>
    </xf>
    <xf numFmtId="167" fontId="81" fillId="0" borderId="32" xfId="3" applyNumberFormat="1" applyFont="1" applyBorder="1" applyAlignment="1">
      <alignment horizontal="center" vertical="center"/>
    </xf>
    <xf numFmtId="165" fontId="27" fillId="7" borderId="2" xfId="0" applyFont="1" applyFill="1" applyBorder="1" applyAlignment="1">
      <alignment horizontal="center" vertical="center"/>
    </xf>
    <xf numFmtId="165" fontId="27" fillId="7" borderId="0" xfId="0" applyFont="1" applyFill="1" applyBorder="1" applyAlignment="1">
      <alignment horizontal="center" vertical="center"/>
    </xf>
    <xf numFmtId="165" fontId="27" fillId="7" borderId="30" xfId="0" applyFont="1" applyFill="1" applyBorder="1" applyAlignment="1">
      <alignment horizontal="center" vertical="center"/>
    </xf>
    <xf numFmtId="165" fontId="27" fillId="7" borderId="19" xfId="0" applyFont="1" applyFill="1" applyBorder="1" applyAlignment="1">
      <alignment horizontal="center" vertical="top"/>
    </xf>
    <xf numFmtId="165" fontId="27" fillId="7" borderId="31" xfId="0" applyFont="1" applyFill="1" applyBorder="1" applyAlignment="1">
      <alignment horizontal="center" vertical="center"/>
    </xf>
    <xf numFmtId="165" fontId="0" fillId="7" borderId="0" xfId="0" applyFill="1" applyAlignment="1">
      <alignment horizontal="center"/>
    </xf>
    <xf numFmtId="0" fontId="83" fillId="7" borderId="0" xfId="99" applyFont="1" applyFill="1" applyBorder="1" applyAlignment="1">
      <alignment horizontal="left"/>
    </xf>
    <xf numFmtId="165" fontId="27" fillId="7" borderId="0" xfId="0" applyFont="1" applyFill="1" applyAlignment="1">
      <alignment horizontal="center" vertical="center"/>
    </xf>
    <xf numFmtId="165" fontId="27" fillId="7" borderId="0" xfId="0" applyFont="1" applyFill="1" applyBorder="1" applyAlignment="1">
      <alignment horizontal="center" vertical="top"/>
    </xf>
    <xf numFmtId="165" fontId="25" fillId="0" borderId="0" xfId="0" applyFont="1" applyAlignment="1">
      <alignment horizontal="left"/>
    </xf>
    <xf numFmtId="17" fontId="22" fillId="0" borderId="2" xfId="0" applyNumberFormat="1" applyFont="1" applyBorder="1" applyAlignment="1">
      <alignment horizontal="left"/>
    </xf>
    <xf numFmtId="165" fontId="26" fillId="0" borderId="0" xfId="0" applyNumberFormat="1" applyFont="1" applyBorder="1" applyAlignment="1" applyProtection="1">
      <alignment horizontal="left"/>
    </xf>
    <xf numFmtId="165" fontId="38" fillId="0" borderId="0" xfId="0" applyFont="1" applyAlignment="1">
      <alignment horizontal="left"/>
    </xf>
    <xf numFmtId="174" fontId="17" fillId="0" borderId="0" xfId="0" applyNumberFormat="1" applyFont="1" applyAlignment="1">
      <alignment horizontal="left"/>
    </xf>
    <xf numFmtId="165" fontId="27" fillId="0" borderId="8" xfId="0" applyFont="1" applyBorder="1" applyAlignment="1">
      <alignment horizontal="center" vertical="top"/>
    </xf>
    <xf numFmtId="165" fontId="27" fillId="0" borderId="8" xfId="0" applyNumberFormat="1" applyFont="1" applyBorder="1" applyAlignment="1" applyProtection="1">
      <alignment horizontal="center" vertical="top"/>
    </xf>
    <xf numFmtId="165" fontId="27" fillId="0" borderId="0" xfId="0" applyNumberFormat="1" applyFont="1" applyBorder="1" applyAlignment="1" applyProtection="1">
      <alignment horizontal="center"/>
    </xf>
    <xf numFmtId="165" fontId="27" fillId="0" borderId="15" xfId="0" applyNumberFormat="1" applyFont="1" applyBorder="1" applyAlignment="1" applyProtection="1">
      <alignment horizontal="center"/>
    </xf>
    <xf numFmtId="165" fontId="27" fillId="0" borderId="14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Alignment="1" applyProtection="1">
      <alignment horizontal="center" vertical="top" wrapText="1"/>
    </xf>
    <xf numFmtId="165" fontId="27" fillId="0" borderId="16" xfId="0" applyNumberFormat="1" applyFont="1" applyBorder="1" applyAlignment="1" applyProtection="1">
      <alignment horizontal="center" vertical="top" wrapText="1"/>
    </xf>
    <xf numFmtId="165" fontId="27" fillId="0" borderId="0" xfId="0" applyNumberFormat="1" applyFont="1" applyBorder="1" applyAlignment="1" applyProtection="1">
      <alignment horizontal="center" vertical="top" wrapText="1"/>
    </xf>
    <xf numFmtId="0" fontId="27" fillId="6" borderId="0" xfId="5" applyNumberFormat="1" applyFont="1" applyFill="1" applyBorder="1" applyAlignment="1">
      <alignment horizontal="center" vertical="top" wrapText="1"/>
    </xf>
    <xf numFmtId="0" fontId="27" fillId="6" borderId="16" xfId="5" applyNumberFormat="1" applyFont="1" applyFill="1" applyBorder="1" applyAlignment="1">
      <alignment horizontal="center" vertical="top" wrapText="1"/>
    </xf>
    <xf numFmtId="165" fontId="48" fillId="0" borderId="3" xfId="0" applyFont="1" applyBorder="1" applyAlignment="1">
      <alignment horizontal="center"/>
    </xf>
    <xf numFmtId="165" fontId="48" fillId="0" borderId="2" xfId="0" applyFont="1" applyBorder="1" applyAlignment="1">
      <alignment horizontal="center"/>
    </xf>
    <xf numFmtId="165" fontId="48" fillId="0" borderId="4" xfId="0" applyFont="1" applyBorder="1" applyAlignment="1">
      <alignment horizontal="center"/>
    </xf>
    <xf numFmtId="0" fontId="26" fillId="0" borderId="0" xfId="16" applyFont="1"/>
    <xf numFmtId="0" fontId="26" fillId="0" borderId="0" xfId="16" applyFont="1" applyBorder="1" applyAlignment="1">
      <alignment horizontal="left"/>
    </xf>
    <xf numFmtId="0" fontId="38" fillId="0" borderId="0" xfId="47" applyFont="1" applyAlignment="1">
      <alignment horizontal="left"/>
    </xf>
    <xf numFmtId="165" fontId="27" fillId="0" borderId="19" xfId="0" applyFont="1" applyBorder="1" applyAlignment="1">
      <alignment horizontal="center" vertical="top"/>
    </xf>
    <xf numFmtId="165" fontId="38" fillId="0" borderId="0" xfId="13" applyFont="1" applyAlignment="1">
      <alignment horizontal="left"/>
    </xf>
    <xf numFmtId="165" fontId="26" fillId="0" borderId="0" xfId="0" applyNumberFormat="1" applyFont="1" applyBorder="1" applyAlignment="1" applyProtection="1">
      <alignment horizontal="left" vertical="center" wrapText="1"/>
    </xf>
    <xf numFmtId="17" fontId="24" fillId="0" borderId="0" xfId="0" applyNumberFormat="1" applyFont="1" applyBorder="1" applyAlignment="1">
      <alignment vertical="center" wrapText="1"/>
    </xf>
    <xf numFmtId="165" fontId="27" fillId="0" borderId="0" xfId="0" applyNumberFormat="1" applyFont="1" applyBorder="1" applyAlignment="1" applyProtection="1">
      <alignment horizontal="center" vertical="top"/>
    </xf>
  </cellXfs>
  <cellStyles count="160">
    <cellStyle name="20% - Accent1" xfId="72" builtinId="30" customBuiltin="1"/>
    <cellStyle name="20% - Accent1 2" xfId="17"/>
    <cellStyle name="20% - Accent1 2 2" xfId="116"/>
    <cellStyle name="20% - Accent1 3" xfId="129"/>
    <cellStyle name="20% - Accent1 4" xfId="148"/>
    <cellStyle name="20% - Accent2" xfId="75" builtinId="34" customBuiltin="1"/>
    <cellStyle name="20% - Accent2 2" xfId="18"/>
    <cellStyle name="20% - Accent2 2 2" xfId="117"/>
    <cellStyle name="20% - Accent2 3" xfId="131"/>
    <cellStyle name="20% - Accent2 4" xfId="150"/>
    <cellStyle name="20% - Accent3" xfId="78" builtinId="38" customBuiltin="1"/>
    <cellStyle name="20% - Accent3 2" xfId="19"/>
    <cellStyle name="20% - Accent3 2 2" xfId="118"/>
    <cellStyle name="20% - Accent3 3" xfId="133"/>
    <cellStyle name="20% - Accent3 4" xfId="152"/>
    <cellStyle name="20% - Accent4" xfId="81" builtinId="42" customBuiltin="1"/>
    <cellStyle name="20% - Accent4 2" xfId="20"/>
    <cellStyle name="20% - Accent4 2 2" xfId="119"/>
    <cellStyle name="20% - Accent4 3" xfId="135"/>
    <cellStyle name="20% - Accent4 4" xfId="154"/>
    <cellStyle name="20% - Accent5" xfId="85" builtinId="46" customBuiltin="1"/>
    <cellStyle name="20% - Accent5 2" xfId="21"/>
    <cellStyle name="20% - Accent5 2 2" xfId="120"/>
    <cellStyle name="20% - Accent5 3" xfId="137"/>
    <cellStyle name="20% - Accent5 4" xfId="156"/>
    <cellStyle name="20% - Accent6" xfId="89" builtinId="50" customBuiltin="1"/>
    <cellStyle name="20% - Accent6 2" xfId="22"/>
    <cellStyle name="20% - Accent6 2 2" xfId="121"/>
    <cellStyle name="20% - Accent6 3" xfId="139"/>
    <cellStyle name="20% - Accent6 4" xfId="158"/>
    <cellStyle name="40% - Accent1" xfId="73" builtinId="31" customBuiltin="1"/>
    <cellStyle name="40% - Accent1 2" xfId="23"/>
    <cellStyle name="40% - Accent1 2 2" xfId="122"/>
    <cellStyle name="40% - Accent1 3" xfId="130"/>
    <cellStyle name="40% - Accent1 4" xfId="149"/>
    <cellStyle name="40% - Accent2" xfId="76" builtinId="35" customBuiltin="1"/>
    <cellStyle name="40% - Accent2 2" xfId="24"/>
    <cellStyle name="40% - Accent2 2 2" xfId="123"/>
    <cellStyle name="40% - Accent2 3" xfId="132"/>
    <cellStyle name="40% - Accent2 4" xfId="151"/>
    <cellStyle name="40% - Accent3" xfId="79" builtinId="39" customBuiltin="1"/>
    <cellStyle name="40% - Accent3 2" xfId="25"/>
    <cellStyle name="40% - Accent3 2 2" xfId="124"/>
    <cellStyle name="40% - Accent3 3" xfId="134"/>
    <cellStyle name="40% - Accent3 4" xfId="153"/>
    <cellStyle name="40% - Accent4" xfId="82" builtinId="43" customBuiltin="1"/>
    <cellStyle name="40% - Accent4 2" xfId="26"/>
    <cellStyle name="40% - Accent4 2 2" xfId="125"/>
    <cellStyle name="40% - Accent4 3" xfId="136"/>
    <cellStyle name="40% - Accent4 4" xfId="155"/>
    <cellStyle name="40% - Accent5" xfId="86" builtinId="47" customBuiltin="1"/>
    <cellStyle name="40% - Accent5 2" xfId="27"/>
    <cellStyle name="40% - Accent5 2 2" xfId="126"/>
    <cellStyle name="40% - Accent5 3" xfId="138"/>
    <cellStyle name="40% - Accent5 4" xfId="157"/>
    <cellStyle name="40% - Accent6" xfId="90" builtinId="51" customBuiltin="1"/>
    <cellStyle name="40% - Accent6 2" xfId="28"/>
    <cellStyle name="40% - Accent6 2 2" xfId="127"/>
    <cellStyle name="40% - Accent6 3" xfId="140"/>
    <cellStyle name="40% - Accent6 4" xfId="159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2" xfId="109"/>
    <cellStyle name="Normal 13" xfId="146"/>
    <cellStyle name="Normal 2" xfId="2"/>
    <cellStyle name="Normal 2 2" xfId="104"/>
    <cellStyle name="Normal 2 2 2" xfId="144"/>
    <cellStyle name="Normal 2 3" xfId="96"/>
    <cellStyle name="Normal 2 4" xfId="110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4" xfId="6"/>
    <cellStyle name="Normal 4 2" xfId="113"/>
    <cellStyle name="Normal 5" xfId="7"/>
    <cellStyle name="Normal 5 2" xfId="106"/>
    <cellStyle name="Normal 5 3" xfId="112"/>
    <cellStyle name="Normal 6" xfId="16"/>
    <cellStyle name="Normal 6 2" xfId="115"/>
    <cellStyle name="Normal 7" xfId="92"/>
    <cellStyle name="Normal 8" xfId="95"/>
    <cellStyle name="Normal 8 2" xfId="142"/>
    <cellStyle name="Normal 83" xfId="97"/>
    <cellStyle name="Normal 9" xfId="98"/>
    <cellStyle name="Normal 9 2" xfId="143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3" xfId="94"/>
    <cellStyle name="Note 3 2" xfId="141"/>
    <cellStyle name="Note 4" xfId="147"/>
    <cellStyle name="Output" xfId="64" builtinId="21" customBuiltin="1"/>
    <cellStyle name="Output 2" xfId="53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  <color rgb="FF5F64DC"/>
      <color rgb="FF5F81BD"/>
      <color rgb="FF7181C1"/>
      <color rgb="FF9966FF"/>
      <color rgb="FF7B81C1"/>
      <color rgb="FFFF66FF"/>
      <color rgb="FFFF00FF"/>
      <color rgb="FFFF00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71" t="s">
        <v>1846</v>
      </c>
      <c r="E2" s="371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71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9" t="s">
        <v>126</v>
      </c>
      <c r="D4" s="372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71" t="s">
        <v>1578</v>
      </c>
      <c r="E5" s="114" t="s">
        <v>1850</v>
      </c>
      <c r="F5" s="114" t="s">
        <v>1570</v>
      </c>
    </row>
    <row r="6" spans="1:8" ht="14.25" x14ac:dyDescent="0.45">
      <c r="D6" s="371" t="s">
        <v>1572</v>
      </c>
      <c r="E6" s="114" t="s">
        <v>1839</v>
      </c>
      <c r="F6" s="114" t="s">
        <v>1580</v>
      </c>
    </row>
    <row r="7" spans="1:8" ht="14.25" x14ac:dyDescent="0.45">
      <c r="A7" s="370"/>
      <c r="B7" s="370"/>
      <c r="D7" s="371" t="s">
        <v>1574</v>
      </c>
      <c r="E7" s="114" t="s">
        <v>1568</v>
      </c>
      <c r="F7" s="114" t="s">
        <v>1580</v>
      </c>
    </row>
    <row r="8" spans="1:8" ht="14.25" x14ac:dyDescent="0.45">
      <c r="A8" s="370"/>
      <c r="B8" s="370"/>
      <c r="D8" s="371" t="s">
        <v>1573</v>
      </c>
      <c r="E8" s="114" t="s">
        <v>1850</v>
      </c>
      <c r="F8" s="114" t="s">
        <v>1580</v>
      </c>
    </row>
    <row r="9" spans="1:8" ht="14.25" x14ac:dyDescent="0.45">
      <c r="A9" s="370"/>
      <c r="B9" s="370"/>
      <c r="D9" s="371" t="s">
        <v>1575</v>
      </c>
      <c r="E9" s="114" t="s">
        <v>1839</v>
      </c>
      <c r="F9" s="114" t="s">
        <v>1569</v>
      </c>
    </row>
    <row r="10" spans="1:8" ht="14.25" x14ac:dyDescent="0.45">
      <c r="A10" s="370"/>
      <c r="B10" s="370"/>
      <c r="D10" s="371" t="s">
        <v>1577</v>
      </c>
      <c r="E10" s="114" t="s">
        <v>1568</v>
      </c>
      <c r="F10" s="114" t="s">
        <v>1569</v>
      </c>
    </row>
    <row r="11" spans="1:8" ht="14.25" x14ac:dyDescent="0.45">
      <c r="A11" s="370"/>
      <c r="B11" s="370"/>
      <c r="D11" s="371" t="s">
        <v>1576</v>
      </c>
      <c r="E11" s="114" t="s">
        <v>1850</v>
      </c>
      <c r="F11" s="114" t="s">
        <v>1569</v>
      </c>
    </row>
    <row r="12" spans="1:8" ht="14.25" x14ac:dyDescent="0.45">
      <c r="A12" s="370"/>
      <c r="B12" s="370"/>
    </row>
    <row r="13" spans="1:8" ht="14.25" x14ac:dyDescent="0.45">
      <c r="A13" s="370"/>
      <c r="B13" s="370"/>
      <c r="D13" s="371"/>
      <c r="E13" s="371"/>
    </row>
    <row r="14" spans="1:8" ht="14.25" x14ac:dyDescent="0.45">
      <c r="A14" s="370"/>
      <c r="B14" s="370"/>
      <c r="D14" s="371"/>
      <c r="E14" s="371"/>
    </row>
    <row r="15" spans="1:8" ht="14.25" x14ac:dyDescent="0.45">
      <c r="A15" s="370"/>
      <c r="B15" s="370"/>
      <c r="D15" s="371"/>
      <c r="E15" s="371"/>
    </row>
    <row r="16" spans="1:8" ht="14.25" x14ac:dyDescent="0.45">
      <c r="A16" s="370"/>
      <c r="B16" s="370"/>
      <c r="D16" s="371"/>
      <c r="E16" s="371"/>
    </row>
    <row r="17" spans="1:5" ht="14.25" x14ac:dyDescent="0.45">
      <c r="A17" s="370"/>
      <c r="B17" s="370"/>
      <c r="D17" s="371"/>
      <c r="E17" s="371"/>
    </row>
    <row r="18" spans="1:5" ht="14.25" x14ac:dyDescent="0.45">
      <c r="A18" s="370"/>
      <c r="B18" s="370"/>
      <c r="D18" s="371"/>
      <c r="E18" s="371"/>
    </row>
    <row r="19" spans="1:5" ht="14.25" x14ac:dyDescent="0.45">
      <c r="A19" s="370"/>
      <c r="B19" s="370"/>
      <c r="D19" s="371"/>
      <c r="E19" s="371"/>
    </row>
    <row r="20" spans="1:5" ht="14.25" x14ac:dyDescent="0.45">
      <c r="A20" s="370"/>
      <c r="B20" s="370"/>
      <c r="D20" s="371"/>
      <c r="E20" s="371"/>
    </row>
    <row r="21" spans="1:5" ht="14.25" x14ac:dyDescent="0.45">
      <c r="A21" s="370"/>
      <c r="B21" s="370"/>
      <c r="D21" s="371"/>
      <c r="E21" s="371"/>
    </row>
    <row r="22" spans="1:5" ht="14.25" x14ac:dyDescent="0.45">
      <c r="A22" s="370"/>
      <c r="B22" s="370"/>
      <c r="D22" s="371"/>
      <c r="E22" s="371"/>
    </row>
    <row r="23" spans="1:5" ht="14.25" x14ac:dyDescent="0.45">
      <c r="A23" s="370"/>
      <c r="B23" s="370"/>
      <c r="D23" s="371"/>
      <c r="E23" s="371"/>
    </row>
    <row r="24" spans="1:5" ht="14.25" x14ac:dyDescent="0.45">
      <c r="A24" s="370"/>
      <c r="B24" s="370"/>
      <c r="D24" s="371"/>
      <c r="E24" s="371"/>
    </row>
    <row r="25" spans="1:5" ht="14.25" x14ac:dyDescent="0.45">
      <c r="A25" s="370"/>
      <c r="B25" s="370"/>
      <c r="D25" s="371"/>
      <c r="E25" s="371"/>
    </row>
    <row r="26" spans="1:5" ht="14.25" x14ac:dyDescent="0.45">
      <c r="A26" s="370"/>
      <c r="B26" s="370"/>
      <c r="D26" s="371"/>
      <c r="E26" s="371"/>
    </row>
    <row r="27" spans="1:5" ht="14.25" x14ac:dyDescent="0.45">
      <c r="A27" s="370"/>
      <c r="B27" s="370"/>
      <c r="D27" s="371"/>
      <c r="E27" s="371"/>
    </row>
    <row r="28" spans="1:5" ht="14.25" x14ac:dyDescent="0.45">
      <c r="A28" s="370"/>
      <c r="B28" s="370"/>
      <c r="D28" s="371"/>
      <c r="E28" s="371"/>
    </row>
    <row r="29" spans="1:5" ht="14.25" x14ac:dyDescent="0.45">
      <c r="A29" s="370"/>
      <c r="B29" s="370"/>
      <c r="D29" s="371"/>
      <c r="E29" s="371"/>
    </row>
    <row r="30" spans="1:5" ht="14.25" x14ac:dyDescent="0.45">
      <c r="A30" s="370"/>
      <c r="B30" s="370"/>
      <c r="D30" s="371"/>
      <c r="E30" s="371"/>
    </row>
    <row r="31" spans="1:5" ht="14.25" x14ac:dyDescent="0.45">
      <c r="A31" s="370"/>
      <c r="B31" s="370"/>
      <c r="D31" s="371"/>
      <c r="E31" s="371"/>
    </row>
    <row r="32" spans="1:5" ht="14.25" x14ac:dyDescent="0.45">
      <c r="A32" s="370"/>
      <c r="B32" s="370"/>
      <c r="D32" s="371"/>
      <c r="E32" s="371"/>
    </row>
    <row r="33" spans="1:5" ht="14.25" x14ac:dyDescent="0.45">
      <c r="A33" s="370"/>
      <c r="B33" s="370"/>
      <c r="D33" s="371"/>
      <c r="E33" s="371"/>
    </row>
    <row r="34" spans="1:5" ht="14.25" x14ac:dyDescent="0.45">
      <c r="A34" s="370"/>
      <c r="B34" s="370"/>
      <c r="D34" s="371"/>
      <c r="E34" s="371"/>
    </row>
    <row r="35" spans="1:5" ht="14.25" x14ac:dyDescent="0.45">
      <c r="A35" s="370"/>
      <c r="B35" s="370"/>
      <c r="D35" s="371"/>
      <c r="E35" s="371"/>
    </row>
    <row r="36" spans="1:5" ht="14.25" x14ac:dyDescent="0.45">
      <c r="A36" s="370"/>
      <c r="B36" s="370"/>
      <c r="D36" s="371"/>
      <c r="E36" s="371"/>
    </row>
    <row r="37" spans="1:5" ht="14.25" x14ac:dyDescent="0.45">
      <c r="A37" s="370"/>
      <c r="B37" s="370"/>
      <c r="D37" s="371"/>
      <c r="E37" s="371"/>
    </row>
    <row r="38" spans="1:5" ht="14.25" x14ac:dyDescent="0.45">
      <c r="A38" s="370"/>
      <c r="B38" s="370"/>
      <c r="D38" s="371"/>
      <c r="E38" s="371"/>
    </row>
    <row r="39" spans="1:5" ht="14.25" x14ac:dyDescent="0.45">
      <c r="A39" s="370"/>
      <c r="B39" s="370"/>
      <c r="D39" s="371"/>
      <c r="E39" s="371"/>
    </row>
    <row r="40" spans="1:5" ht="14.25" x14ac:dyDescent="0.45">
      <c r="D40" s="371"/>
      <c r="E40" s="37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workbookViewId="0">
      <selection activeCell="A14" sqref="A14:N15"/>
    </sheetView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98" t="s">
        <v>1863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6"/>
    </row>
    <row r="2" spans="1:17" x14ac:dyDescent="0.35">
      <c r="A2" s="375" t="s">
        <v>124</v>
      </c>
      <c r="B2" s="366"/>
      <c r="C2" s="366"/>
      <c r="D2" s="367"/>
      <c r="E2" s="366"/>
      <c r="F2" s="367"/>
      <c r="G2" s="366"/>
      <c r="H2" s="367"/>
      <c r="I2" s="366"/>
      <c r="J2" s="367"/>
      <c r="K2" s="366"/>
      <c r="L2" s="367"/>
      <c r="M2" s="366"/>
      <c r="N2" s="366"/>
    </row>
    <row r="3" spans="1:17" x14ac:dyDescent="0.35">
      <c r="A3" s="375" t="s">
        <v>125</v>
      </c>
      <c r="B3" s="366"/>
      <c r="C3" s="366"/>
      <c r="D3" s="367"/>
      <c r="E3" s="366"/>
      <c r="F3" s="367"/>
      <c r="G3" s="366"/>
      <c r="H3" s="367"/>
      <c r="I3" s="366"/>
      <c r="J3" s="367"/>
      <c r="K3" s="366"/>
      <c r="L3" s="367"/>
      <c r="M3" s="366"/>
      <c r="N3" s="366"/>
    </row>
    <row r="4" spans="1:17" s="8" customFormat="1" ht="14.25" customHeight="1" x14ac:dyDescent="0.25">
      <c r="A4" s="365"/>
      <c r="B4" s="376"/>
      <c r="C4" s="416" t="s">
        <v>503</v>
      </c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377"/>
      <c r="O4" s="7"/>
    </row>
    <row r="5" spans="1:17" s="8" customFormat="1" ht="14.25" hidden="1" customHeight="1" x14ac:dyDescent="0.25">
      <c r="A5" s="365"/>
      <c r="B5" s="376"/>
      <c r="C5" s="378" t="s">
        <v>164</v>
      </c>
      <c r="D5" s="403"/>
      <c r="E5" s="403" t="s">
        <v>181</v>
      </c>
      <c r="F5" s="403"/>
      <c r="G5" s="403" t="s">
        <v>200</v>
      </c>
      <c r="H5" s="403"/>
      <c r="I5" s="403" t="s">
        <v>96</v>
      </c>
      <c r="J5" s="403"/>
      <c r="K5" s="403" t="s">
        <v>313</v>
      </c>
      <c r="L5" s="403"/>
      <c r="M5" s="403" t="s">
        <v>74</v>
      </c>
      <c r="N5" s="403" t="s">
        <v>101</v>
      </c>
      <c r="O5" s="7"/>
    </row>
    <row r="6" spans="1:17" ht="13.5" customHeight="1" x14ac:dyDescent="0.4">
      <c r="A6" s="363"/>
      <c r="B6" s="379" t="s">
        <v>117</v>
      </c>
      <c r="C6" s="417" t="s">
        <v>119</v>
      </c>
      <c r="D6" s="380"/>
      <c r="E6" s="417" t="s">
        <v>126</v>
      </c>
      <c r="F6" s="380"/>
      <c r="G6" s="419" t="s">
        <v>120</v>
      </c>
      <c r="H6" s="419"/>
      <c r="I6" s="419"/>
      <c r="J6" s="419"/>
      <c r="K6" s="419"/>
      <c r="L6" s="419"/>
      <c r="M6" s="419"/>
      <c r="N6" s="418" t="s">
        <v>115</v>
      </c>
      <c r="O6" s="9"/>
    </row>
    <row r="7" spans="1:17" ht="34.15" customHeight="1" x14ac:dyDescent="0.4">
      <c r="A7" s="363"/>
      <c r="B7" s="379"/>
      <c r="C7" s="417"/>
      <c r="D7" s="381"/>
      <c r="E7" s="417"/>
      <c r="F7" s="381"/>
      <c r="G7" s="404" t="s">
        <v>121</v>
      </c>
      <c r="H7" s="382"/>
      <c r="I7" s="404" t="s">
        <v>327</v>
      </c>
      <c r="J7" s="382"/>
      <c r="K7" s="404" t="s">
        <v>328</v>
      </c>
      <c r="L7" s="382"/>
      <c r="M7" s="404" t="s">
        <v>329</v>
      </c>
      <c r="N7" s="418"/>
      <c r="O7" s="9"/>
    </row>
    <row r="8" spans="1:17" s="8" customFormat="1" ht="4.5" customHeight="1" x14ac:dyDescent="0.25">
      <c r="A8" s="383"/>
      <c r="B8" s="368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10"/>
    </row>
    <row r="9" spans="1:17" ht="8.25" customHeight="1" x14ac:dyDescent="0.35">
      <c r="A9" s="385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86"/>
      <c r="O9" s="11"/>
    </row>
    <row r="10" spans="1:17" s="8" customFormat="1" ht="15" customHeight="1" x14ac:dyDescent="0.25">
      <c r="A10" s="368" t="s">
        <v>122</v>
      </c>
      <c r="B10" s="364"/>
      <c r="C10" s="387">
        <v>2028.4359999999999</v>
      </c>
      <c r="D10" s="387"/>
      <c r="E10" s="387">
        <v>706.30399999999997</v>
      </c>
      <c r="F10" s="387"/>
      <c r="G10" s="387">
        <v>27.125</v>
      </c>
      <c r="H10" s="387"/>
      <c r="I10" s="387">
        <v>67.995999999999995</v>
      </c>
      <c r="J10" s="387"/>
      <c r="K10" s="387">
        <v>156.66399999999999</v>
      </c>
      <c r="L10" s="387"/>
      <c r="M10" s="387">
        <v>504.19499999999999</v>
      </c>
      <c r="N10" s="388">
        <v>3543.348</v>
      </c>
      <c r="O10" s="115"/>
      <c r="P10" s="14"/>
      <c r="Q10" s="15"/>
    </row>
    <row r="11" spans="1:17" s="8" customFormat="1" ht="15" customHeight="1" x14ac:dyDescent="0.25">
      <c r="A11" s="368" t="s">
        <v>113</v>
      </c>
      <c r="B11" s="364"/>
      <c r="C11" s="387">
        <v>15.7</v>
      </c>
      <c r="D11" s="387"/>
      <c r="E11" s="387">
        <v>-28.658999999999999</v>
      </c>
      <c r="F11" s="387"/>
      <c r="G11" s="387">
        <v>-1.962</v>
      </c>
      <c r="H11" s="387"/>
      <c r="I11" s="387">
        <v>2.0030000000000001</v>
      </c>
      <c r="J11" s="387"/>
      <c r="K11" s="387">
        <v>-11.087</v>
      </c>
      <c r="L11" s="387"/>
      <c r="M11" s="387">
        <v>19.021999999999998</v>
      </c>
      <c r="N11" s="388">
        <v>-4.4560000000000004</v>
      </c>
      <c r="O11" s="115"/>
      <c r="P11" s="14"/>
      <c r="Q11" s="15"/>
    </row>
    <row r="12" spans="1:17" s="8" customFormat="1" ht="15" customHeight="1" x14ac:dyDescent="0.25">
      <c r="A12" s="368" t="s">
        <v>123</v>
      </c>
      <c r="B12" s="364"/>
      <c r="C12" s="387">
        <v>2044.136</v>
      </c>
      <c r="D12" s="389"/>
      <c r="E12" s="387">
        <v>677.64499999999998</v>
      </c>
      <c r="F12" s="390"/>
      <c r="G12" s="387">
        <v>25.161999999999999</v>
      </c>
      <c r="H12" s="387"/>
      <c r="I12" s="387">
        <v>69.998000000000005</v>
      </c>
      <c r="J12" s="387"/>
      <c r="K12" s="387">
        <v>145.57599999999999</v>
      </c>
      <c r="L12" s="387"/>
      <c r="M12" s="387">
        <v>523.21699999999998</v>
      </c>
      <c r="N12" s="388">
        <v>3538.8919999999998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14" t="s">
        <v>1868</v>
      </c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</row>
    <row r="15" spans="1:17" ht="21.6" customHeight="1" x14ac:dyDescent="0.35">
      <c r="A15" s="414"/>
      <c r="B15" s="414"/>
      <c r="C15" s="414"/>
      <c r="D15" s="414"/>
      <c r="E15" s="414"/>
      <c r="F15" s="414"/>
      <c r="G15" s="414"/>
      <c r="H15" s="414"/>
      <c r="I15" s="414"/>
      <c r="J15" s="414"/>
      <c r="K15" s="414"/>
      <c r="L15" s="414"/>
      <c r="M15" s="414"/>
      <c r="N15" s="414"/>
    </row>
    <row r="16" spans="1:17" x14ac:dyDescent="0.35">
      <c r="A16" s="400"/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</row>
    <row r="17" spans="1:15" x14ac:dyDescent="0.35">
      <c r="A17" s="408" t="s">
        <v>1866</v>
      </c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</row>
    <row r="18" spans="1:15" x14ac:dyDescent="0.35">
      <c r="A18" s="402"/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</row>
    <row r="19" spans="1:15" ht="12.75" customHeight="1" x14ac:dyDescent="0.35">
      <c r="A19" s="408" t="s">
        <v>1867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1"/>
      <c r="M19" s="401"/>
      <c r="N19" s="401"/>
    </row>
    <row r="20" spans="1:15" x14ac:dyDescent="0.35">
      <c r="A20" s="401"/>
      <c r="B20" s="401"/>
      <c r="C20" s="401"/>
      <c r="D20" s="401"/>
      <c r="E20" s="401"/>
      <c r="F20" s="401"/>
      <c r="G20" s="401"/>
      <c r="H20" s="401"/>
      <c r="I20" s="401"/>
      <c r="J20" s="401"/>
      <c r="K20" s="401"/>
      <c r="L20" s="401"/>
      <c r="M20" s="401"/>
      <c r="N20" s="401"/>
    </row>
    <row r="21" spans="1:15" x14ac:dyDescent="0.35"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</row>
    <row r="22" spans="1:15" x14ac:dyDescent="0.35"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</row>
    <row r="23" spans="1:15" x14ac:dyDescent="0.35"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</row>
    <row r="24" spans="1:15" ht="15" customHeight="1" x14ac:dyDescent="0.35">
      <c r="A24" s="409"/>
      <c r="B24" s="409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</row>
    <row r="25" spans="1:15" ht="13.5" customHeight="1" x14ac:dyDescent="0.35">
      <c r="A25" s="409"/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</row>
    <row r="26" spans="1:15" ht="12.75" customHeight="1" x14ac:dyDescent="0.35">
      <c r="A26" s="409"/>
      <c r="B26" s="409"/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9" spans="1:15" x14ac:dyDescent="0.35">
      <c r="G29" s="412"/>
    </row>
    <row r="30" spans="1:15" ht="15" customHeight="1" x14ac:dyDescent="0.35">
      <c r="G30" s="411"/>
    </row>
    <row r="31" spans="1:15" ht="13.5" customHeight="1" x14ac:dyDescent="0.35">
      <c r="B31" s="407"/>
      <c r="G31" s="406"/>
    </row>
    <row r="32" spans="1:15" ht="14.25" x14ac:dyDescent="0.35">
      <c r="B32" s="406"/>
      <c r="C32" s="13"/>
      <c r="G32" s="410"/>
    </row>
    <row r="33" spans="2:15" x14ac:dyDescent="0.35">
      <c r="G33" s="406"/>
    </row>
    <row r="34" spans="2:15" ht="14.25" x14ac:dyDescent="0.35">
      <c r="B34" s="406"/>
      <c r="G34" s="410"/>
    </row>
    <row r="39" spans="2:15" x14ac:dyDescent="0.35"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2:15" x14ac:dyDescent="0.35">
      <c r="B40" s="415"/>
      <c r="C40" s="415"/>
      <c r="D40" s="415"/>
      <c r="E40" s="415"/>
      <c r="F40" s="415"/>
      <c r="G40" s="415"/>
      <c r="H40" s="415"/>
      <c r="I40" s="415"/>
      <c r="J40" s="415"/>
      <c r="K40" s="415"/>
      <c r="L40" s="415"/>
      <c r="M40" s="415"/>
      <c r="N40" s="415"/>
      <c r="O40" s="415"/>
    </row>
  </sheetData>
  <mergeCells count="7">
    <mergeCell ref="A14:N15"/>
    <mergeCell ref="B39:O40"/>
    <mergeCell ref="C4:M4"/>
    <mergeCell ref="C6:C7"/>
    <mergeCell ref="E6:E7"/>
    <mergeCell ref="N6:N7"/>
    <mergeCell ref="G6:M6"/>
  </mergeCells>
  <phoneticPr fontId="1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350" t="s">
        <v>1852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</row>
    <row r="4" spans="1:18" ht="13.15" x14ac:dyDescent="0.3">
      <c r="B4" s="350" t="s">
        <v>1864</v>
      </c>
      <c r="C4" s="307"/>
      <c r="D4" s="405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.75" customHeight="1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63</v>
      </c>
      <c r="D7" s="391">
        <v>56.719000000000001</v>
      </c>
      <c r="E7" s="391"/>
      <c r="F7" s="391">
        <v>40.921999999999997</v>
      </c>
      <c r="G7" s="391"/>
      <c r="H7" s="391">
        <v>15.795999999999999</v>
      </c>
      <c r="I7" s="391"/>
      <c r="J7" s="391">
        <v>-5.016</v>
      </c>
      <c r="K7" s="391"/>
      <c r="L7" s="391">
        <v>12.473000000000001</v>
      </c>
      <c r="M7" s="391">
        <v>44.238999999999997</v>
      </c>
      <c r="N7" s="391"/>
      <c r="O7" s="391">
        <v>5.5449999999999999</v>
      </c>
      <c r="P7" s="391"/>
      <c r="Q7" s="391">
        <v>-0.52300000000000002</v>
      </c>
      <c r="R7" s="334"/>
    </row>
    <row r="8" spans="1:18" ht="12" x14ac:dyDescent="0.3">
      <c r="A8" s="341">
        <v>2</v>
      </c>
      <c r="B8" s="421"/>
      <c r="C8" s="342" t="s">
        <v>254</v>
      </c>
      <c r="D8" s="391">
        <v>19.872</v>
      </c>
      <c r="E8" s="391"/>
      <c r="F8" s="391">
        <v>46.357999999999997</v>
      </c>
      <c r="G8" s="391"/>
      <c r="H8" s="391">
        <v>-26.486999999999998</v>
      </c>
      <c r="I8" s="391"/>
      <c r="J8" s="391">
        <v>31.692</v>
      </c>
      <c r="K8" s="391"/>
      <c r="L8" s="391">
        <v>-11.589</v>
      </c>
      <c r="M8" s="391">
        <v>2.9220000000000002</v>
      </c>
      <c r="N8" s="391"/>
      <c r="O8" s="391">
        <v>-3.0649999999999999</v>
      </c>
      <c r="P8" s="391"/>
      <c r="Q8" s="391">
        <v>-8.7999999999999995E-2</v>
      </c>
      <c r="R8" s="334"/>
    </row>
    <row r="9" spans="1:18" ht="12" x14ac:dyDescent="0.3">
      <c r="A9" s="341">
        <v>3</v>
      </c>
      <c r="B9" s="421"/>
      <c r="C9" s="342" t="s">
        <v>246</v>
      </c>
      <c r="D9" s="391">
        <v>15.241</v>
      </c>
      <c r="E9" s="391"/>
      <c r="F9" s="391">
        <v>-7.5979999999999999</v>
      </c>
      <c r="G9" s="391"/>
      <c r="H9" s="391">
        <v>22.838999999999999</v>
      </c>
      <c r="I9" s="391"/>
      <c r="J9" s="391">
        <v>3.6659999999999999</v>
      </c>
      <c r="K9" s="391"/>
      <c r="L9" s="391">
        <v>9.093</v>
      </c>
      <c r="M9" s="391">
        <v>1.165</v>
      </c>
      <c r="N9" s="391"/>
      <c r="O9" s="391">
        <v>1.2889999999999999</v>
      </c>
      <c r="P9" s="391"/>
      <c r="Q9" s="391">
        <v>2.7E-2</v>
      </c>
      <c r="R9" s="334"/>
    </row>
    <row r="10" spans="1:18" ht="12" x14ac:dyDescent="0.3">
      <c r="A10" s="341">
        <v>4</v>
      </c>
      <c r="B10" s="421"/>
      <c r="C10" s="342" t="s">
        <v>248</v>
      </c>
      <c r="D10" s="391">
        <v>4.6479999999999997</v>
      </c>
      <c r="E10" s="391"/>
      <c r="F10" s="391">
        <v>4.7149999999999999</v>
      </c>
      <c r="G10" s="391"/>
      <c r="H10" s="391">
        <v>-6.7000000000000004E-2</v>
      </c>
      <c r="I10" s="391"/>
      <c r="J10" s="391">
        <v>-1.6419999999999999</v>
      </c>
      <c r="K10" s="391"/>
      <c r="L10" s="391">
        <v>5.9569999999999999</v>
      </c>
      <c r="M10" s="391">
        <v>0.29799999999999999</v>
      </c>
      <c r="N10" s="391"/>
      <c r="O10" s="391">
        <v>2.1999999999999999E-2</v>
      </c>
      <c r="P10" s="391"/>
      <c r="Q10" s="391">
        <v>1.4E-2</v>
      </c>
      <c r="R10" s="334"/>
    </row>
    <row r="11" spans="1:18" ht="12" x14ac:dyDescent="0.3">
      <c r="A11" s="341">
        <v>5</v>
      </c>
      <c r="B11" s="422"/>
      <c r="C11" s="343" t="s">
        <v>41</v>
      </c>
      <c r="D11" s="392">
        <v>3.528</v>
      </c>
      <c r="E11" s="392"/>
      <c r="F11" s="392">
        <v>3.5089999999999999</v>
      </c>
      <c r="G11" s="392"/>
      <c r="H11" s="392">
        <v>1.9E-2</v>
      </c>
      <c r="I11" s="392"/>
      <c r="J11" s="392">
        <v>1.919</v>
      </c>
      <c r="K11" s="392"/>
      <c r="L11" s="392">
        <v>-0.77200000000000002</v>
      </c>
      <c r="M11" s="392">
        <v>1.3779999999999999</v>
      </c>
      <c r="N11" s="392"/>
      <c r="O11" s="392">
        <v>1.0029999999999999</v>
      </c>
      <c r="P11" s="392"/>
      <c r="Q11" s="392">
        <v>-1E-3</v>
      </c>
      <c r="R11" s="334"/>
    </row>
    <row r="12" spans="1:18" ht="12" x14ac:dyDescent="0.3">
      <c r="A12" s="341">
        <v>1</v>
      </c>
      <c r="B12" s="424" t="s">
        <v>257</v>
      </c>
      <c r="C12" s="342" t="s">
        <v>260</v>
      </c>
      <c r="D12" s="391">
        <v>-8.0549999999999997</v>
      </c>
      <c r="E12" s="391"/>
      <c r="F12" s="391">
        <v>5.3550000000000004</v>
      </c>
      <c r="G12" s="391"/>
      <c r="H12" s="391">
        <v>-13.409000000000001</v>
      </c>
      <c r="I12" s="391"/>
      <c r="J12" s="391">
        <v>0.86099999999999999</v>
      </c>
      <c r="K12" s="391"/>
      <c r="L12" s="391">
        <v>-12.984</v>
      </c>
      <c r="M12" s="391">
        <v>2.8879999999999999</v>
      </c>
      <c r="N12" s="391"/>
      <c r="O12" s="391">
        <v>0.76300000000000001</v>
      </c>
      <c r="P12" s="391"/>
      <c r="Q12" s="391">
        <v>0.41599999999999998</v>
      </c>
      <c r="R12" s="334"/>
    </row>
    <row r="13" spans="1:18" ht="12" x14ac:dyDescent="0.3">
      <c r="A13" s="341">
        <v>2</v>
      </c>
      <c r="B13" s="421"/>
      <c r="C13" s="342" t="s">
        <v>236</v>
      </c>
      <c r="D13" s="391">
        <v>-4.43</v>
      </c>
      <c r="E13" s="391"/>
      <c r="F13" s="391">
        <v>-0.65600000000000003</v>
      </c>
      <c r="G13" s="391"/>
      <c r="H13" s="391">
        <v>-3.774</v>
      </c>
      <c r="I13" s="391"/>
      <c r="J13" s="391">
        <v>-2.012</v>
      </c>
      <c r="K13" s="391"/>
      <c r="L13" s="391">
        <v>-4.0419999999999998</v>
      </c>
      <c r="M13" s="391">
        <v>2.6890000000000001</v>
      </c>
      <c r="N13" s="391"/>
      <c r="O13" s="391">
        <v>-1.258</v>
      </c>
      <c r="P13" s="391"/>
      <c r="Q13" s="391">
        <v>0.19600000000000001</v>
      </c>
      <c r="R13" s="334"/>
    </row>
    <row r="14" spans="1:18" ht="12" x14ac:dyDescent="0.3">
      <c r="A14" s="341">
        <v>3</v>
      </c>
      <c r="B14" s="421"/>
      <c r="C14" s="342" t="s">
        <v>251</v>
      </c>
      <c r="D14" s="391">
        <v>-3.7490000000000001</v>
      </c>
      <c r="E14" s="391"/>
      <c r="F14" s="391">
        <v>-2.7290000000000001</v>
      </c>
      <c r="G14" s="391"/>
      <c r="H14" s="391">
        <v>-1.02</v>
      </c>
      <c r="I14" s="391"/>
      <c r="J14" s="391">
        <v>0.06</v>
      </c>
      <c r="K14" s="391"/>
      <c r="L14" s="391">
        <v>-8.5000000000000006E-2</v>
      </c>
      <c r="M14" s="391">
        <v>-0.9</v>
      </c>
      <c r="N14" s="391"/>
      <c r="O14" s="391">
        <v>-2.367</v>
      </c>
      <c r="P14" s="391"/>
      <c r="Q14" s="391">
        <v>-0.45800000000000002</v>
      </c>
      <c r="R14" s="334"/>
    </row>
    <row r="15" spans="1:18" ht="12" x14ac:dyDescent="0.3">
      <c r="A15" s="341">
        <v>4</v>
      </c>
      <c r="B15" s="421"/>
      <c r="C15" s="342" t="s">
        <v>11</v>
      </c>
      <c r="D15" s="391">
        <v>-2.109</v>
      </c>
      <c r="E15" s="391"/>
      <c r="F15" s="391">
        <v>-1.988</v>
      </c>
      <c r="G15" s="391"/>
      <c r="H15" s="391">
        <v>-0.123</v>
      </c>
      <c r="I15" s="391"/>
      <c r="J15" s="391">
        <v>-2.177</v>
      </c>
      <c r="K15" s="391"/>
      <c r="L15" s="391">
        <v>6.7000000000000004E-2</v>
      </c>
      <c r="M15" s="391">
        <v>1.2999999999999999E-2</v>
      </c>
      <c r="N15" s="391"/>
      <c r="O15" s="391">
        <v>-2.5000000000000001E-2</v>
      </c>
      <c r="P15" s="391"/>
      <c r="Q15" s="391">
        <v>1.2999999999999999E-2</v>
      </c>
      <c r="R15" s="334"/>
    </row>
    <row r="16" spans="1:18" ht="12" x14ac:dyDescent="0.3">
      <c r="A16" s="341">
        <v>5</v>
      </c>
      <c r="B16" s="421"/>
      <c r="C16" s="342" t="s">
        <v>214</v>
      </c>
      <c r="D16" s="391">
        <v>-1.9039999999999999</v>
      </c>
      <c r="E16" s="391"/>
      <c r="F16" s="391">
        <v>-4.9000000000000004</v>
      </c>
      <c r="G16" s="391"/>
      <c r="H16" s="391">
        <v>2.9950000000000001</v>
      </c>
      <c r="I16" s="391"/>
      <c r="J16" s="391">
        <v>-1.4670000000000001</v>
      </c>
      <c r="K16" s="391"/>
      <c r="L16" s="391">
        <v>7.6999999999999999E-2</v>
      </c>
      <c r="M16" s="391">
        <v>-1.528</v>
      </c>
      <c r="N16" s="391"/>
      <c r="O16" s="391">
        <v>0.65900000000000003</v>
      </c>
      <c r="P16" s="391"/>
      <c r="Q16" s="391">
        <v>0.35399999999999998</v>
      </c>
      <c r="R16" s="334"/>
    </row>
    <row r="17" spans="1:18" ht="12" x14ac:dyDescent="0.3">
      <c r="B17" s="30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07"/>
    </row>
    <row r="18" spans="1:18" ht="12" x14ac:dyDescent="0.3">
      <c r="B18" s="307"/>
      <c r="C18" s="397"/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07"/>
    </row>
    <row r="19" spans="1:18" ht="14.25" customHeight="1" x14ac:dyDescent="0.3">
      <c r="B19" s="350" t="s">
        <v>1853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2" customHeight="1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C21" s="307"/>
      <c r="D21" s="319"/>
      <c r="E21" s="302"/>
      <c r="F21" s="423" t="s">
        <v>1838</v>
      </c>
      <c r="G21" s="423"/>
      <c r="H21" s="423"/>
      <c r="I21" s="302"/>
      <c r="J21" s="423" t="s">
        <v>357</v>
      </c>
      <c r="K21" s="423"/>
      <c r="L21" s="423"/>
      <c r="M21" s="423"/>
      <c r="N21" s="423"/>
      <c r="O21" s="423"/>
      <c r="P21" s="423"/>
      <c r="Q21" s="423"/>
      <c r="R21" s="423"/>
    </row>
    <row r="22" spans="1:18" ht="12" x14ac:dyDescent="0.3">
      <c r="B22" s="321"/>
      <c r="C22" s="321"/>
      <c r="D22" s="316" t="s">
        <v>115</v>
      </c>
      <c r="E22" s="313"/>
      <c r="F22" s="314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20" t="s">
        <v>244</v>
      </c>
      <c r="C23" s="342" t="s">
        <v>63</v>
      </c>
      <c r="D23" s="391">
        <v>913.24800000000005</v>
      </c>
      <c r="E23" s="391"/>
      <c r="F23" s="391">
        <v>454.601</v>
      </c>
      <c r="G23" s="391"/>
      <c r="H23" s="391">
        <v>458.64699999999999</v>
      </c>
      <c r="I23" s="391"/>
      <c r="J23" s="391">
        <v>40.185000000000002</v>
      </c>
      <c r="K23" s="391"/>
      <c r="L23" s="391">
        <v>284.17099999999999</v>
      </c>
      <c r="M23" s="391">
        <v>420.75</v>
      </c>
      <c r="N23" s="391"/>
      <c r="O23" s="391">
        <v>121.428</v>
      </c>
      <c r="P23" s="391"/>
      <c r="Q23" s="391">
        <v>46.710999999999999</v>
      </c>
      <c r="R23" s="397"/>
    </row>
    <row r="24" spans="1:18" ht="12" x14ac:dyDescent="0.3">
      <c r="A24" s="341">
        <v>2</v>
      </c>
      <c r="B24" s="421"/>
      <c r="C24" s="342" t="s">
        <v>254</v>
      </c>
      <c r="D24" s="391">
        <v>260.875</v>
      </c>
      <c r="E24" s="391"/>
      <c r="F24" s="391">
        <v>151.08199999999999</v>
      </c>
      <c r="G24" s="391"/>
      <c r="H24" s="391">
        <v>109.79300000000001</v>
      </c>
      <c r="I24" s="391"/>
      <c r="J24" s="391">
        <v>93.945999999999998</v>
      </c>
      <c r="K24" s="391"/>
      <c r="L24" s="391">
        <v>77.513999999999996</v>
      </c>
      <c r="M24" s="391">
        <v>28.06</v>
      </c>
      <c r="N24" s="391"/>
      <c r="O24" s="391">
        <v>43.115000000000002</v>
      </c>
      <c r="P24" s="391"/>
      <c r="Q24" s="391">
        <v>18.239000000000001</v>
      </c>
      <c r="R24" s="397"/>
    </row>
    <row r="25" spans="1:18" ht="12" x14ac:dyDescent="0.3">
      <c r="A25" s="341">
        <v>3</v>
      </c>
      <c r="B25" s="421"/>
      <c r="C25" s="342" t="s">
        <v>246</v>
      </c>
      <c r="D25" s="391">
        <v>175.36799999999999</v>
      </c>
      <c r="E25" s="391"/>
      <c r="F25" s="391">
        <v>92.728999999999999</v>
      </c>
      <c r="G25" s="391"/>
      <c r="H25" s="391">
        <v>82.638999999999996</v>
      </c>
      <c r="I25" s="391"/>
      <c r="J25" s="391">
        <v>46.814</v>
      </c>
      <c r="K25" s="391"/>
      <c r="L25" s="391">
        <v>94.850999999999999</v>
      </c>
      <c r="M25" s="391">
        <v>7.68</v>
      </c>
      <c r="N25" s="391"/>
      <c r="O25" s="391">
        <v>20.827999999999999</v>
      </c>
      <c r="P25" s="391"/>
      <c r="Q25" s="391">
        <v>5.1950000000000003</v>
      </c>
      <c r="R25" s="397"/>
    </row>
    <row r="26" spans="1:18" ht="12" x14ac:dyDescent="0.3">
      <c r="A26" s="341">
        <v>4</v>
      </c>
      <c r="B26" s="421"/>
      <c r="C26" s="342" t="s">
        <v>248</v>
      </c>
      <c r="D26" s="391">
        <v>26.013999999999999</v>
      </c>
      <c r="E26" s="391"/>
      <c r="F26" s="391">
        <v>24.658999999999999</v>
      </c>
      <c r="G26" s="391"/>
      <c r="H26" s="391">
        <v>1.355</v>
      </c>
      <c r="I26" s="391"/>
      <c r="J26" s="391">
        <v>9.2409999999999997</v>
      </c>
      <c r="K26" s="391"/>
      <c r="L26" s="391">
        <v>7.1479999999999997</v>
      </c>
      <c r="M26" s="391">
        <v>1.6</v>
      </c>
      <c r="N26" s="391"/>
      <c r="O26" s="391">
        <v>7.782</v>
      </c>
      <c r="P26" s="391"/>
      <c r="Q26" s="391">
        <v>0.24399999999999999</v>
      </c>
      <c r="R26" s="397"/>
    </row>
    <row r="27" spans="1:18" ht="12" x14ac:dyDescent="0.3">
      <c r="A27" s="341">
        <v>5</v>
      </c>
      <c r="B27" s="422"/>
      <c r="C27" s="343" t="s">
        <v>41</v>
      </c>
      <c r="D27" s="392">
        <v>12.45</v>
      </c>
      <c r="E27" s="392"/>
      <c r="F27" s="392">
        <v>12.27</v>
      </c>
      <c r="G27" s="392"/>
      <c r="H27" s="392">
        <v>0.18</v>
      </c>
      <c r="I27" s="392"/>
      <c r="J27" s="392">
        <v>3.8159999999999998</v>
      </c>
      <c r="K27" s="392"/>
      <c r="L27" s="392">
        <v>2.2839999999999998</v>
      </c>
      <c r="M27" s="392">
        <v>4.3559999999999999</v>
      </c>
      <c r="N27" s="392"/>
      <c r="O27" s="392">
        <v>1.9450000000000001</v>
      </c>
      <c r="P27" s="392"/>
      <c r="Q27" s="392">
        <v>4.8000000000000001E-2</v>
      </c>
      <c r="R27" s="397"/>
    </row>
    <row r="28" spans="1:18" ht="12" x14ac:dyDescent="0.3">
      <c r="A28" s="341">
        <v>1</v>
      </c>
      <c r="B28" s="424" t="s">
        <v>257</v>
      </c>
      <c r="C28" s="342" t="s">
        <v>260</v>
      </c>
      <c r="D28" s="391">
        <v>57.113999999999997</v>
      </c>
      <c r="E28" s="391"/>
      <c r="F28" s="391">
        <v>42.537999999999997</v>
      </c>
      <c r="G28" s="391"/>
      <c r="H28" s="391">
        <v>14.577</v>
      </c>
      <c r="I28" s="391"/>
      <c r="J28" s="391">
        <v>13.786</v>
      </c>
      <c r="K28" s="391"/>
      <c r="L28" s="391">
        <v>10.507</v>
      </c>
      <c r="M28" s="391">
        <v>15.422000000000001</v>
      </c>
      <c r="N28" s="391"/>
      <c r="O28" s="391">
        <v>15.113</v>
      </c>
      <c r="P28" s="391"/>
      <c r="Q28" s="391">
        <v>2.2869999999999999</v>
      </c>
      <c r="R28" s="397"/>
    </row>
    <row r="29" spans="1:18" ht="12" x14ac:dyDescent="0.3">
      <c r="A29" s="341">
        <v>2</v>
      </c>
      <c r="B29" s="421"/>
      <c r="C29" s="342" t="s">
        <v>236</v>
      </c>
      <c r="D29" s="391">
        <v>34.244999999999997</v>
      </c>
      <c r="E29" s="391"/>
      <c r="F29" s="391">
        <v>23.536000000000001</v>
      </c>
      <c r="G29" s="391"/>
      <c r="H29" s="391">
        <v>10.709</v>
      </c>
      <c r="I29" s="391"/>
      <c r="J29" s="391">
        <v>2.2090000000000001</v>
      </c>
      <c r="K29" s="391"/>
      <c r="L29" s="391">
        <v>8.6310000000000002</v>
      </c>
      <c r="M29" s="391">
        <v>14.053000000000001</v>
      </c>
      <c r="N29" s="391"/>
      <c r="O29" s="391">
        <v>8.3209999999999997</v>
      </c>
      <c r="P29" s="391"/>
      <c r="Q29" s="391">
        <v>1.032</v>
      </c>
      <c r="R29" s="397"/>
    </row>
    <row r="30" spans="1:18" ht="12" x14ac:dyDescent="0.3">
      <c r="A30" s="341">
        <v>3</v>
      </c>
      <c r="B30" s="421"/>
      <c r="C30" s="342" t="s">
        <v>251</v>
      </c>
      <c r="D30" s="391">
        <v>66.356999999999999</v>
      </c>
      <c r="E30" s="391"/>
      <c r="F30" s="391">
        <v>35.494</v>
      </c>
      <c r="G30" s="391"/>
      <c r="H30" s="391">
        <v>30.863</v>
      </c>
      <c r="I30" s="391"/>
      <c r="J30" s="391">
        <v>1.4419999999999999</v>
      </c>
      <c r="K30" s="391"/>
      <c r="L30" s="391">
        <v>7.3719999999999999</v>
      </c>
      <c r="M30" s="391">
        <v>22.73</v>
      </c>
      <c r="N30" s="391"/>
      <c r="O30" s="391">
        <v>14.638999999999999</v>
      </c>
      <c r="P30" s="391"/>
      <c r="Q30" s="391">
        <v>20.172999999999998</v>
      </c>
      <c r="R30" s="397"/>
    </row>
    <row r="31" spans="1:18" ht="12" x14ac:dyDescent="0.3">
      <c r="A31" s="341">
        <v>4</v>
      </c>
      <c r="B31" s="421"/>
      <c r="C31" s="342" t="s">
        <v>11</v>
      </c>
      <c r="D31" s="391">
        <v>6.8330000000000002</v>
      </c>
      <c r="E31" s="391"/>
      <c r="F31" s="391">
        <v>5.407</v>
      </c>
      <c r="G31" s="391"/>
      <c r="H31" s="391">
        <v>1.425</v>
      </c>
      <c r="I31" s="391"/>
      <c r="J31" s="391">
        <v>5.1740000000000004</v>
      </c>
      <c r="K31" s="391"/>
      <c r="L31" s="391">
        <v>0.60499999999999998</v>
      </c>
      <c r="M31" s="391">
        <v>2.7E-2</v>
      </c>
      <c r="N31" s="391"/>
      <c r="O31" s="391">
        <v>0.45900000000000002</v>
      </c>
      <c r="P31" s="391"/>
      <c r="Q31" s="391">
        <v>0.56799999999999995</v>
      </c>
      <c r="R31" s="397"/>
    </row>
    <row r="32" spans="1:18" ht="12" x14ac:dyDescent="0.3">
      <c r="A32" s="341">
        <v>5</v>
      </c>
      <c r="B32" s="421"/>
      <c r="C32" s="342" t="s">
        <v>214</v>
      </c>
      <c r="D32" s="391">
        <v>99.638000000000005</v>
      </c>
      <c r="E32" s="391"/>
      <c r="F32" s="391">
        <v>33.973999999999997</v>
      </c>
      <c r="G32" s="391"/>
      <c r="H32" s="391">
        <v>65.662999999999997</v>
      </c>
      <c r="I32" s="391"/>
      <c r="J32" s="391">
        <v>14.816000000000001</v>
      </c>
      <c r="K32" s="391"/>
      <c r="L32" s="391">
        <v>26.081</v>
      </c>
      <c r="M32" s="391">
        <v>12.722</v>
      </c>
      <c r="N32" s="391"/>
      <c r="O32" s="391">
        <v>24.416</v>
      </c>
      <c r="P32" s="391"/>
      <c r="Q32" s="391">
        <v>21.602</v>
      </c>
      <c r="R32" s="397"/>
    </row>
    <row r="33" spans="1:18" x14ac:dyDescent="0.35">
      <c r="C33" s="308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</row>
    <row r="35" spans="1:18" ht="11.65" x14ac:dyDescent="0.25"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</row>
    <row r="36" spans="1:18" ht="11.65" x14ac:dyDescent="0.2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1:18" ht="11.65" x14ac:dyDescent="0.25"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</row>
    <row r="38" spans="1:18" ht="11.65" x14ac:dyDescent="0.25"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ColWidth="9"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91">
        <f t="shared" ref="E13:E22" si="0">VLOOKUP($D13,$AA$58:$AJ$92,2,FALSE)/1000</f>
        <v>50.046999999999997</v>
      </c>
      <c r="F13" s="391"/>
      <c r="G13" s="391">
        <f t="shared" ref="G13:G22" si="1">VLOOKUP($D13,$AA$58:$AJ$92,3,FALSE)/1000</f>
        <v>63.323</v>
      </c>
      <c r="H13" s="391"/>
      <c r="I13" s="391">
        <f t="shared" ref="I13:I22" si="2">VLOOKUP($D13,$AA$58:$AJ$92,4,FALSE)/1000</f>
        <v>-13.276</v>
      </c>
      <c r="J13" s="391"/>
      <c r="K13" s="391">
        <f t="shared" ref="K13:K22" si="3">VLOOKUP($D13,$AA$58:$AJ$92,5,FALSE)/1000</f>
        <v>-5.03</v>
      </c>
      <c r="L13" s="391"/>
      <c r="M13" s="391">
        <f t="shared" ref="M13:M22" si="4">VLOOKUP($D13,$AA$58:$AJ$92,6,FALSE)/1000</f>
        <v>37.164000000000001</v>
      </c>
      <c r="N13" s="391">
        <f t="shared" ref="N13:N22" si="5">VLOOKUP($D13,$AA$58:$AJ$92,8,FALSE)/1000</f>
        <v>19.962</v>
      </c>
      <c r="O13" s="391"/>
      <c r="P13" s="391">
        <f t="shared" ref="P13:P22" si="6">VLOOKUP($D13,$AA$58:$AJ$92,9,FALSE)/1000</f>
        <v>0.31</v>
      </c>
      <c r="Q13" s="391"/>
      <c r="R13" s="39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1"/>
      <c r="D14" s="342" t="str">
        <f>INDEX($AA$58:$AA$92,MATCH(LARGE($AB$58:$AB$92,ROWS($B$13:$B14)),$AB$58:$AB$92,0),0)</f>
        <v>Japan</v>
      </c>
      <c r="E14" s="391">
        <f t="shared" si="0"/>
        <v>21.689</v>
      </c>
      <c r="F14" s="391"/>
      <c r="G14" s="391">
        <f t="shared" si="1"/>
        <v>0.184</v>
      </c>
      <c r="H14" s="391"/>
      <c r="I14" s="391">
        <f t="shared" si="2"/>
        <v>21.504999999999999</v>
      </c>
      <c r="J14" s="391"/>
      <c r="K14" s="391">
        <f t="shared" si="3"/>
        <v>8.8049999999999997</v>
      </c>
      <c r="L14" s="391"/>
      <c r="M14" s="391">
        <f t="shared" si="4"/>
        <v>16.187999999999999</v>
      </c>
      <c r="N14" s="391">
        <f t="shared" si="5"/>
        <v>8.6189999999999998</v>
      </c>
      <c r="O14" s="391"/>
      <c r="P14" s="391">
        <f t="shared" si="6"/>
        <v>-12.134</v>
      </c>
      <c r="Q14" s="391"/>
      <c r="R14" s="39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1"/>
      <c r="D15" s="342" t="str">
        <f>INDEX($AA$58:$AA$92,MATCH(LARGE($AB$58:$AB$92,ROWS($B$13:$B15)),$AB$58:$AB$92,0),0)</f>
        <v>Italy</v>
      </c>
      <c r="E15" s="391">
        <f t="shared" si="0"/>
        <v>7.4889999999999999</v>
      </c>
      <c r="F15" s="391"/>
      <c r="G15" s="391">
        <f t="shared" si="1"/>
        <v>7.5890000000000004</v>
      </c>
      <c r="H15" s="391"/>
      <c r="I15" s="391">
        <f t="shared" si="2"/>
        <v>-0.1</v>
      </c>
      <c r="J15" s="391"/>
      <c r="K15" s="391">
        <f t="shared" si="3"/>
        <v>1.486</v>
      </c>
      <c r="L15" s="391"/>
      <c r="M15" s="391">
        <f t="shared" si="4"/>
        <v>5.6349999999999998</v>
      </c>
      <c r="N15" s="391">
        <f t="shared" si="5"/>
        <v>0.216</v>
      </c>
      <c r="O15" s="391"/>
      <c r="P15" s="391">
        <f t="shared" si="6"/>
        <v>0.125</v>
      </c>
      <c r="Q15" s="391"/>
      <c r="R15" s="39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1"/>
      <c r="D16" s="342" t="str">
        <f>INDEX($AA$58:$AA$92,MATCH(LARGE($AB$58:$AB$92,ROWS($B$13:$B16)),$AB$58:$AB$92,0),0)</f>
        <v>Netherlands</v>
      </c>
      <c r="E16" s="391">
        <f t="shared" si="0"/>
        <v>4.34</v>
      </c>
      <c r="F16" s="391"/>
      <c r="G16" s="391">
        <f t="shared" si="1"/>
        <v>3.0670000000000002</v>
      </c>
      <c r="H16" s="391"/>
      <c r="I16" s="391">
        <f t="shared" si="2"/>
        <v>1.272</v>
      </c>
      <c r="J16" s="391"/>
      <c r="K16" s="391">
        <f t="shared" si="3"/>
        <v>1.74</v>
      </c>
      <c r="L16" s="391"/>
      <c r="M16" s="391">
        <f t="shared" si="4"/>
        <v>3.1509999999999998</v>
      </c>
      <c r="N16" s="391">
        <f t="shared" si="5"/>
        <v>-0.38600000000000001</v>
      </c>
      <c r="O16" s="391"/>
      <c r="P16" s="391">
        <f t="shared" si="6"/>
        <v>-0.14899999999999999</v>
      </c>
      <c r="Q16" s="391"/>
      <c r="R16" s="39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92">
        <f t="shared" si="0"/>
        <v>3.645</v>
      </c>
      <c r="F17" s="392"/>
      <c r="G17" s="392">
        <f t="shared" si="1"/>
        <v>3.8109999999999999</v>
      </c>
      <c r="H17" s="392"/>
      <c r="I17" s="392">
        <f t="shared" si="2"/>
        <v>-0.16500000000000001</v>
      </c>
      <c r="J17" s="392"/>
      <c r="K17" s="392">
        <f t="shared" si="3"/>
        <v>0.20499999999999999</v>
      </c>
      <c r="L17" s="392"/>
      <c r="M17" s="392">
        <f t="shared" si="4"/>
        <v>0.56399999999999995</v>
      </c>
      <c r="N17" s="392">
        <f t="shared" si="5"/>
        <v>1.8160000000000001</v>
      </c>
      <c r="O17" s="392"/>
      <c r="P17" s="392">
        <f t="shared" si="6"/>
        <v>0.52400000000000002</v>
      </c>
      <c r="Q17" s="392"/>
      <c r="R17" s="39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91">
        <f t="shared" si="0"/>
        <v>-12.217000000000001</v>
      </c>
      <c r="F18" s="391"/>
      <c r="G18" s="391">
        <f t="shared" si="1"/>
        <v>12.012</v>
      </c>
      <c r="H18" s="391"/>
      <c r="I18" s="391">
        <f t="shared" si="2"/>
        <v>-24.23</v>
      </c>
      <c r="J18" s="391"/>
      <c r="K18" s="391">
        <f t="shared" si="3"/>
        <v>18.379000000000001</v>
      </c>
      <c r="L18" s="391"/>
      <c r="M18" s="391">
        <f t="shared" si="4"/>
        <v>-24.547999999999998</v>
      </c>
      <c r="N18" s="391">
        <f t="shared" si="5"/>
        <v>1.056</v>
      </c>
      <c r="O18" s="391"/>
      <c r="P18" s="391">
        <f t="shared" si="6"/>
        <v>-7.7709999999999999</v>
      </c>
      <c r="Q18" s="391"/>
      <c r="R18" s="39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1"/>
      <c r="D19" s="342" t="str">
        <f>INDEX($AA$58:$AA$92,MATCH(SMALL($AB$58:$AB$92,ROWS($B$18:$B19)),$AB$58:$AB$92,0),0)</f>
        <v>Switzerland</v>
      </c>
      <c r="E19" s="391">
        <f t="shared" si="0"/>
        <v>-7.0469999999999997</v>
      </c>
      <c r="F19" s="391"/>
      <c r="G19" s="391">
        <f t="shared" si="1"/>
        <v>0.91600000000000004</v>
      </c>
      <c r="H19" s="391"/>
      <c r="I19" s="391">
        <f t="shared" si="2"/>
        <v>-7.9640000000000004</v>
      </c>
      <c r="J19" s="391"/>
      <c r="K19" s="391">
        <f t="shared" si="3"/>
        <v>1.6779999999999999</v>
      </c>
      <c r="L19" s="391"/>
      <c r="M19" s="391">
        <f t="shared" si="4"/>
        <v>-10.08</v>
      </c>
      <c r="N19" s="391">
        <f t="shared" si="5"/>
        <v>0.26200000000000001</v>
      </c>
      <c r="O19" s="391"/>
      <c r="P19" s="391">
        <f t="shared" si="6"/>
        <v>1.0820000000000001</v>
      </c>
      <c r="Q19" s="391"/>
      <c r="R19" s="39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1"/>
      <c r="D20" s="342" t="str">
        <f>INDEX($AA$58:$AA$92,MATCH(SMALL($AB$58:$AB$92,ROWS($B$18:$B20)),$AB$58:$AB$92,0),0)</f>
        <v>Spain</v>
      </c>
      <c r="E20" s="391">
        <f t="shared" si="0"/>
        <v>-2.6</v>
      </c>
      <c r="F20" s="391"/>
      <c r="G20" s="391">
        <f t="shared" si="1"/>
        <v>-2.7320000000000002</v>
      </c>
      <c r="H20" s="391"/>
      <c r="I20" s="391">
        <f t="shared" si="2"/>
        <v>0.13200000000000001</v>
      </c>
      <c r="J20" s="391"/>
      <c r="K20" s="391">
        <f t="shared" si="3"/>
        <v>-2.5379999999999998</v>
      </c>
      <c r="L20" s="391"/>
      <c r="M20" s="391">
        <f t="shared" si="4"/>
        <v>-0.38200000000000001</v>
      </c>
      <c r="N20" s="391">
        <f t="shared" si="5"/>
        <v>0.18099999999999999</v>
      </c>
      <c r="O20" s="391"/>
      <c r="P20" s="391">
        <f t="shared" si="6"/>
        <v>0.13300000000000001</v>
      </c>
      <c r="Q20" s="391"/>
      <c r="R20" s="39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1"/>
      <c r="D21" s="342" t="str">
        <f>INDEX($AA$58:$AA$92,MATCH(SMALL($AB$58:$AB$92,ROWS($B$18:$B21)),$AB$58:$AB$92,0),0)</f>
        <v>Norway</v>
      </c>
      <c r="E21" s="391">
        <f t="shared" si="0"/>
        <v>-1.2390000000000001</v>
      </c>
      <c r="F21" s="391"/>
      <c r="G21" s="391">
        <f t="shared" si="1"/>
        <v>-1.2330000000000001</v>
      </c>
      <c r="H21" s="391"/>
      <c r="I21" s="391">
        <f t="shared" si="2"/>
        <v>-5.0000000000000001E-3</v>
      </c>
      <c r="J21" s="391"/>
      <c r="K21" s="391">
        <f t="shared" si="3"/>
        <v>-0.214</v>
      </c>
      <c r="L21" s="391"/>
      <c r="M21" s="391">
        <f t="shared" si="4"/>
        <v>-0.86</v>
      </c>
      <c r="N21" s="391">
        <f t="shared" si="5"/>
        <v>0.20499999999999999</v>
      </c>
      <c r="O21" s="391"/>
      <c r="P21" s="391">
        <f t="shared" si="6"/>
        <v>-0.376</v>
      </c>
      <c r="Q21" s="391"/>
      <c r="R21" s="39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1"/>
      <c r="D22" s="342" t="str">
        <f>INDEX($AA$58:$AA$92,MATCH(SMALL($AB$58:$AB$92,ROWS($B$18:$B22)),$AB$58:$AB$92,0),0)</f>
        <v>Slovenia</v>
      </c>
      <c r="E22" s="391">
        <f t="shared" si="0"/>
        <v>-4.7E-2</v>
      </c>
      <c r="F22" s="391"/>
      <c r="G22" s="391">
        <f t="shared" si="1"/>
        <v>-4.7E-2</v>
      </c>
      <c r="H22" s="391"/>
      <c r="I22" s="391">
        <f t="shared" si="2"/>
        <v>0</v>
      </c>
      <c r="J22" s="391"/>
      <c r="K22" s="391">
        <f t="shared" si="3"/>
        <v>-5.0000000000000001E-3</v>
      </c>
      <c r="L22" s="391"/>
      <c r="M22" s="391">
        <f t="shared" si="4"/>
        <v>-4.3999999999999997E-2</v>
      </c>
      <c r="N22" s="391">
        <f t="shared" si="5"/>
        <v>0</v>
      </c>
      <c r="O22" s="391"/>
      <c r="P22" s="391">
        <f t="shared" si="6"/>
        <v>3.0000000000000001E-3</v>
      </c>
      <c r="Q22" s="391"/>
      <c r="R22" s="39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91">
        <f t="shared" ref="E29:E38" si="10">VLOOKUP($D29,$AA$14:$AJ$48,2,FALSE)/1000</f>
        <v>915.27300000000002</v>
      </c>
      <c r="F29" s="391"/>
      <c r="G29" s="391">
        <f t="shared" ref="G29:G38" si="11">VLOOKUP($D29,$AA$14:$AJ$48,3,FALSE)/1000</f>
        <v>414.24</v>
      </c>
      <c r="H29" s="391"/>
      <c r="I29" s="391">
        <f t="shared" ref="I29:I38" si="12">VLOOKUP($D29,$AA$14:$AJ$48,4,FALSE)/1000</f>
        <v>501.03300000000002</v>
      </c>
      <c r="J29" s="391"/>
      <c r="K29" s="391">
        <f t="shared" ref="K29:K38" si="13">VLOOKUP($D29,$AA$14:$AJ$48,5,FALSE)/1000</f>
        <v>57.756</v>
      </c>
      <c r="L29" s="391"/>
      <c r="M29" s="391">
        <f t="shared" ref="M29:M38" si="14">VLOOKUP($D29,$AA$14:$AJ$48,6,FALSE)/1000</f>
        <v>270.20499999999998</v>
      </c>
      <c r="N29" s="391">
        <f t="shared" ref="N29:N38" si="15">VLOOKUP($D29,$AA$14:$AJ$48,8,FALSE)/1000</f>
        <v>420.22699999999998</v>
      </c>
      <c r="O29" s="391"/>
      <c r="P29" s="391">
        <f t="shared" ref="P29:P38" si="16">VLOOKUP($D29,$AA$14:$AJ$48,9,FALSE)/1000</f>
        <v>120.56</v>
      </c>
      <c r="Q29" s="391"/>
      <c r="R29" s="391">
        <f t="shared" ref="R29:R38" si="17">VLOOKUP($D29,$AA$14:$AJ$48,10,FALSE)/1000</f>
        <v>46.517000000000003</v>
      </c>
      <c r="S29" s="39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1"/>
      <c r="D30" s="342" t="str">
        <f>INDEX($AA$58:$AA$92,MATCH(LARGE($AB$58:$AB$92,ROWS($B$29:$B30)),$AB$58:$AB$92,0),0)</f>
        <v>Japan</v>
      </c>
      <c r="E30" s="391">
        <f t="shared" si="10"/>
        <v>193.96700000000001</v>
      </c>
      <c r="F30" s="391"/>
      <c r="G30" s="391">
        <f t="shared" si="11"/>
        <v>80.795000000000002</v>
      </c>
      <c r="H30" s="391"/>
      <c r="I30" s="391">
        <f t="shared" si="12"/>
        <v>113.172</v>
      </c>
      <c r="J30" s="391"/>
      <c r="K30" s="391">
        <f t="shared" si="13"/>
        <v>61.457999999999998</v>
      </c>
      <c r="L30" s="391"/>
      <c r="M30" s="391">
        <f t="shared" si="14"/>
        <v>84.034000000000006</v>
      </c>
      <c r="N30" s="391">
        <f t="shared" si="15"/>
        <v>36.951999999999998</v>
      </c>
      <c r="O30" s="391"/>
      <c r="P30" s="391">
        <f t="shared" si="16"/>
        <v>10.423999999999999</v>
      </c>
      <c r="Q30" s="391"/>
      <c r="R30" s="391">
        <f t="shared" si="17"/>
        <v>1.1000000000000001</v>
      </c>
      <c r="S30" s="39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1"/>
      <c r="D31" s="342" t="str">
        <f>INDEX($AA$58:$AA$92,MATCH(LARGE($AB$58:$AB$92,ROWS($B$29:$B31)),$AB$58:$AB$92,0),0)</f>
        <v>Italy</v>
      </c>
      <c r="E31" s="391">
        <f t="shared" si="10"/>
        <v>30.936</v>
      </c>
      <c r="F31" s="391"/>
      <c r="G31" s="391">
        <f t="shared" si="11"/>
        <v>17.091999999999999</v>
      </c>
      <c r="H31" s="391"/>
      <c r="I31" s="391">
        <f t="shared" si="12"/>
        <v>13.843999999999999</v>
      </c>
      <c r="J31" s="391"/>
      <c r="K31" s="391">
        <f t="shared" si="13"/>
        <v>5.6150000000000002</v>
      </c>
      <c r="L31" s="391"/>
      <c r="M31" s="391">
        <f t="shared" si="14"/>
        <v>5.5119999999999996</v>
      </c>
      <c r="N31" s="391">
        <f t="shared" si="15"/>
        <v>2.6019999999999999</v>
      </c>
      <c r="O31" s="391"/>
      <c r="P31" s="391">
        <f t="shared" si="16"/>
        <v>4.4020000000000001</v>
      </c>
      <c r="Q31" s="391"/>
      <c r="R31" s="391">
        <f t="shared" si="17"/>
        <v>12.805</v>
      </c>
      <c r="S31" s="39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1"/>
      <c r="D32" s="342" t="str">
        <f>INDEX($AA$58:$AA$92,MATCH(LARGE($AB$58:$AB$92,ROWS($B$29:$B32)),$AB$58:$AB$92,0),0)</f>
        <v>Netherlands</v>
      </c>
      <c r="E32" s="391">
        <f t="shared" si="10"/>
        <v>114.03400000000001</v>
      </c>
      <c r="F32" s="391"/>
      <c r="G32" s="391">
        <f t="shared" si="11"/>
        <v>45.651000000000003</v>
      </c>
      <c r="H32" s="391"/>
      <c r="I32" s="391">
        <f t="shared" si="12"/>
        <v>68.382999999999996</v>
      </c>
      <c r="J32" s="391"/>
      <c r="K32" s="391">
        <f t="shared" si="13"/>
        <v>15.596</v>
      </c>
      <c r="L32" s="391"/>
      <c r="M32" s="391">
        <f t="shared" si="14"/>
        <v>65.427000000000007</v>
      </c>
      <c r="N32" s="391">
        <f t="shared" si="15"/>
        <v>16.72</v>
      </c>
      <c r="O32" s="391"/>
      <c r="P32" s="391">
        <f t="shared" si="16"/>
        <v>14.874000000000001</v>
      </c>
      <c r="Q32" s="391"/>
      <c r="R32" s="391">
        <f t="shared" si="17"/>
        <v>1.417</v>
      </c>
      <c r="S32" s="39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92">
        <f t="shared" si="10"/>
        <v>90.156000000000006</v>
      </c>
      <c r="F33" s="392"/>
      <c r="G33" s="392">
        <f t="shared" si="11"/>
        <v>57.116</v>
      </c>
      <c r="H33" s="392"/>
      <c r="I33" s="392">
        <f t="shared" si="12"/>
        <v>33.040999999999997</v>
      </c>
      <c r="J33" s="392"/>
      <c r="K33" s="392">
        <f t="shared" si="13"/>
        <v>1.7110000000000001</v>
      </c>
      <c r="L33" s="392"/>
      <c r="M33" s="392">
        <f t="shared" si="14"/>
        <v>6.7960000000000003</v>
      </c>
      <c r="N33" s="392">
        <f t="shared" si="15"/>
        <v>36.722999999999999</v>
      </c>
      <c r="O33" s="392"/>
      <c r="P33" s="392">
        <f t="shared" si="16"/>
        <v>15.29</v>
      </c>
      <c r="Q33" s="392"/>
      <c r="R33" s="392">
        <f t="shared" si="17"/>
        <v>29.635999999999999</v>
      </c>
      <c r="S33" s="39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91">
        <f t="shared" si="10"/>
        <v>215.28299999999999</v>
      </c>
      <c r="F34" s="391"/>
      <c r="G34" s="391">
        <f t="shared" si="11"/>
        <v>129.89400000000001</v>
      </c>
      <c r="H34" s="391"/>
      <c r="I34" s="391">
        <f t="shared" si="12"/>
        <v>85.388999999999996</v>
      </c>
      <c r="J34" s="391"/>
      <c r="K34" s="391">
        <f t="shared" si="13"/>
        <v>85.433000000000007</v>
      </c>
      <c r="L34" s="391"/>
      <c r="M34" s="391">
        <f t="shared" si="14"/>
        <v>42.231999999999999</v>
      </c>
      <c r="N34" s="391">
        <f t="shared" si="15"/>
        <v>25.173999999999999</v>
      </c>
      <c r="O34" s="391"/>
      <c r="P34" s="391">
        <f t="shared" si="16"/>
        <v>43.963000000000001</v>
      </c>
      <c r="Q34" s="391"/>
      <c r="R34" s="391">
        <f t="shared" si="17"/>
        <v>18.481000000000002</v>
      </c>
      <c r="S34" s="39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91">
        <f t="shared" si="10"/>
        <v>47.777000000000001</v>
      </c>
      <c r="F35" s="391"/>
      <c r="G35" s="391">
        <f t="shared" si="11"/>
        <v>27.893000000000001</v>
      </c>
      <c r="H35" s="391"/>
      <c r="I35" s="391">
        <f t="shared" si="12"/>
        <v>19.882999999999999</v>
      </c>
      <c r="J35" s="391"/>
      <c r="K35" s="391">
        <f t="shared" si="13"/>
        <v>5.5780000000000003</v>
      </c>
      <c r="L35" s="391"/>
      <c r="M35" s="391">
        <f t="shared" si="14"/>
        <v>29.864999999999998</v>
      </c>
      <c r="N35" s="391">
        <f t="shared" si="15"/>
        <v>2.8069999999999999</v>
      </c>
      <c r="O35" s="391"/>
      <c r="P35" s="391">
        <f t="shared" si="16"/>
        <v>8.1989999999999998</v>
      </c>
      <c r="Q35" s="391"/>
      <c r="R35" s="391">
        <f t="shared" si="17"/>
        <v>1.3280000000000001</v>
      </c>
      <c r="S35" s="39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91">
        <f t="shared" si="10"/>
        <v>22.433</v>
      </c>
      <c r="F36" s="391"/>
      <c r="G36" s="391">
        <f t="shared" si="11"/>
        <v>20.466000000000001</v>
      </c>
      <c r="H36" s="391"/>
      <c r="I36" s="391">
        <f t="shared" si="12"/>
        <v>1.9670000000000001</v>
      </c>
      <c r="J36" s="391"/>
      <c r="K36" s="391">
        <f t="shared" si="13"/>
        <v>10.109</v>
      </c>
      <c r="L36" s="391"/>
      <c r="M36" s="391">
        <f t="shared" si="14"/>
        <v>1.819</v>
      </c>
      <c r="N36" s="391">
        <f t="shared" si="15"/>
        <v>1.59</v>
      </c>
      <c r="O36" s="391"/>
      <c r="P36" s="391">
        <f t="shared" si="16"/>
        <v>8.6329999999999991</v>
      </c>
      <c r="Q36" s="391"/>
      <c r="R36" s="391">
        <f t="shared" si="17"/>
        <v>0.28199999999999997</v>
      </c>
      <c r="S36" s="39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91">
        <f t="shared" si="10"/>
        <v>9.9350000000000005</v>
      </c>
      <c r="F37" s="391"/>
      <c r="G37" s="391">
        <f t="shared" si="11"/>
        <v>9.9329999999999998</v>
      </c>
      <c r="H37" s="391"/>
      <c r="I37" s="391">
        <f t="shared" si="12"/>
        <v>3.0000000000000001E-3</v>
      </c>
      <c r="J37" s="391"/>
      <c r="K37" s="391">
        <f t="shared" si="13"/>
        <v>1.2989999999999999</v>
      </c>
      <c r="L37" s="391"/>
      <c r="M37" s="391">
        <f t="shared" si="14"/>
        <v>4.851</v>
      </c>
      <c r="N37" s="391">
        <f t="shared" si="15"/>
        <v>1.1160000000000001</v>
      </c>
      <c r="O37" s="391"/>
      <c r="P37" s="391">
        <f t="shared" si="16"/>
        <v>2.6269999999999998</v>
      </c>
      <c r="Q37" s="391"/>
      <c r="R37" s="391">
        <f t="shared" si="17"/>
        <v>4.2000000000000003E-2</v>
      </c>
      <c r="S37" s="39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91">
        <f t="shared" si="10"/>
        <v>2.1000000000000001E-2</v>
      </c>
      <c r="F38" s="391"/>
      <c r="G38" s="391">
        <f t="shared" si="11"/>
        <v>2.1000000000000001E-2</v>
      </c>
      <c r="H38" s="391"/>
      <c r="I38" s="391">
        <f t="shared" si="12"/>
        <v>0</v>
      </c>
      <c r="J38" s="391"/>
      <c r="K38" s="391">
        <f t="shared" si="13"/>
        <v>0</v>
      </c>
      <c r="L38" s="391"/>
      <c r="M38" s="391">
        <f t="shared" si="14"/>
        <v>1.0999999999999999E-2</v>
      </c>
      <c r="N38" s="391">
        <f t="shared" si="15"/>
        <v>0</v>
      </c>
      <c r="O38" s="391"/>
      <c r="P38" s="391">
        <f t="shared" si="16"/>
        <v>0.01</v>
      </c>
      <c r="Q38" s="391"/>
      <c r="R38" s="391">
        <f t="shared" si="17"/>
        <v>0</v>
      </c>
      <c r="S38" s="39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93"/>
      <c r="Q39" s="393"/>
      <c r="R39" s="393"/>
      <c r="S39" s="39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25"/>
      <c r="D42" s="425"/>
      <c r="E42" s="425"/>
      <c r="F42" s="425"/>
      <c r="G42" s="425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26" t="s">
        <v>1832</v>
      </c>
      <c r="BC180" s="426"/>
      <c r="BD180" s="426"/>
      <c r="BE180" s="426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ColWidth="9"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60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9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23" t="s">
        <v>1838</v>
      </c>
      <c r="F5" s="423"/>
      <c r="G5" s="423"/>
      <c r="H5" s="302"/>
      <c r="I5" s="423" t="s">
        <v>357</v>
      </c>
      <c r="J5" s="423"/>
      <c r="K5" s="423"/>
      <c r="L5" s="423"/>
      <c r="M5" s="423"/>
      <c r="N5" s="423"/>
      <c r="O5" s="423"/>
      <c r="P5" s="423"/>
      <c r="Q5" s="423"/>
    </row>
    <row r="6" spans="1:18" ht="12" x14ac:dyDescent="0.3">
      <c r="A6" s="321"/>
      <c r="B6" s="321"/>
      <c r="C6" s="316" t="s">
        <v>115</v>
      </c>
      <c r="D6" s="313"/>
      <c r="E6" s="314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20" t="s">
        <v>244</v>
      </c>
      <c r="B7" s="342" t="s">
        <v>247</v>
      </c>
      <c r="C7" s="391">
        <v>7.8479999999999999</v>
      </c>
      <c r="D7" s="391"/>
      <c r="E7" s="391">
        <v>3.81</v>
      </c>
      <c r="F7" s="391"/>
      <c r="G7" s="391">
        <v>4.0380000000000003</v>
      </c>
      <c r="H7" s="391"/>
      <c r="I7" s="391">
        <v>2.8820000000000001</v>
      </c>
      <c r="J7" s="391"/>
      <c r="K7" s="391">
        <v>1.101</v>
      </c>
      <c r="L7" s="391">
        <v>0.20300000000000001</v>
      </c>
      <c r="M7" s="391"/>
      <c r="N7" s="391">
        <v>2.734</v>
      </c>
      <c r="O7" s="391"/>
      <c r="P7" s="391">
        <v>0.92900000000000005</v>
      </c>
      <c r="Q7" s="307"/>
    </row>
    <row r="8" spans="1:18" ht="12" x14ac:dyDescent="0.3">
      <c r="A8" s="421"/>
      <c r="B8" s="342" t="s">
        <v>264</v>
      </c>
      <c r="C8" s="391">
        <v>2.3679999999999999</v>
      </c>
      <c r="D8" s="391"/>
      <c r="E8" s="391">
        <v>2.1669999999999998</v>
      </c>
      <c r="F8" s="391"/>
      <c r="G8" s="391">
        <v>0.20100000000000001</v>
      </c>
      <c r="H8" s="391"/>
      <c r="I8" s="391">
        <v>-2.1999999999999999E-2</v>
      </c>
      <c r="J8" s="391"/>
      <c r="K8" s="391">
        <v>3.5000000000000003E-2</v>
      </c>
      <c r="L8" s="391">
        <v>2.1880000000000002</v>
      </c>
      <c r="M8" s="391"/>
      <c r="N8" s="391">
        <v>4.9000000000000002E-2</v>
      </c>
      <c r="O8" s="391"/>
      <c r="P8" s="391">
        <v>0.11899999999999999</v>
      </c>
      <c r="Q8" s="307"/>
    </row>
    <row r="9" spans="1:18" ht="12" x14ac:dyDescent="0.3">
      <c r="A9" s="421"/>
      <c r="B9" s="342" t="s">
        <v>261</v>
      </c>
      <c r="C9" s="391">
        <v>1.395</v>
      </c>
      <c r="D9" s="391"/>
      <c r="E9" s="391">
        <v>1.321</v>
      </c>
      <c r="F9" s="391"/>
      <c r="G9" s="391">
        <v>7.3999999999999996E-2</v>
      </c>
      <c r="H9" s="391"/>
      <c r="I9" s="391">
        <v>-0.03</v>
      </c>
      <c r="J9" s="391"/>
      <c r="K9" s="391">
        <v>2E-3</v>
      </c>
      <c r="L9" s="391">
        <v>0.66500000000000004</v>
      </c>
      <c r="M9" s="391"/>
      <c r="N9" s="391">
        <v>0.7</v>
      </c>
      <c r="O9" s="391"/>
      <c r="P9" s="391">
        <v>5.8000000000000003E-2</v>
      </c>
      <c r="Q9" s="307"/>
    </row>
    <row r="10" spans="1:18" ht="12.75" customHeight="1" x14ac:dyDescent="0.3">
      <c r="A10" s="421"/>
      <c r="B10" s="342" t="s">
        <v>6</v>
      </c>
      <c r="C10" s="391">
        <v>0.69099999999999995</v>
      </c>
      <c r="D10" s="391"/>
      <c r="E10" s="391">
        <v>0.71899999999999997</v>
      </c>
      <c r="F10" s="391"/>
      <c r="G10" s="391">
        <v>-2.7E-2</v>
      </c>
      <c r="H10" s="391"/>
      <c r="I10" s="391">
        <v>0.61</v>
      </c>
      <c r="J10" s="391"/>
      <c r="K10" s="391">
        <v>-4.0000000000000001E-3</v>
      </c>
      <c r="L10" s="391">
        <v>-4.1000000000000002E-2</v>
      </c>
      <c r="M10" s="391"/>
      <c r="N10" s="391">
        <v>0.159</v>
      </c>
      <c r="O10" s="391"/>
      <c r="P10" s="391">
        <v>-3.2000000000000001E-2</v>
      </c>
      <c r="Q10" s="307"/>
    </row>
    <row r="11" spans="1:18" ht="12" x14ac:dyDescent="0.3">
      <c r="A11" s="422"/>
      <c r="B11" s="396" t="s">
        <v>243</v>
      </c>
      <c r="C11" s="392">
        <v>0.68400000000000005</v>
      </c>
      <c r="D11" s="392"/>
      <c r="E11" s="392">
        <v>0.70599999999999996</v>
      </c>
      <c r="F11" s="392"/>
      <c r="G11" s="392">
        <v>-2.1999999999999999E-2</v>
      </c>
      <c r="H11" s="392"/>
      <c r="I11" s="392">
        <v>9.5000000000000001E-2</v>
      </c>
      <c r="J11" s="392"/>
      <c r="K11" s="392">
        <v>-8.0000000000000002E-3</v>
      </c>
      <c r="L11" s="392">
        <v>0.44</v>
      </c>
      <c r="M11" s="392"/>
      <c r="N11" s="392">
        <v>0.158</v>
      </c>
      <c r="O11" s="392"/>
      <c r="P11" s="392">
        <v>4.0000000000000001E-3</v>
      </c>
      <c r="Q11" s="307"/>
    </row>
    <row r="12" spans="1:18" ht="12" x14ac:dyDescent="0.3">
      <c r="A12" s="424" t="s">
        <v>257</v>
      </c>
      <c r="B12" s="345" t="s">
        <v>249</v>
      </c>
      <c r="C12" s="391">
        <v>-9.1820000000000004</v>
      </c>
      <c r="D12" s="391"/>
      <c r="E12" s="391">
        <v>1.3069999999999999</v>
      </c>
      <c r="F12" s="391"/>
      <c r="G12" s="391">
        <v>-10.488</v>
      </c>
      <c r="H12" s="391"/>
      <c r="I12" s="391">
        <v>-2.9249999999999998</v>
      </c>
      <c r="J12" s="391"/>
      <c r="K12" s="391">
        <v>-8.8350000000000009</v>
      </c>
      <c r="L12" s="391">
        <v>0.48799999999999999</v>
      </c>
      <c r="M12" s="391"/>
      <c r="N12" s="391">
        <v>-0.39200000000000002</v>
      </c>
      <c r="O12" s="391"/>
      <c r="P12" s="391">
        <v>2.4820000000000002</v>
      </c>
      <c r="Q12" s="307"/>
    </row>
    <row r="13" spans="1:18" ht="12" x14ac:dyDescent="0.3">
      <c r="A13" s="427"/>
      <c r="B13" s="344" t="s">
        <v>320</v>
      </c>
      <c r="C13" s="391">
        <v>-0.56999999999999995</v>
      </c>
      <c r="D13" s="391"/>
      <c r="E13" s="391">
        <v>-0.56299999999999994</v>
      </c>
      <c r="F13" s="391"/>
      <c r="G13" s="391">
        <v>-7.0000000000000001E-3</v>
      </c>
      <c r="H13" s="391"/>
      <c r="I13" s="391">
        <v>0</v>
      </c>
      <c r="J13" s="391"/>
      <c r="K13" s="391">
        <v>2E-3</v>
      </c>
      <c r="L13" s="391">
        <v>0.16600000000000001</v>
      </c>
      <c r="M13" s="391"/>
      <c r="N13" s="391">
        <v>2.1000000000000001E-2</v>
      </c>
      <c r="O13" s="391"/>
      <c r="P13" s="391">
        <v>-0.75900000000000001</v>
      </c>
      <c r="Q13" s="307"/>
    </row>
    <row r="14" spans="1:18" ht="12" x14ac:dyDescent="0.3">
      <c r="A14" s="427"/>
      <c r="B14" s="344" t="s">
        <v>252</v>
      </c>
      <c r="C14" s="391">
        <v>-0.46400000000000002</v>
      </c>
      <c r="D14" s="391"/>
      <c r="E14" s="391">
        <v>-0.53600000000000003</v>
      </c>
      <c r="F14" s="391"/>
      <c r="G14" s="391">
        <v>7.2999999999999995E-2</v>
      </c>
      <c r="H14" s="391"/>
      <c r="I14" s="391">
        <v>1.7000000000000001E-2</v>
      </c>
      <c r="J14" s="391"/>
      <c r="K14" s="391">
        <v>-1E-3</v>
      </c>
      <c r="L14" s="391">
        <v>-0.11700000000000001</v>
      </c>
      <c r="M14" s="391"/>
      <c r="N14" s="391">
        <v>-0.38200000000000001</v>
      </c>
      <c r="O14" s="391"/>
      <c r="P14" s="391">
        <v>1.7999999999999999E-2</v>
      </c>
      <c r="Q14" s="307"/>
    </row>
    <row r="15" spans="1:18" ht="12" x14ac:dyDescent="0.3">
      <c r="A15" s="427"/>
      <c r="B15" s="344" t="s">
        <v>28</v>
      </c>
      <c r="C15" s="391">
        <v>-0.371</v>
      </c>
      <c r="D15" s="391"/>
      <c r="E15" s="391">
        <v>-0.38100000000000001</v>
      </c>
      <c r="F15" s="391"/>
      <c r="G15" s="391">
        <v>0.01</v>
      </c>
      <c r="H15" s="391"/>
      <c r="I15" s="391">
        <v>-0.315</v>
      </c>
      <c r="J15" s="391"/>
      <c r="K15" s="391">
        <v>-4.2000000000000003E-2</v>
      </c>
      <c r="L15" s="391">
        <v>-0.02</v>
      </c>
      <c r="M15" s="391"/>
      <c r="N15" s="391">
        <v>1.2E-2</v>
      </c>
      <c r="O15" s="391"/>
      <c r="P15" s="391">
        <v>-5.0000000000000001E-3</v>
      </c>
      <c r="Q15" s="307"/>
    </row>
    <row r="16" spans="1:18" ht="12" x14ac:dyDescent="0.3">
      <c r="A16" s="427"/>
      <c r="B16" s="344" t="s">
        <v>232</v>
      </c>
      <c r="C16" s="391">
        <v>-5.8999999999999997E-2</v>
      </c>
      <c r="D16" s="391"/>
      <c r="E16" s="391">
        <v>-5.0999999999999997E-2</v>
      </c>
      <c r="F16" s="391"/>
      <c r="G16" s="391">
        <v>-8.9999999999999993E-3</v>
      </c>
      <c r="H16" s="391"/>
      <c r="I16" s="391">
        <v>-5.2999999999999999E-2</v>
      </c>
      <c r="J16" s="391"/>
      <c r="K16" s="391">
        <v>1.6E-2</v>
      </c>
      <c r="L16" s="391">
        <v>0</v>
      </c>
      <c r="M16" s="391"/>
      <c r="N16" s="391">
        <v>-3.5999999999999997E-2</v>
      </c>
      <c r="O16" s="391"/>
      <c r="P16" s="391">
        <v>1.4E-2</v>
      </c>
      <c r="Q16" s="307"/>
    </row>
    <row r="17" spans="1:17" ht="14.25" customHeight="1" x14ac:dyDescent="0.3">
      <c r="A17" s="307"/>
      <c r="B17" s="397"/>
      <c r="C17" s="397"/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3.15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3.15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23" t="s">
        <v>1838</v>
      </c>
      <c r="F21" s="423"/>
      <c r="G21" s="423"/>
      <c r="H21" s="302"/>
      <c r="I21" s="423" t="s">
        <v>357</v>
      </c>
      <c r="J21" s="423"/>
      <c r="K21" s="423"/>
      <c r="L21" s="423"/>
      <c r="M21" s="423"/>
      <c r="N21" s="423"/>
      <c r="O21" s="423"/>
      <c r="P21" s="423"/>
      <c r="Q21" s="423"/>
    </row>
    <row r="22" spans="1:17" ht="12" x14ac:dyDescent="0.3">
      <c r="A22" s="321"/>
      <c r="B22" s="321"/>
      <c r="C22" s="316" t="s">
        <v>115</v>
      </c>
      <c r="D22" s="313"/>
      <c r="E22" s="314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20" t="s">
        <v>244</v>
      </c>
      <c r="B23" s="342" t="s">
        <v>247</v>
      </c>
      <c r="C23" s="391">
        <v>123.184</v>
      </c>
      <c r="D23" s="391"/>
      <c r="E23" s="391">
        <v>32.442</v>
      </c>
      <c r="F23" s="391"/>
      <c r="G23" s="391">
        <v>90.742000000000004</v>
      </c>
      <c r="H23" s="391"/>
      <c r="I23" s="391">
        <v>12.853</v>
      </c>
      <c r="J23" s="391"/>
      <c r="K23" s="391">
        <v>40.853000000000002</v>
      </c>
      <c r="L23" s="391">
        <v>6.0350000000000001</v>
      </c>
      <c r="M23" s="391"/>
      <c r="N23" s="391">
        <v>31.866</v>
      </c>
      <c r="O23" s="391"/>
      <c r="P23" s="391">
        <v>31.577000000000002</v>
      </c>
      <c r="Q23" s="307"/>
    </row>
    <row r="24" spans="1:17" ht="12" x14ac:dyDescent="0.3">
      <c r="A24" s="421"/>
      <c r="B24" s="342" t="s">
        <v>264</v>
      </c>
      <c r="C24" s="391">
        <v>27.431999999999999</v>
      </c>
      <c r="D24" s="391"/>
      <c r="E24" s="391">
        <v>23.033000000000001</v>
      </c>
      <c r="F24" s="391"/>
      <c r="G24" s="391">
        <v>4.399</v>
      </c>
      <c r="H24" s="391"/>
      <c r="I24" s="391">
        <v>0.14899999999999999</v>
      </c>
      <c r="J24" s="391"/>
      <c r="K24" s="391">
        <v>0.216</v>
      </c>
      <c r="L24" s="391">
        <v>12.44</v>
      </c>
      <c r="M24" s="391"/>
      <c r="N24" s="391">
        <v>10.092000000000001</v>
      </c>
      <c r="O24" s="391"/>
      <c r="P24" s="391">
        <v>4.5359999999999996</v>
      </c>
      <c r="Q24" s="307"/>
    </row>
    <row r="25" spans="1:17" ht="12" x14ac:dyDescent="0.3">
      <c r="A25" s="421"/>
      <c r="B25" s="342" t="s">
        <v>261</v>
      </c>
      <c r="C25" s="391">
        <v>11.444000000000001</v>
      </c>
      <c r="D25" s="391"/>
      <c r="E25" s="391">
        <v>8.3079999999999998</v>
      </c>
      <c r="F25" s="391"/>
      <c r="G25" s="391">
        <v>3.1360000000000001</v>
      </c>
      <c r="H25" s="391"/>
      <c r="I25" s="391">
        <v>4.3999999999999997E-2</v>
      </c>
      <c r="J25" s="391"/>
      <c r="K25" s="391">
        <v>1.6E-2</v>
      </c>
      <c r="L25" s="391">
        <v>3.6859999999999999</v>
      </c>
      <c r="M25" s="391"/>
      <c r="N25" s="391">
        <v>5.5819999999999999</v>
      </c>
      <c r="O25" s="391"/>
      <c r="P25" s="391">
        <v>2.1160000000000001</v>
      </c>
      <c r="Q25" s="307"/>
    </row>
    <row r="26" spans="1:17" ht="12" x14ac:dyDescent="0.3">
      <c r="A26" s="421"/>
      <c r="B26" s="342" t="s">
        <v>6</v>
      </c>
      <c r="C26" s="391">
        <v>6.1459999999999999</v>
      </c>
      <c r="D26" s="391"/>
      <c r="E26" s="391">
        <v>2.6560000000000001</v>
      </c>
      <c r="F26" s="391"/>
      <c r="G26" s="391">
        <v>3.4910000000000001</v>
      </c>
      <c r="H26" s="391"/>
      <c r="I26" s="391">
        <v>1.2430000000000001</v>
      </c>
      <c r="J26" s="391"/>
      <c r="K26" s="391">
        <v>1.3280000000000001</v>
      </c>
      <c r="L26" s="391">
        <v>0.159</v>
      </c>
      <c r="M26" s="391"/>
      <c r="N26" s="391">
        <v>2.0910000000000002</v>
      </c>
      <c r="O26" s="391"/>
      <c r="P26" s="391">
        <v>1.325</v>
      </c>
      <c r="Q26" s="307"/>
    </row>
    <row r="27" spans="1:17" ht="12" x14ac:dyDescent="0.3">
      <c r="A27" s="422"/>
      <c r="B27" s="396" t="s">
        <v>243</v>
      </c>
      <c r="C27" s="392">
        <v>3.2109999999999999</v>
      </c>
      <c r="D27" s="392"/>
      <c r="E27" s="392">
        <v>1.974</v>
      </c>
      <c r="F27" s="392"/>
      <c r="G27" s="392">
        <v>1.2370000000000001</v>
      </c>
      <c r="H27" s="392"/>
      <c r="I27" s="392">
        <v>0.25</v>
      </c>
      <c r="J27" s="392"/>
      <c r="K27" s="392">
        <v>0.33400000000000002</v>
      </c>
      <c r="L27" s="392">
        <v>0.90600000000000003</v>
      </c>
      <c r="M27" s="392"/>
      <c r="N27" s="392">
        <v>1.4950000000000001</v>
      </c>
      <c r="O27" s="392"/>
      <c r="P27" s="392">
        <v>0.22700000000000001</v>
      </c>
      <c r="Q27" s="322"/>
    </row>
    <row r="28" spans="1:17" ht="12" x14ac:dyDescent="0.3">
      <c r="A28" s="424" t="s">
        <v>257</v>
      </c>
      <c r="B28" s="413" t="s">
        <v>249</v>
      </c>
      <c r="C28" s="391">
        <v>426.31</v>
      </c>
      <c r="D28" s="391"/>
      <c r="E28" s="391">
        <v>25.285</v>
      </c>
      <c r="F28" s="391"/>
      <c r="G28" s="391">
        <v>401.02600000000001</v>
      </c>
      <c r="H28" s="391"/>
      <c r="I28" s="391">
        <v>8.673</v>
      </c>
      <c r="J28" s="391"/>
      <c r="K28" s="391">
        <v>105.607</v>
      </c>
      <c r="L28" s="391">
        <v>21.83</v>
      </c>
      <c r="M28" s="391"/>
      <c r="N28" s="391">
        <v>153.65199999999999</v>
      </c>
      <c r="O28" s="391"/>
      <c r="P28" s="391">
        <v>136.548</v>
      </c>
      <c r="Q28" s="307"/>
    </row>
    <row r="29" spans="1:17" ht="12" x14ac:dyDescent="0.3">
      <c r="A29" s="427"/>
      <c r="B29" s="344" t="s">
        <v>320</v>
      </c>
      <c r="C29" s="391">
        <v>10.563000000000001</v>
      </c>
      <c r="D29" s="391"/>
      <c r="E29" s="391">
        <v>10.462</v>
      </c>
      <c r="F29" s="391"/>
      <c r="G29" s="391">
        <v>0.10199999999999999</v>
      </c>
      <c r="H29" s="391"/>
      <c r="I29" s="391">
        <v>0.109</v>
      </c>
      <c r="J29" s="391"/>
      <c r="K29" s="391">
        <v>3.0000000000000001E-3</v>
      </c>
      <c r="L29" s="391">
        <v>1.831</v>
      </c>
      <c r="M29" s="391"/>
      <c r="N29" s="391">
        <v>7.9290000000000003</v>
      </c>
      <c r="O29" s="391"/>
      <c r="P29" s="391">
        <v>0.69199999999999995</v>
      </c>
      <c r="Q29" s="307"/>
    </row>
    <row r="30" spans="1:17" ht="12" x14ac:dyDescent="0.3">
      <c r="A30" s="427"/>
      <c r="B30" s="344" t="s">
        <v>252</v>
      </c>
      <c r="C30" s="391">
        <v>9.6029999999999998</v>
      </c>
      <c r="D30" s="391"/>
      <c r="E30" s="391">
        <v>7.3949999999999996</v>
      </c>
      <c r="F30" s="391"/>
      <c r="G30" s="391">
        <v>2.2090000000000001</v>
      </c>
      <c r="H30" s="391"/>
      <c r="I30" s="391">
        <v>0.24399999999999999</v>
      </c>
      <c r="J30" s="391"/>
      <c r="K30" s="391">
        <v>0.108</v>
      </c>
      <c r="L30" s="391">
        <v>3.6179999999999999</v>
      </c>
      <c r="M30" s="391"/>
      <c r="N30" s="391">
        <v>3.8090000000000002</v>
      </c>
      <c r="O30" s="391"/>
      <c r="P30" s="391">
        <v>1.8240000000000001</v>
      </c>
      <c r="Q30" s="307"/>
    </row>
    <row r="31" spans="1:17" ht="12" x14ac:dyDescent="0.3">
      <c r="A31" s="427"/>
      <c r="B31" s="344" t="s">
        <v>28</v>
      </c>
      <c r="C31" s="391">
        <v>1.02</v>
      </c>
      <c r="D31" s="391"/>
      <c r="E31" s="391">
        <v>1.01</v>
      </c>
      <c r="F31" s="391"/>
      <c r="G31" s="391">
        <v>0.01</v>
      </c>
      <c r="H31" s="391"/>
      <c r="I31" s="391">
        <v>0.152</v>
      </c>
      <c r="J31" s="391"/>
      <c r="K31" s="391">
        <v>0.106</v>
      </c>
      <c r="L31" s="391">
        <v>3.4000000000000002E-2</v>
      </c>
      <c r="M31" s="391"/>
      <c r="N31" s="391">
        <v>0.72299999999999998</v>
      </c>
      <c r="O31" s="391"/>
      <c r="P31" s="391">
        <v>5.0000000000000001E-3</v>
      </c>
      <c r="Q31" s="307"/>
    </row>
    <row r="32" spans="1:17" ht="12" x14ac:dyDescent="0.3">
      <c r="A32" s="427"/>
      <c r="B32" s="344" t="s">
        <v>232</v>
      </c>
      <c r="C32" s="391">
        <v>0.92400000000000004</v>
      </c>
      <c r="D32" s="391"/>
      <c r="E32" s="391">
        <v>0.91300000000000003</v>
      </c>
      <c r="F32" s="391"/>
      <c r="G32" s="391">
        <v>0.01</v>
      </c>
      <c r="H32" s="391"/>
      <c r="I32" s="391">
        <v>0.42599999999999999</v>
      </c>
      <c r="J32" s="391"/>
      <c r="K32" s="391">
        <v>0.154</v>
      </c>
      <c r="L32" s="391">
        <v>0</v>
      </c>
      <c r="M32" s="391"/>
      <c r="N32" s="391">
        <v>2.1000000000000001E-2</v>
      </c>
      <c r="O32" s="391"/>
      <c r="P32" s="391">
        <v>0.32300000000000001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9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28"/>
      <c r="F42" s="428"/>
      <c r="G42" s="428"/>
      <c r="H42" s="302"/>
      <c r="I42" s="428"/>
      <c r="J42" s="428"/>
      <c r="K42" s="428"/>
      <c r="L42" s="428"/>
      <c r="M42" s="428"/>
      <c r="N42" s="428"/>
      <c r="O42" s="428"/>
      <c r="P42" s="428"/>
      <c r="Q42" s="428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21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21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21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21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21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21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21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21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21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21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28"/>
      <c r="F59" s="428"/>
      <c r="G59" s="428"/>
      <c r="H59" s="302"/>
      <c r="I59" s="428"/>
      <c r="J59" s="428"/>
      <c r="K59" s="428"/>
      <c r="L59" s="428"/>
      <c r="M59" s="428"/>
      <c r="N59" s="428"/>
      <c r="O59" s="428"/>
      <c r="P59" s="428"/>
      <c r="Q59" s="428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21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21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21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21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21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21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21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21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21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21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ColWidth="9"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60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23" t="s">
        <v>1838</v>
      </c>
      <c r="H13" s="423"/>
      <c r="I13" s="423"/>
      <c r="J13" s="302"/>
      <c r="K13" s="423" t="s">
        <v>357</v>
      </c>
      <c r="L13" s="423"/>
      <c r="M13" s="423"/>
      <c r="N13" s="423"/>
      <c r="O13" s="423"/>
      <c r="P13" s="423"/>
      <c r="Q13" s="423"/>
      <c r="R13" s="423"/>
      <c r="S13" s="423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20" t="s">
        <v>244</v>
      </c>
      <c r="D15" s="342" t="str">
        <f>INDEX($AO$58:$AO$78,MATCH(LARGE($AP$58:$AP$78,ROWS($B$15:$B15)),$AP$58:$AP$78,0),0)</f>
        <v>Hong Kong</v>
      </c>
      <c r="E15" s="391">
        <f>VLOOKUP($D15,$AO$58:$AX$78,2,FALSE)/1000</f>
        <v>3.968</v>
      </c>
      <c r="F15" s="391"/>
      <c r="G15" s="391">
        <f>VLOOKUP($D15,$AO$58:$AX$78,3,FALSE)/1000</f>
        <v>-1.03</v>
      </c>
      <c r="H15" s="391"/>
      <c r="I15" s="391">
        <f>VLOOKUP($D15,$AO$58:$AX$78,4,FALSE)/1000</f>
        <v>4.9969999999999999</v>
      </c>
      <c r="J15" s="391"/>
      <c r="K15" s="391">
        <f>VLOOKUP($D15,$AO$58:$AX$78,5,FALSE)/1000</f>
        <v>1.093</v>
      </c>
      <c r="L15" s="391"/>
      <c r="M15" s="391">
        <f>VLOOKUP($D15,$AO$58:$AX$78,6,FALSE)/1000</f>
        <v>-5.9560000000000004</v>
      </c>
      <c r="N15" s="391">
        <f>VLOOKUP($D15,$AO$58:$AX$78,8,FALSE)/1000</f>
        <v>-0.25600000000000001</v>
      </c>
      <c r="O15" s="391"/>
      <c r="P15" s="391">
        <f>VLOOKUP($D15,$AO$58:$AX$78,9,FALSE)/1000</f>
        <v>7.77</v>
      </c>
      <c r="Q15" s="391"/>
      <c r="R15" s="39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21"/>
      <c r="D16" s="342" t="str">
        <f>INDEX($AO$58:$AO$78,MATCH(LARGE($AP$58:$AP$78,ROWS($B$15:$B16)),$AP$58:$AP$78,0),0)</f>
        <v>Jersey</v>
      </c>
      <c r="E16" s="391">
        <f t="shared" ref="E16:E22" si="0">VLOOKUP($D16,$AO$58:$AX$78,2,FALSE)/1000</f>
        <v>1.1080000000000001</v>
      </c>
      <c r="F16" s="391"/>
      <c r="G16" s="391">
        <f t="shared" ref="G16:G22" si="1">VLOOKUP($D16,$AO$58:$AX$78,3,FALSE)/1000</f>
        <v>1.0249999999999999</v>
      </c>
      <c r="H16" s="391"/>
      <c r="I16" s="391">
        <f t="shared" ref="I16:I22" si="2">VLOOKUP($D16,$AO$58:$AX$78,4,FALSE)/1000</f>
        <v>8.2000000000000003E-2</v>
      </c>
      <c r="J16" s="391"/>
      <c r="K16" s="391">
        <f t="shared" ref="K16:K22" si="3">VLOOKUP($D16,$AO$58:$AX$78,5,FALSE)/1000</f>
        <v>-6.8000000000000005E-2</v>
      </c>
      <c r="L16" s="391"/>
      <c r="M16" s="391">
        <f t="shared" ref="M16:M22" si="4">VLOOKUP($D16,$AO$58:$AX$78,6,FALSE)/1000</f>
        <v>-3.6999999999999998E-2</v>
      </c>
      <c r="N16" s="391">
        <f t="shared" ref="N16:N22" si="5">VLOOKUP($D16,$AO$58:$AX$78,8,FALSE)/1000</f>
        <v>-0.253</v>
      </c>
      <c r="O16" s="391"/>
      <c r="P16" s="391">
        <f t="shared" ref="P16:P22" si="6">VLOOKUP($D16,$AO$58:$AX$78,9,FALSE)/1000</f>
        <v>1.1639999999999999</v>
      </c>
      <c r="Q16" s="391"/>
      <c r="R16" s="39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21"/>
      <c r="D17" s="342" t="str">
        <f>INDEX($AO$58:$AO$78,MATCH(LARGE($AP$58:$AP$78,ROWS($B$15:$B17)),$AP$58:$AP$78,0),0)</f>
        <v>Bahamas</v>
      </c>
      <c r="E17" s="391">
        <f t="shared" si="0"/>
        <v>0.98699999999999999</v>
      </c>
      <c r="F17" s="391"/>
      <c r="G17" s="391">
        <f t="shared" si="1"/>
        <v>0.98599999999999999</v>
      </c>
      <c r="H17" s="391"/>
      <c r="I17" s="391">
        <f t="shared" si="2"/>
        <v>1E-3</v>
      </c>
      <c r="J17" s="391"/>
      <c r="K17" s="391">
        <f t="shared" si="3"/>
        <v>0.57199999999999995</v>
      </c>
      <c r="L17" s="391"/>
      <c r="M17" s="391">
        <f t="shared" si="4"/>
        <v>0</v>
      </c>
      <c r="N17" s="391">
        <f t="shared" si="5"/>
        <v>0.35199999999999998</v>
      </c>
      <c r="O17" s="391"/>
      <c r="P17" s="391">
        <f t="shared" si="6"/>
        <v>5.8999999999999997E-2</v>
      </c>
      <c r="Q17" s="391"/>
      <c r="R17" s="39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21"/>
      <c r="D18" s="342" t="str">
        <f>INDEX($AO$58:$AO$78,MATCH(LARGE($AP$58:$AP$78,ROWS($B$15:$B18)),$AP$58:$AP$78,0),0)</f>
        <v>Bermuda</v>
      </c>
      <c r="E18" s="391">
        <f t="shared" si="0"/>
        <v>0.78500000000000003</v>
      </c>
      <c r="F18" s="391"/>
      <c r="G18" s="391">
        <f t="shared" si="1"/>
        <v>0.57699999999999996</v>
      </c>
      <c r="H18" s="391"/>
      <c r="I18" s="391">
        <f t="shared" si="2"/>
        <v>0.20799999999999999</v>
      </c>
      <c r="J18" s="391"/>
      <c r="K18" s="391">
        <f t="shared" si="3"/>
        <v>-0.122</v>
      </c>
      <c r="L18" s="391"/>
      <c r="M18" s="391">
        <f t="shared" si="4"/>
        <v>-2.4E-2</v>
      </c>
      <c r="N18" s="391">
        <f t="shared" si="5"/>
        <v>0.67500000000000004</v>
      </c>
      <c r="O18" s="391"/>
      <c r="P18" s="391">
        <f t="shared" si="6"/>
        <v>0.39500000000000002</v>
      </c>
      <c r="Q18" s="391"/>
      <c r="R18" s="39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22"/>
      <c r="D19" s="343" t="str">
        <f>INDEX($AO$58:$AO$78,MATCH(LARGE($AP$58:$AP$78,ROWS($B$15:$B19)),$AP$58:$AP$78,0),0)</f>
        <v>Singapore</v>
      </c>
      <c r="E19" s="392">
        <f t="shared" si="0"/>
        <v>0.78200000000000003</v>
      </c>
      <c r="F19" s="392"/>
      <c r="G19" s="392">
        <f t="shared" si="1"/>
        <v>2.4209999999999998</v>
      </c>
      <c r="H19" s="392"/>
      <c r="I19" s="392">
        <f t="shared" si="2"/>
        <v>-1.639</v>
      </c>
      <c r="J19" s="392"/>
      <c r="K19" s="392">
        <f t="shared" si="3"/>
        <v>0.90500000000000003</v>
      </c>
      <c r="L19" s="392"/>
      <c r="M19" s="392">
        <f t="shared" si="4"/>
        <v>1.391</v>
      </c>
      <c r="N19" s="392">
        <f t="shared" si="5"/>
        <v>6.9000000000000006E-2</v>
      </c>
      <c r="O19" s="392"/>
      <c r="P19" s="392">
        <f t="shared" si="6"/>
        <v>-1.673</v>
      </c>
      <c r="Q19" s="392"/>
      <c r="R19" s="39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24" t="s">
        <v>257</v>
      </c>
      <c r="D20" s="345" t="str">
        <f>INDEX($AO$58:$AO$78,MATCH(SMALL($AP$58:$AP$78,ROWS($B$20:$B20)),$AP$58:$AP$78,0),0)</f>
        <v>Cayman Islands</v>
      </c>
      <c r="E20" s="391">
        <f t="shared" si="0"/>
        <v>-25.373000000000001</v>
      </c>
      <c r="F20" s="391"/>
      <c r="G20" s="391">
        <f t="shared" si="1"/>
        <v>-25.361000000000001</v>
      </c>
      <c r="H20" s="391"/>
      <c r="I20" s="391">
        <f t="shared" si="2"/>
        <v>-1.2E-2</v>
      </c>
      <c r="J20" s="391"/>
      <c r="K20" s="391">
        <f t="shared" si="3"/>
        <v>4.3999999999999997E-2</v>
      </c>
      <c r="L20" s="391"/>
      <c r="M20" s="391">
        <f t="shared" si="4"/>
        <v>-1.4E-2</v>
      </c>
      <c r="N20" s="391">
        <f t="shared" si="5"/>
        <v>-13.333</v>
      </c>
      <c r="O20" s="391"/>
      <c r="P20" s="391">
        <f t="shared" si="6"/>
        <v>-12.015000000000001</v>
      </c>
      <c r="Q20" s="391"/>
      <c r="R20" s="39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27"/>
      <c r="D21" s="344" t="str">
        <f>A21</f>
        <v>West Indies UK</v>
      </c>
      <c r="E21" s="391">
        <f>VLOOKUP($A21,$AO$58:$AX$78,2,FALSE)/1000</f>
        <v>-3.6960000000000002</v>
      </c>
      <c r="F21" s="391"/>
      <c r="G21" s="391">
        <f>VLOOKUP($A21,$AO$58:$AX$78,3,FALSE)/1000</f>
        <v>-3.786</v>
      </c>
      <c r="H21" s="391"/>
      <c r="I21" s="391">
        <f>VLOOKUP($A21,$AO$58:$AX$78,4,FALSE)/1000</f>
        <v>9.0999999999999998E-2</v>
      </c>
      <c r="J21" s="391"/>
      <c r="K21" s="391">
        <f>VLOOKUP($A21,$AO$58:$AX$78,5,FALSE)/1000</f>
        <v>4.0000000000000001E-3</v>
      </c>
      <c r="L21" s="391"/>
      <c r="M21" s="391">
        <f>VLOOKUP($A21,$AO$58:$AX$78,6,FALSE)/1000</f>
        <v>0</v>
      </c>
      <c r="N21" s="391">
        <f>VLOOKUP($A21,$AO$58:$AX$78,8,FALSE)/1000</f>
        <v>-3.649</v>
      </c>
      <c r="O21" s="391"/>
      <c r="P21" s="391">
        <f>VLOOKUP($A21,$AO$58:$AX$78,9,FALSE)/1000</f>
        <v>0.11700000000000001</v>
      </c>
      <c r="Q21" s="391"/>
      <c r="R21" s="39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27"/>
      <c r="D22" s="344" t="str">
        <f>INDEX($AO$58:$AO$78,MATCH(SMALL($AP$58:$AP$78,ROWS($B$20:$B22)),$AP$58:$AP$78,0),0)</f>
        <v>Isle of Man</v>
      </c>
      <c r="E22" s="391">
        <f t="shared" si="0"/>
        <v>-0.20699999999999999</v>
      </c>
      <c r="F22" s="391"/>
      <c r="G22" s="391">
        <f t="shared" si="1"/>
        <v>-0.23599999999999999</v>
      </c>
      <c r="H22" s="391"/>
      <c r="I22" s="391">
        <f t="shared" si="2"/>
        <v>2.9000000000000001E-2</v>
      </c>
      <c r="J22" s="391"/>
      <c r="K22" s="391">
        <f t="shared" si="3"/>
        <v>1E-3</v>
      </c>
      <c r="L22" s="391"/>
      <c r="M22" s="391">
        <f t="shared" si="4"/>
        <v>-0.112</v>
      </c>
      <c r="N22" s="391">
        <f t="shared" si="5"/>
        <v>-3.9E-2</v>
      </c>
      <c r="O22" s="391"/>
      <c r="P22" s="391">
        <f t="shared" si="6"/>
        <v>-6.2E-2</v>
      </c>
      <c r="Q22" s="391"/>
      <c r="R22" s="39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27"/>
      <c r="D23" s="344" t="str">
        <f>INDEX($AO$58:$AO$78,MATCH(SMALL($AP$58:$AP$78,ROWS($B$20:$B23)),$AP$58:$AP$78,0),0)</f>
        <v>Guernsey</v>
      </c>
      <c r="E23" s="391">
        <f>VLOOKUP($D23,$AO$58:$AX$78,2,FALSE)/1000</f>
        <v>-0.18</v>
      </c>
      <c r="F23" s="391"/>
      <c r="G23" s="391">
        <f>VLOOKUP($D23,$AO$58:$AX$78,3,FALSE)/1000</f>
        <v>0.43</v>
      </c>
      <c r="H23" s="391"/>
      <c r="I23" s="391">
        <f>VLOOKUP($D23,$AO$58:$AX$78,4,FALSE)/1000</f>
        <v>-0.61</v>
      </c>
      <c r="J23" s="391"/>
      <c r="K23" s="391">
        <f>VLOOKUP($D23,$AO$58:$AX$78,5,FALSE)/1000</f>
        <v>-5.3999999999999999E-2</v>
      </c>
      <c r="L23" s="391"/>
      <c r="M23" s="391">
        <f>VLOOKUP($D23,$AO$58:$AX$78,6,FALSE)/1000</f>
        <v>7.0000000000000001E-3</v>
      </c>
      <c r="N23" s="391">
        <f>VLOOKUP($D23,$AO$58:$AX$78,8,FALSE)/1000</f>
        <v>0.13400000000000001</v>
      </c>
      <c r="O23" s="391"/>
      <c r="P23" s="391">
        <f>VLOOKUP($D23,$AO$58:$AX$78,9,FALSE)/1000</f>
        <v>-0.19700000000000001</v>
      </c>
      <c r="Q23" s="391"/>
      <c r="R23" s="39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27"/>
      <c r="D24" s="344" t="str">
        <f>INDEX($AO$58:$AO$78,MATCH(SMALL($AP$58:$AP$78,ROWS($B$20:$B24)),$AP$58:$AP$78,0),0)</f>
        <v>Samoa</v>
      </c>
      <c r="E24" s="391">
        <f>VLOOKUP($A24,$AO$58:$AX$78,2,FALSE)/1000</f>
        <v>-4.3999999999999997E-2</v>
      </c>
      <c r="F24" s="391"/>
      <c r="G24" s="391">
        <f>VLOOKUP($A24,$AO$58:$AX$78,3,FALSE)/1000</f>
        <v>-4.3999999999999997E-2</v>
      </c>
      <c r="H24" s="391"/>
      <c r="I24" s="391">
        <f>VLOOKUP($A24,$AO$58:$AX$78,4,FALSE)/1000</f>
        <v>0</v>
      </c>
      <c r="J24" s="391"/>
      <c r="K24" s="391">
        <f>VLOOKUP($A24,$AO$58:$AX$78,5,FALSE)/1000</f>
        <v>0</v>
      </c>
      <c r="L24" s="391"/>
      <c r="M24" s="391">
        <f>VLOOKUP($A24,$AO$58:$AX$78,6,FALSE)/1000</f>
        <v>0</v>
      </c>
      <c r="N24" s="391">
        <f>VLOOKUP($A24,$AO$58:$AX$78,8,FALSE)/1000</f>
        <v>-3.7999999999999999E-2</v>
      </c>
      <c r="O24" s="391"/>
      <c r="P24" s="391">
        <f>VLOOKUP($A24,$AO$58:$AX$78,9,FALSE)/1000</f>
        <v>-6.0000000000000001E-3</v>
      </c>
      <c r="Q24" s="391"/>
      <c r="R24" s="39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23" t="s">
        <v>1838</v>
      </c>
      <c r="H29" s="423"/>
      <c r="I29" s="423"/>
      <c r="J29" s="302"/>
      <c r="K29" s="423" t="s">
        <v>357</v>
      </c>
      <c r="L29" s="423"/>
      <c r="M29" s="423"/>
      <c r="N29" s="423"/>
      <c r="O29" s="423"/>
      <c r="P29" s="423"/>
      <c r="Q29" s="423"/>
      <c r="R29" s="423"/>
      <c r="S29" s="423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20" t="s">
        <v>244</v>
      </c>
      <c r="D31" s="342" t="str">
        <f>INDEX($AO$58:$AO$78,MATCH(LARGE($AP$58:$AP$78,ROWS($B$31:$B31)),$AP$58:$AP$78,0),0)</f>
        <v>Hong Kong</v>
      </c>
      <c r="E31" s="391">
        <f>VLOOKUP($D31,$AO$14:$AX$34,2,FALSE)/1000</f>
        <v>412.00599999999997</v>
      </c>
      <c r="F31" s="391"/>
      <c r="G31" s="391">
        <f>VLOOKUP($D31,$AO$14:$AX$34,3,FALSE)/1000</f>
        <v>24.672999999999998</v>
      </c>
      <c r="H31" s="391"/>
      <c r="I31" s="391">
        <f>VLOOKUP($D31,$AO$14:$AX$34,4,FALSE)/1000</f>
        <v>387.33300000000003</v>
      </c>
      <c r="J31" s="391"/>
      <c r="K31" s="391">
        <f>VLOOKUP($D31,$AO$14:$AX$34,5,FALSE)/1000</f>
        <v>10.811999999999999</v>
      </c>
      <c r="L31" s="391"/>
      <c r="M31" s="391">
        <f>VLOOKUP($D31,$AO$14:$AX$34,6,FALSE)/1000</f>
        <v>102.828</v>
      </c>
      <c r="N31" s="391">
        <f>VLOOKUP($D31,$AO$14:$AX$34,8,FALSE)/1000</f>
        <v>19.966000000000001</v>
      </c>
      <c r="O31" s="391"/>
      <c r="P31" s="391">
        <f>VLOOKUP($D31,$AO$14:$AX$34,9,FALSE)/1000</f>
        <v>152.96100000000001</v>
      </c>
      <c r="Q31" s="391"/>
      <c r="R31" s="39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21"/>
      <c r="D32" s="342" t="str">
        <f>INDEX($AO$58:$AO$78,MATCH(LARGE($AP$58:$AP$78,ROWS($B$31:$B32)),$AP$58:$AP$78,0),0)</f>
        <v>Jersey</v>
      </c>
      <c r="E32" s="391">
        <f t="shared" ref="E32:E39" si="10">VLOOKUP($D32,$AO$14:$AX$34,2,FALSE)/1000</f>
        <v>28.841000000000001</v>
      </c>
      <c r="F32" s="391"/>
      <c r="G32" s="391">
        <f t="shared" ref="G32:G39" si="11">VLOOKUP($D32,$AO$14:$AX$34,3,FALSE)/1000</f>
        <v>24.681000000000001</v>
      </c>
      <c r="H32" s="391"/>
      <c r="I32" s="391">
        <f t="shared" ref="I32:I39" si="12">VLOOKUP($D32,$AO$14:$AX$34,4,FALSE)/1000</f>
        <v>4.1589999999999998</v>
      </c>
      <c r="J32" s="391"/>
      <c r="K32" s="391">
        <f t="shared" ref="K32:K39" si="13">VLOOKUP($D32,$AO$14:$AX$34,5,FALSE)/1000</f>
        <v>0.1</v>
      </c>
      <c r="L32" s="391"/>
      <c r="M32" s="391">
        <f t="shared" ref="M32:M39" si="14">VLOOKUP($D32,$AO$14:$AX$34,6,FALSE)/1000</f>
        <v>5.6000000000000001E-2</v>
      </c>
      <c r="N32" s="391">
        <f t="shared" ref="N32:N39" si="15">VLOOKUP($D32,$AO$14:$AX$34,8,FALSE)/1000</f>
        <v>13.423</v>
      </c>
      <c r="O32" s="391"/>
      <c r="P32" s="391">
        <f t="shared" ref="P32:P39" si="16">VLOOKUP($D32,$AO$14:$AX$34,9,FALSE)/1000</f>
        <v>10.659000000000001</v>
      </c>
      <c r="Q32" s="391"/>
      <c r="R32" s="39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21"/>
      <c r="D33" s="342" t="str">
        <f>INDEX($AO$58:$AO$78,MATCH(LARGE($AP$58:$AP$78,ROWS($B$31:$B33)),$AP$58:$AP$78,0),0)</f>
        <v>Bahamas</v>
      </c>
      <c r="E33" s="391">
        <f t="shared" si="10"/>
        <v>3.0259999999999998</v>
      </c>
      <c r="F33" s="391"/>
      <c r="G33" s="391">
        <f t="shared" si="11"/>
        <v>3.004</v>
      </c>
      <c r="H33" s="391"/>
      <c r="I33" s="391">
        <f t="shared" si="12"/>
        <v>2.1000000000000001E-2</v>
      </c>
      <c r="J33" s="391"/>
      <c r="K33" s="391">
        <f t="shared" si="13"/>
        <v>0.59599999999999997</v>
      </c>
      <c r="L33" s="391"/>
      <c r="M33" s="391">
        <f>VLOOKUP($D33,$AO$14:$AX$34,6,FALSE)/1000</f>
        <v>0</v>
      </c>
      <c r="N33" s="391">
        <f t="shared" si="15"/>
        <v>1.292</v>
      </c>
      <c r="O33" s="391"/>
      <c r="P33" s="391">
        <f t="shared" si="16"/>
        <v>1.097</v>
      </c>
      <c r="Q33" s="391"/>
      <c r="R33" s="39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21"/>
      <c r="D34" s="342" t="str">
        <f>INDEX($AO$58:$AO$78,MATCH(LARGE($AP$58:$AP$78,ROWS($B$31:$B34)),$AP$58:$AP$78,0),0)</f>
        <v>Bermuda</v>
      </c>
      <c r="E34" s="391">
        <f t="shared" si="10"/>
        <v>9.14</v>
      </c>
      <c r="F34" s="391"/>
      <c r="G34" s="391">
        <f t="shared" si="11"/>
        <v>6.8120000000000003</v>
      </c>
      <c r="H34" s="391"/>
      <c r="I34" s="391">
        <f t="shared" si="12"/>
        <v>2.3279999999999998</v>
      </c>
      <c r="J34" s="391"/>
      <c r="K34" s="391">
        <f t="shared" si="13"/>
        <v>0.29499999999999998</v>
      </c>
      <c r="L34" s="391"/>
      <c r="M34" s="391">
        <f t="shared" si="14"/>
        <v>0.123</v>
      </c>
      <c r="N34" s="391">
        <f t="shared" si="15"/>
        <v>2.8039999999999998</v>
      </c>
      <c r="O34" s="391"/>
      <c r="P34" s="391">
        <f t="shared" si="16"/>
        <v>3.964</v>
      </c>
      <c r="Q34" s="391"/>
      <c r="R34" s="39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22"/>
      <c r="D35" s="342" t="str">
        <f>INDEX($AO$58:$AO$78,MATCH(LARGE($AP$58:$AP$78,ROWS($B$31:$B35)),$AP$58:$AP$78,0),0)</f>
        <v>Singapore</v>
      </c>
      <c r="E35" s="392">
        <f t="shared" si="10"/>
        <v>108.878</v>
      </c>
      <c r="F35" s="392"/>
      <c r="G35" s="392">
        <f t="shared" si="11"/>
        <v>26.1</v>
      </c>
      <c r="H35" s="392"/>
      <c r="I35" s="392">
        <f t="shared" si="12"/>
        <v>82.778000000000006</v>
      </c>
      <c r="J35" s="392"/>
      <c r="K35" s="392">
        <f t="shared" si="13"/>
        <v>8.0839999999999996</v>
      </c>
      <c r="L35" s="392"/>
      <c r="M35" s="392">
        <f t="shared" si="14"/>
        <v>33.935000000000002</v>
      </c>
      <c r="N35" s="392">
        <f t="shared" si="15"/>
        <v>4.43</v>
      </c>
      <c r="O35" s="392"/>
      <c r="P35" s="392">
        <f t="shared" si="16"/>
        <v>32.18</v>
      </c>
      <c r="Q35" s="392"/>
      <c r="R35" s="39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24" t="s">
        <v>257</v>
      </c>
      <c r="D36" s="345" t="str">
        <f>INDEX($AO$58:$AO$78,MATCH(SMALL($AP$58:$AP$78,ROWS($B$36:$B36)),$AP$58:$AP$78,0),0)</f>
        <v>Cayman Islands</v>
      </c>
      <c r="E36" s="391">
        <f t="shared" si="10"/>
        <v>43.883000000000003</v>
      </c>
      <c r="F36" s="391"/>
      <c r="G36" s="391">
        <f t="shared" si="11"/>
        <v>43.817999999999998</v>
      </c>
      <c r="H36" s="391"/>
      <c r="I36" s="391">
        <f t="shared" si="12"/>
        <v>6.5000000000000002E-2</v>
      </c>
      <c r="J36" s="391"/>
      <c r="K36" s="391">
        <f t="shared" si="13"/>
        <v>0.27100000000000002</v>
      </c>
      <c r="L36" s="391"/>
      <c r="M36" s="391">
        <f t="shared" si="14"/>
        <v>8.6999999999999994E-2</v>
      </c>
      <c r="N36" s="391">
        <f t="shared" si="15"/>
        <v>37.185000000000002</v>
      </c>
      <c r="O36" s="391"/>
      <c r="P36" s="391">
        <f t="shared" si="16"/>
        <v>5.24</v>
      </c>
      <c r="Q36" s="391"/>
      <c r="R36" s="39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27"/>
      <c r="D37" s="344" t="str">
        <f>INDEX($AO$58:$AO$78,MATCH(SMALL($AP$58:$AP$78,ROWS($B$36:$B37)),$AP$58:$AP$78,0),0)</f>
        <v>West Indies UK</v>
      </c>
      <c r="E37" s="391">
        <f>VLOOKUP($A37,$AO$14:$AX$34,2,FALSE)/1000</f>
        <v>11.581</v>
      </c>
      <c r="F37" s="391"/>
      <c r="G37" s="391">
        <f>VLOOKUP($A37,$AO$14:$AX$34,3,FALSE)/1000</f>
        <v>11.468</v>
      </c>
      <c r="H37" s="391"/>
      <c r="I37" s="391">
        <f>VLOOKUP($A37,$AO$14:$AX$34,4,FALSE)/1000</f>
        <v>0.114</v>
      </c>
      <c r="J37" s="391"/>
      <c r="K37" s="391">
        <f>VLOOKUP($A37,$AO$14:$AX$34,5,FALSE)/1000</f>
        <v>0.10100000000000001</v>
      </c>
      <c r="L37" s="391"/>
      <c r="M37" s="391">
        <f>VLOOKUP($A37,$AO$14:$AX$34,6,FALSE)/1000</f>
        <v>1E-3</v>
      </c>
      <c r="N37" s="391">
        <f>VLOOKUP($A37,$AO$14:$AX$34,8,FALSE)/1000</f>
        <v>1.889</v>
      </c>
      <c r="O37" s="391"/>
      <c r="P37" s="391">
        <f>VLOOKUP($A37,$AO$14:$AX$34,9,FALSE)/1000</f>
        <v>8.3859999999999992</v>
      </c>
      <c r="Q37" s="391"/>
      <c r="R37" s="39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27"/>
      <c r="D38" s="344" t="str">
        <f>INDEX($AO$58:$AO$78,MATCH(SMALL($AP$58:$AP$78,ROWS($B$36:$B38)),$AP$58:$AP$78,0),0)</f>
        <v>Isle of Man</v>
      </c>
      <c r="E38" s="391">
        <f t="shared" si="10"/>
        <v>6.194</v>
      </c>
      <c r="F38" s="391"/>
      <c r="G38" s="391">
        <f t="shared" si="11"/>
        <v>4.0129999999999999</v>
      </c>
      <c r="H38" s="391"/>
      <c r="I38" s="391">
        <f t="shared" si="12"/>
        <v>2.181</v>
      </c>
      <c r="J38" s="391"/>
      <c r="K38" s="391">
        <f t="shared" si="13"/>
        <v>6.6000000000000003E-2</v>
      </c>
      <c r="L38" s="391"/>
      <c r="M38" s="391">
        <f t="shared" si="14"/>
        <v>0.32700000000000001</v>
      </c>
      <c r="N38" s="391">
        <f t="shared" si="15"/>
        <v>0.19600000000000001</v>
      </c>
      <c r="O38" s="391"/>
      <c r="P38" s="391">
        <f t="shared" si="16"/>
        <v>3.4590000000000001</v>
      </c>
      <c r="Q38" s="391"/>
      <c r="R38" s="39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27"/>
      <c r="D39" s="344" t="str">
        <f>INDEX($AO$58:$AO$78,MATCH(SMALL($AP$58:$AP$78,ROWS($B$36:$B39)),$AP$58:$AP$78,0),0)</f>
        <v>Guernsey</v>
      </c>
      <c r="E39" s="391">
        <f t="shared" si="10"/>
        <v>8.8930000000000007</v>
      </c>
      <c r="F39" s="391"/>
      <c r="G39" s="391">
        <f t="shared" si="11"/>
        <v>6.1310000000000002</v>
      </c>
      <c r="H39" s="391"/>
      <c r="I39" s="391">
        <f t="shared" si="12"/>
        <v>2.762</v>
      </c>
      <c r="J39" s="391"/>
      <c r="K39" s="391">
        <f t="shared" si="13"/>
        <v>0.108</v>
      </c>
      <c r="L39" s="391"/>
      <c r="M39" s="391">
        <f t="shared" si="14"/>
        <v>5.2999999999999999E-2</v>
      </c>
      <c r="N39" s="391">
        <f t="shared" si="15"/>
        <v>2.2130000000000001</v>
      </c>
      <c r="O39" s="391"/>
      <c r="P39" s="391">
        <f t="shared" si="16"/>
        <v>4.2489999999999997</v>
      </c>
      <c r="Q39" s="391"/>
      <c r="R39" s="39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27"/>
      <c r="D40" s="344" t="str">
        <f>INDEX($AO$58:$AO$78,MATCH(SMALL($AP$58:$AP$78,ROWS($B$36:$B40)),$AP$58:$AP$78,0),0)</f>
        <v>Samoa</v>
      </c>
      <c r="E40" s="391">
        <f>VLOOKUP($A40,$AO$14:$AX$34,2,FALSE)/1000</f>
        <v>4.8000000000000001E-2</v>
      </c>
      <c r="F40" s="391"/>
      <c r="G40" s="391">
        <f>VLOOKUP($A40,$AO$14:$AX$34,3,FALSE)/1000</f>
        <v>4.8000000000000001E-2</v>
      </c>
      <c r="H40" s="391"/>
      <c r="I40" s="391">
        <f>VLOOKUP($A40,$AO$14:$AX$34,4,FALSE)/1000</f>
        <v>0</v>
      </c>
      <c r="J40" s="391"/>
      <c r="K40" s="391">
        <f>VLOOKUP($A40,$AO$14:$AX$34,5,FALSE)/1000</f>
        <v>0</v>
      </c>
      <c r="L40" s="391"/>
      <c r="M40" s="391">
        <f>VLOOKUP($A40,$AO$14:$AX$34,6,FALSE)/1000</f>
        <v>0</v>
      </c>
      <c r="N40" s="391">
        <f>VLOOKUP($A40,$AO$14:$AX$34,8,FALSE)/1000</f>
        <v>0</v>
      </c>
      <c r="O40" s="391"/>
      <c r="P40" s="391">
        <f>VLOOKUP($A40,$AO$14:$AX$34,9,FALSE)/1000</f>
        <v>4.8000000000000001E-2</v>
      </c>
      <c r="Q40" s="391"/>
      <c r="R40" s="39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28"/>
      <c r="H50" s="428"/>
      <c r="I50" s="428"/>
      <c r="J50" s="302"/>
      <c r="K50" s="428"/>
      <c r="L50" s="428"/>
      <c r="M50" s="428"/>
      <c r="N50" s="428"/>
      <c r="O50" s="428"/>
      <c r="P50" s="428"/>
      <c r="Q50" s="428"/>
      <c r="R50" s="428"/>
      <c r="S50" s="428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21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21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21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21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21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21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21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21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21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21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28"/>
      <c r="H67" s="428"/>
      <c r="I67" s="428"/>
      <c r="J67" s="302"/>
      <c r="K67" s="428"/>
      <c r="L67" s="428"/>
      <c r="M67" s="428"/>
      <c r="N67" s="428"/>
      <c r="O67" s="428"/>
      <c r="P67" s="428"/>
      <c r="Q67" s="428"/>
      <c r="R67" s="428"/>
      <c r="S67" s="428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21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21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21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21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21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21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21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21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21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21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G67:I67"/>
    <mergeCell ref="K67:S67"/>
    <mergeCell ref="C69:C73"/>
    <mergeCell ref="C74:C78"/>
    <mergeCell ref="BB180:BE180"/>
    <mergeCell ref="C57:C61"/>
    <mergeCell ref="C15:C19"/>
    <mergeCell ref="Z55:AC55"/>
    <mergeCell ref="AN55:AQ55"/>
    <mergeCell ref="C20:C24"/>
    <mergeCell ref="G29:I29"/>
    <mergeCell ref="K29:S29"/>
    <mergeCell ref="C31:C35"/>
    <mergeCell ref="C36:C40"/>
    <mergeCell ref="G50:I50"/>
    <mergeCell ref="K50:S50"/>
    <mergeCell ref="C52:C56"/>
    <mergeCell ref="G13:I13"/>
    <mergeCell ref="K13:S13"/>
    <mergeCell ref="Z11:AC11"/>
    <mergeCell ref="AN11:AQ11"/>
    <mergeCell ref="BB11:BE11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B1" zoomScaleNormal="100" workbookViewId="0">
      <selection activeCell="B1" sqref="B1"/>
    </sheetView>
  </sheetViews>
  <sheetFormatPr defaultColWidth="9" defaultRowHeight="12.75" x14ac:dyDescent="0.35"/>
  <cols>
    <col min="1" max="1" width="0" style="341" hidden="1" customWidth="1"/>
    <col min="2" max="2" width="12.875" style="311" customWidth="1"/>
    <col min="3" max="3" width="1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1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23" t="s">
        <v>1838</v>
      </c>
      <c r="G5" s="423"/>
      <c r="H5" s="423"/>
      <c r="I5" s="302"/>
      <c r="J5" s="423" t="s">
        <v>357</v>
      </c>
      <c r="K5" s="423"/>
      <c r="L5" s="423"/>
      <c r="M5" s="423"/>
      <c r="N5" s="423"/>
      <c r="O5" s="423"/>
      <c r="P5" s="423"/>
      <c r="Q5" s="423"/>
      <c r="R5" s="423"/>
    </row>
    <row r="6" spans="1:18" ht="12" x14ac:dyDescent="0.3">
      <c r="B6" s="321"/>
      <c r="C6" s="321"/>
      <c r="D6" s="316" t="s">
        <v>115</v>
      </c>
      <c r="E6" s="313"/>
      <c r="F6" s="314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20" t="s">
        <v>244</v>
      </c>
      <c r="C7" s="342" t="s">
        <v>389</v>
      </c>
      <c r="D7" s="391">
        <v>7.9240000000000004</v>
      </c>
      <c r="E7" s="391"/>
      <c r="F7" s="391">
        <v>7.9470000000000001</v>
      </c>
      <c r="G7" s="391"/>
      <c r="H7" s="391">
        <v>-2.1999999999999999E-2</v>
      </c>
      <c r="I7" s="391"/>
      <c r="J7" s="391">
        <v>-0.77600000000000002</v>
      </c>
      <c r="K7" s="391"/>
      <c r="L7" s="391">
        <v>-1.2130000000000001</v>
      </c>
      <c r="M7" s="391">
        <v>2.5680000000000001</v>
      </c>
      <c r="N7" s="391"/>
      <c r="O7" s="391">
        <v>6.5629999999999997</v>
      </c>
      <c r="P7" s="391"/>
      <c r="Q7" s="391">
        <v>0.78300000000000003</v>
      </c>
      <c r="R7" s="307"/>
    </row>
    <row r="8" spans="1:18" ht="12" x14ac:dyDescent="0.3">
      <c r="A8" s="341">
        <v>2</v>
      </c>
      <c r="B8" s="427"/>
      <c r="C8" s="342" t="s">
        <v>259</v>
      </c>
      <c r="D8" s="391">
        <v>5.335</v>
      </c>
      <c r="E8" s="391"/>
      <c r="F8" s="391">
        <v>1.944</v>
      </c>
      <c r="G8" s="391"/>
      <c r="H8" s="391">
        <v>3.3919999999999999</v>
      </c>
      <c r="I8" s="391"/>
      <c r="J8" s="391">
        <v>1.9450000000000001</v>
      </c>
      <c r="K8" s="391"/>
      <c r="L8" s="391">
        <v>2.0449999999999999</v>
      </c>
      <c r="M8" s="391">
        <v>1.5129999999999999</v>
      </c>
      <c r="N8" s="391"/>
      <c r="O8" s="391">
        <v>-0.877</v>
      </c>
      <c r="P8" s="391"/>
      <c r="Q8" s="391">
        <v>0.71</v>
      </c>
      <c r="R8" s="307"/>
    </row>
    <row r="9" spans="1:18" ht="12" x14ac:dyDescent="0.3">
      <c r="A9" s="341">
        <v>3</v>
      </c>
      <c r="B9" s="427"/>
      <c r="C9" s="342" t="s">
        <v>46</v>
      </c>
      <c r="D9" s="391">
        <v>3.153</v>
      </c>
      <c r="E9" s="391"/>
      <c r="F9" s="391">
        <v>1.1519999999999999</v>
      </c>
      <c r="G9" s="391"/>
      <c r="H9" s="391">
        <v>2.0009999999999999</v>
      </c>
      <c r="I9" s="391"/>
      <c r="J9" s="391">
        <v>0.56699999999999995</v>
      </c>
      <c r="K9" s="391"/>
      <c r="L9" s="391">
        <v>0.97899999999999998</v>
      </c>
      <c r="M9" s="391">
        <v>6.6000000000000003E-2</v>
      </c>
      <c r="N9" s="391"/>
      <c r="O9" s="391">
        <v>1.21</v>
      </c>
      <c r="P9" s="391"/>
      <c r="Q9" s="391">
        <v>0.33100000000000002</v>
      </c>
      <c r="R9" s="307"/>
    </row>
    <row r="10" spans="1:18" ht="12" x14ac:dyDescent="0.3">
      <c r="A10" s="341">
        <v>4</v>
      </c>
      <c r="B10" s="427"/>
      <c r="C10" s="342" t="s">
        <v>319</v>
      </c>
      <c r="D10" s="391">
        <v>3.036</v>
      </c>
      <c r="E10" s="391"/>
      <c r="F10" s="391">
        <v>2.2229999999999999</v>
      </c>
      <c r="G10" s="391"/>
      <c r="H10" s="391">
        <v>0.81499999999999995</v>
      </c>
      <c r="I10" s="391"/>
      <c r="J10" s="391">
        <v>1.236</v>
      </c>
      <c r="K10" s="391"/>
      <c r="L10" s="391">
        <v>1.865</v>
      </c>
      <c r="M10" s="391">
        <v>-0.81599999999999995</v>
      </c>
      <c r="N10" s="391"/>
      <c r="O10" s="391">
        <v>0.91</v>
      </c>
      <c r="P10" s="391"/>
      <c r="Q10" s="391">
        <v>-0.16700000000000001</v>
      </c>
      <c r="R10" s="307"/>
    </row>
    <row r="11" spans="1:18" ht="12" x14ac:dyDescent="0.3">
      <c r="A11" s="341">
        <v>5</v>
      </c>
      <c r="B11" s="422"/>
      <c r="C11" s="396" t="s">
        <v>47</v>
      </c>
      <c r="D11" s="392">
        <v>1.9019999999999999</v>
      </c>
      <c r="E11" s="392"/>
      <c r="F11" s="392">
        <v>0.28299999999999997</v>
      </c>
      <c r="G11" s="392"/>
      <c r="H11" s="392">
        <v>1.6180000000000001</v>
      </c>
      <c r="I11" s="392"/>
      <c r="J11" s="392">
        <v>-8.5999999999999993E-2</v>
      </c>
      <c r="K11" s="392"/>
      <c r="L11" s="392">
        <v>1.752</v>
      </c>
      <c r="M11" s="392">
        <v>-0.12</v>
      </c>
      <c r="N11" s="392"/>
      <c r="O11" s="392">
        <v>0.26200000000000001</v>
      </c>
      <c r="P11" s="392"/>
      <c r="Q11" s="392">
        <v>9.4E-2</v>
      </c>
      <c r="R11" s="322"/>
    </row>
    <row r="12" spans="1:18" ht="12" x14ac:dyDescent="0.3">
      <c r="A12" s="341">
        <v>1</v>
      </c>
      <c r="B12" s="424" t="s">
        <v>257</v>
      </c>
      <c r="C12" s="395" t="s">
        <v>470</v>
      </c>
      <c r="D12" s="391">
        <v>-1.3220000000000001</v>
      </c>
      <c r="E12" s="391"/>
      <c r="F12" s="391">
        <v>0.58399999999999996</v>
      </c>
      <c r="G12" s="391"/>
      <c r="H12" s="391">
        <v>-1.9059999999999999</v>
      </c>
      <c r="I12" s="391"/>
      <c r="J12" s="391">
        <v>-0.72399999999999998</v>
      </c>
      <c r="K12" s="391"/>
      <c r="L12" s="391">
        <v>6.0999999999999999E-2</v>
      </c>
      <c r="M12" s="391">
        <v>8.9999999999999993E-3</v>
      </c>
      <c r="N12" s="391"/>
      <c r="O12" s="391">
        <v>-6.0999999999999999E-2</v>
      </c>
      <c r="P12" s="391"/>
      <c r="Q12" s="391">
        <v>-0.60599999999999998</v>
      </c>
      <c r="R12" s="307"/>
    </row>
    <row r="13" spans="1:18" ht="12" x14ac:dyDescent="0.3">
      <c r="A13" s="341">
        <v>2</v>
      </c>
      <c r="B13" s="427"/>
      <c r="C13" s="344" t="s">
        <v>210</v>
      </c>
      <c r="D13" s="391">
        <v>-0.82499999999999996</v>
      </c>
      <c r="E13" s="391"/>
      <c r="F13" s="391">
        <v>-0.68100000000000005</v>
      </c>
      <c r="G13" s="391"/>
      <c r="H13" s="391">
        <v>-0.14399999999999999</v>
      </c>
      <c r="I13" s="391"/>
      <c r="J13" s="391">
        <v>-5.6000000000000001E-2</v>
      </c>
      <c r="K13" s="391"/>
      <c r="L13" s="391">
        <v>-0.79800000000000004</v>
      </c>
      <c r="M13" s="391">
        <v>4.0000000000000001E-3</v>
      </c>
      <c r="N13" s="391"/>
      <c r="O13" s="391">
        <v>2.7E-2</v>
      </c>
      <c r="P13" s="391"/>
      <c r="Q13" s="391">
        <v>-2E-3</v>
      </c>
      <c r="R13" s="307"/>
    </row>
    <row r="14" spans="1:18" ht="12" x14ac:dyDescent="0.3">
      <c r="A14" s="341">
        <v>3</v>
      </c>
      <c r="B14" s="427"/>
      <c r="C14" s="344" t="s">
        <v>223</v>
      </c>
      <c r="D14" s="391">
        <v>-0.52400000000000002</v>
      </c>
      <c r="E14" s="391"/>
      <c r="F14" s="391">
        <v>-0.10100000000000001</v>
      </c>
      <c r="G14" s="391"/>
      <c r="H14" s="391">
        <v>-0.42199999999999999</v>
      </c>
      <c r="I14" s="391"/>
      <c r="J14" s="391">
        <v>-0.16800000000000001</v>
      </c>
      <c r="K14" s="391"/>
      <c r="L14" s="391">
        <v>-0.185</v>
      </c>
      <c r="M14" s="391">
        <v>8.0000000000000002E-3</v>
      </c>
      <c r="N14" s="391"/>
      <c r="O14" s="391">
        <v>-0.183</v>
      </c>
      <c r="P14" s="391"/>
      <c r="Q14" s="391">
        <v>3.0000000000000001E-3</v>
      </c>
      <c r="R14" s="307"/>
    </row>
    <row r="15" spans="1:18" ht="12" x14ac:dyDescent="0.3">
      <c r="A15" s="341">
        <v>4</v>
      </c>
      <c r="B15" s="427"/>
      <c r="C15" s="344" t="s">
        <v>17</v>
      </c>
      <c r="D15" s="391">
        <v>-0.46899999999999997</v>
      </c>
      <c r="E15" s="391"/>
      <c r="F15" s="391">
        <v>-0.24</v>
      </c>
      <c r="G15" s="391"/>
      <c r="H15" s="391">
        <v>-0.22900000000000001</v>
      </c>
      <c r="I15" s="391"/>
      <c r="J15" s="391">
        <v>0.10199999999999999</v>
      </c>
      <c r="K15" s="391"/>
      <c r="L15" s="391">
        <v>-0.45200000000000001</v>
      </c>
      <c r="M15" s="391">
        <v>-3.5999999999999997E-2</v>
      </c>
      <c r="N15" s="391"/>
      <c r="O15" s="391">
        <v>-6.0999999999999999E-2</v>
      </c>
      <c r="P15" s="391"/>
      <c r="Q15" s="391">
        <v>-2.1999999999999999E-2</v>
      </c>
      <c r="R15" s="307"/>
    </row>
    <row r="16" spans="1:18" ht="12" x14ac:dyDescent="0.3">
      <c r="A16" s="341">
        <v>5</v>
      </c>
      <c r="B16" s="427"/>
      <c r="C16" s="344" t="s">
        <v>56</v>
      </c>
      <c r="D16" s="391">
        <v>-0.46300000000000002</v>
      </c>
      <c r="E16" s="391"/>
      <c r="F16" s="391">
        <v>-8.0000000000000002E-3</v>
      </c>
      <c r="G16" s="391"/>
      <c r="H16" s="391">
        <v>-0.45500000000000002</v>
      </c>
      <c r="I16" s="391"/>
      <c r="J16" s="391">
        <v>-1.0999999999999999E-2</v>
      </c>
      <c r="K16" s="391"/>
      <c r="L16" s="391">
        <v>-0.373</v>
      </c>
      <c r="M16" s="391">
        <v>0.02</v>
      </c>
      <c r="N16" s="391"/>
      <c r="O16" s="391">
        <v>-0.05</v>
      </c>
      <c r="P16" s="391"/>
      <c r="Q16" s="391">
        <v>-4.8000000000000001E-2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4.25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2" customHeight="1" x14ac:dyDescent="0.3"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3.15" x14ac:dyDescent="0.3">
      <c r="B20" s="350" t="s">
        <v>1844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3.15" x14ac:dyDescent="0.3">
      <c r="B21" s="350" t="s">
        <v>1865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</row>
    <row r="22" spans="1:18" ht="12" x14ac:dyDescent="0.3">
      <c r="B22" s="300"/>
      <c r="C22" s="307"/>
      <c r="D22" s="319"/>
      <c r="E22" s="302"/>
      <c r="F22" s="423" t="s">
        <v>1838</v>
      </c>
      <c r="G22" s="423"/>
      <c r="H22" s="423"/>
      <c r="I22" s="302"/>
      <c r="J22" s="423" t="s">
        <v>357</v>
      </c>
      <c r="K22" s="423"/>
      <c r="L22" s="423"/>
      <c r="M22" s="423"/>
      <c r="N22" s="423"/>
      <c r="O22" s="423"/>
      <c r="P22" s="423"/>
      <c r="Q22" s="423"/>
      <c r="R22" s="423"/>
    </row>
    <row r="23" spans="1:18" ht="12" x14ac:dyDescent="0.3">
      <c r="B23" s="321"/>
      <c r="C23" s="321"/>
      <c r="D23" s="316" t="s">
        <v>115</v>
      </c>
      <c r="E23" s="313"/>
      <c r="F23" s="314" t="s">
        <v>509</v>
      </c>
      <c r="G23" s="313"/>
      <c r="H23" s="313" t="s">
        <v>1569</v>
      </c>
      <c r="I23" s="315"/>
      <c r="J23" s="316" t="s">
        <v>1581</v>
      </c>
      <c r="K23" s="313"/>
      <c r="L23" s="313" t="s">
        <v>486</v>
      </c>
      <c r="M23" s="317" t="s">
        <v>1851</v>
      </c>
      <c r="N23" s="318"/>
      <c r="O23" s="317" t="s">
        <v>1583</v>
      </c>
      <c r="P23" s="318"/>
      <c r="Q23" s="317" t="s">
        <v>1584</v>
      </c>
      <c r="R23" s="318"/>
    </row>
    <row r="24" spans="1:18" ht="12" x14ac:dyDescent="0.3">
      <c r="A24" s="341">
        <v>1</v>
      </c>
      <c r="B24" s="420" t="s">
        <v>244</v>
      </c>
      <c r="C24" s="342" t="s">
        <v>389</v>
      </c>
      <c r="D24" s="391">
        <v>205.6</v>
      </c>
      <c r="E24" s="391"/>
      <c r="F24" s="391">
        <v>102.747</v>
      </c>
      <c r="G24" s="391"/>
      <c r="H24" s="391">
        <v>102.854</v>
      </c>
      <c r="I24" s="391"/>
      <c r="J24" s="391">
        <v>56.088999999999999</v>
      </c>
      <c r="K24" s="391"/>
      <c r="L24" s="391">
        <v>55.423999999999999</v>
      </c>
      <c r="M24" s="391">
        <v>12.239000000000001</v>
      </c>
      <c r="N24" s="391"/>
      <c r="O24" s="391">
        <v>61.807000000000002</v>
      </c>
      <c r="P24" s="391"/>
      <c r="Q24" s="391">
        <v>20.041</v>
      </c>
      <c r="R24" s="307"/>
    </row>
    <row r="25" spans="1:18" ht="12" x14ac:dyDescent="0.3">
      <c r="A25" s="341">
        <v>2</v>
      </c>
      <c r="B25" s="427"/>
      <c r="C25" s="342" t="s">
        <v>259</v>
      </c>
      <c r="D25" s="391">
        <v>74.694000000000003</v>
      </c>
      <c r="E25" s="391"/>
      <c r="F25" s="391">
        <v>23.173999999999999</v>
      </c>
      <c r="G25" s="391"/>
      <c r="H25" s="391">
        <v>51.521000000000001</v>
      </c>
      <c r="I25" s="391"/>
      <c r="J25" s="391">
        <v>11.365</v>
      </c>
      <c r="K25" s="391"/>
      <c r="L25" s="391">
        <v>19.986999999999998</v>
      </c>
      <c r="M25" s="391">
        <v>8.1530000000000005</v>
      </c>
      <c r="N25" s="391"/>
      <c r="O25" s="391">
        <v>27.317</v>
      </c>
      <c r="P25" s="391"/>
      <c r="Q25" s="391">
        <v>7.8730000000000002</v>
      </c>
      <c r="R25" s="307"/>
    </row>
    <row r="26" spans="1:18" ht="12" x14ac:dyDescent="0.3">
      <c r="A26" s="341">
        <v>3</v>
      </c>
      <c r="B26" s="427"/>
      <c r="C26" s="342" t="s">
        <v>46</v>
      </c>
      <c r="D26" s="391">
        <v>38.508000000000003</v>
      </c>
      <c r="E26" s="391"/>
      <c r="F26" s="391">
        <v>4.9119999999999999</v>
      </c>
      <c r="G26" s="391"/>
      <c r="H26" s="391">
        <v>33.594999999999999</v>
      </c>
      <c r="I26" s="391"/>
      <c r="J26" s="391">
        <v>3.9990000000000001</v>
      </c>
      <c r="K26" s="391"/>
      <c r="L26" s="391">
        <v>12.423</v>
      </c>
      <c r="M26" s="391">
        <v>1.956</v>
      </c>
      <c r="N26" s="391"/>
      <c r="O26" s="391">
        <v>13.989000000000001</v>
      </c>
      <c r="P26" s="391"/>
      <c r="Q26" s="391">
        <v>6.141</v>
      </c>
      <c r="R26" s="307"/>
    </row>
    <row r="27" spans="1:18" ht="12" x14ac:dyDescent="0.3">
      <c r="A27" s="341">
        <v>4</v>
      </c>
      <c r="B27" s="427"/>
      <c r="C27" s="342" t="s">
        <v>319</v>
      </c>
      <c r="D27" s="391">
        <v>51.015999999999998</v>
      </c>
      <c r="E27" s="391"/>
      <c r="F27" s="391">
        <v>17.192</v>
      </c>
      <c r="G27" s="391"/>
      <c r="H27" s="391">
        <v>33.825000000000003</v>
      </c>
      <c r="I27" s="391"/>
      <c r="J27" s="391">
        <v>7.8410000000000002</v>
      </c>
      <c r="K27" s="391"/>
      <c r="L27" s="391">
        <v>10.542999999999999</v>
      </c>
      <c r="M27" s="391">
        <v>1.1479999999999999</v>
      </c>
      <c r="N27" s="391"/>
      <c r="O27" s="391">
        <v>22.824999999999999</v>
      </c>
      <c r="P27" s="391"/>
      <c r="Q27" s="391">
        <v>8.6769999999999996</v>
      </c>
      <c r="R27" s="307"/>
    </row>
    <row r="28" spans="1:18" ht="12" x14ac:dyDescent="0.3">
      <c r="A28" s="341">
        <v>5</v>
      </c>
      <c r="B28" s="422"/>
      <c r="C28" s="343" t="s">
        <v>47</v>
      </c>
      <c r="D28" s="392">
        <v>39.290999999999997</v>
      </c>
      <c r="E28" s="392"/>
      <c r="F28" s="392">
        <v>7.4059999999999997</v>
      </c>
      <c r="G28" s="392"/>
      <c r="H28" s="392">
        <v>31.884</v>
      </c>
      <c r="I28" s="392"/>
      <c r="J28" s="392">
        <v>3.5289999999999999</v>
      </c>
      <c r="K28" s="392"/>
      <c r="L28" s="392">
        <v>12.23</v>
      </c>
      <c r="M28" s="392">
        <v>0.45200000000000001</v>
      </c>
      <c r="N28" s="392"/>
      <c r="O28" s="392">
        <v>12.352</v>
      </c>
      <c r="P28" s="392"/>
      <c r="Q28" s="392">
        <v>10.728</v>
      </c>
      <c r="R28" s="322"/>
    </row>
    <row r="29" spans="1:18" ht="12" x14ac:dyDescent="0.3">
      <c r="A29" s="341">
        <v>1</v>
      </c>
      <c r="B29" s="424" t="s">
        <v>257</v>
      </c>
      <c r="C29" s="395" t="s">
        <v>470</v>
      </c>
      <c r="D29" s="391">
        <v>79.45</v>
      </c>
      <c r="E29" s="391"/>
      <c r="F29" s="391">
        <v>21.763999999999999</v>
      </c>
      <c r="G29" s="391"/>
      <c r="H29" s="391">
        <v>57.686</v>
      </c>
      <c r="I29" s="391"/>
      <c r="J29" s="391">
        <v>12.007999999999999</v>
      </c>
      <c r="K29" s="391"/>
      <c r="L29" s="391">
        <v>22.792000000000002</v>
      </c>
      <c r="M29" s="391">
        <v>4.9210000000000003</v>
      </c>
      <c r="N29" s="391"/>
      <c r="O29" s="391">
        <v>16.073</v>
      </c>
      <c r="P29" s="391"/>
      <c r="Q29" s="391">
        <v>23.655999999999999</v>
      </c>
      <c r="R29" s="307"/>
    </row>
    <row r="30" spans="1:18" ht="12" x14ac:dyDescent="0.3">
      <c r="A30" s="341">
        <v>2</v>
      </c>
      <c r="B30" s="427"/>
      <c r="C30" s="342" t="s">
        <v>210</v>
      </c>
      <c r="D30" s="391">
        <v>6.4390000000000001</v>
      </c>
      <c r="E30" s="391"/>
      <c r="F30" s="391">
        <v>1.2829999999999999</v>
      </c>
      <c r="G30" s="391"/>
      <c r="H30" s="391">
        <v>5.1559999999999997</v>
      </c>
      <c r="I30" s="391"/>
      <c r="J30" s="391">
        <v>0.13700000000000001</v>
      </c>
      <c r="K30" s="391"/>
      <c r="L30" s="391">
        <v>3.7639999999999998</v>
      </c>
      <c r="M30" s="391">
        <v>5.0000000000000001E-3</v>
      </c>
      <c r="N30" s="391"/>
      <c r="O30" s="391">
        <v>2.4420000000000002</v>
      </c>
      <c r="P30" s="391"/>
      <c r="Q30" s="391">
        <v>9.0999999999999998E-2</v>
      </c>
      <c r="R30" s="307"/>
    </row>
    <row r="31" spans="1:18" ht="12" x14ac:dyDescent="0.3">
      <c r="A31" s="341">
        <v>3</v>
      </c>
      <c r="B31" s="427"/>
      <c r="C31" s="342" t="s">
        <v>223</v>
      </c>
      <c r="D31" s="391">
        <v>2.79</v>
      </c>
      <c r="E31" s="391"/>
      <c r="F31" s="391">
        <v>0.81299999999999994</v>
      </c>
      <c r="G31" s="391"/>
      <c r="H31" s="391">
        <v>1.9770000000000001</v>
      </c>
      <c r="I31" s="391"/>
      <c r="J31" s="391">
        <v>2.5999999999999999E-2</v>
      </c>
      <c r="K31" s="391"/>
      <c r="L31" s="391">
        <v>2.0779999999999998</v>
      </c>
      <c r="M31" s="391">
        <v>3.9E-2</v>
      </c>
      <c r="N31" s="391"/>
      <c r="O31" s="391">
        <v>0.61899999999999999</v>
      </c>
      <c r="P31" s="391"/>
      <c r="Q31" s="391">
        <v>2.7E-2</v>
      </c>
      <c r="R31" s="307"/>
    </row>
    <row r="32" spans="1:18" ht="12" x14ac:dyDescent="0.3">
      <c r="A32" s="341">
        <v>4</v>
      </c>
      <c r="B32" s="427"/>
      <c r="C32" s="342" t="s">
        <v>17</v>
      </c>
      <c r="D32" s="391">
        <v>2.5790000000000002</v>
      </c>
      <c r="E32" s="391"/>
      <c r="F32" s="391">
        <v>1.246</v>
      </c>
      <c r="G32" s="391"/>
      <c r="H32" s="391">
        <v>1.333</v>
      </c>
      <c r="I32" s="391"/>
      <c r="J32" s="391">
        <v>0.22800000000000001</v>
      </c>
      <c r="K32" s="391"/>
      <c r="L32" s="391">
        <v>0.84799999999999998</v>
      </c>
      <c r="M32" s="391">
        <v>0.18099999999999999</v>
      </c>
      <c r="N32" s="391"/>
      <c r="O32" s="391">
        <v>1.226</v>
      </c>
      <c r="P32" s="391"/>
      <c r="Q32" s="391">
        <v>9.5000000000000001E-2</v>
      </c>
      <c r="R32" s="307"/>
    </row>
    <row r="33" spans="1:18" ht="12" x14ac:dyDescent="0.3">
      <c r="A33" s="341">
        <v>5</v>
      </c>
      <c r="B33" s="427"/>
      <c r="C33" s="344" t="s">
        <v>56</v>
      </c>
      <c r="D33" s="391">
        <v>0.41</v>
      </c>
      <c r="E33" s="391"/>
      <c r="F33" s="391">
        <v>3.9E-2</v>
      </c>
      <c r="G33" s="391"/>
      <c r="H33" s="391">
        <v>0.371</v>
      </c>
      <c r="I33" s="391"/>
      <c r="J33" s="391">
        <v>0</v>
      </c>
      <c r="K33" s="391"/>
      <c r="L33" s="391">
        <v>0.29699999999999999</v>
      </c>
      <c r="M33" s="391">
        <v>2.1000000000000001E-2</v>
      </c>
      <c r="N33" s="391"/>
      <c r="O33" s="391">
        <v>6.6000000000000003E-2</v>
      </c>
      <c r="P33" s="391"/>
      <c r="Q33" s="391">
        <v>2.5999999999999999E-2</v>
      </c>
      <c r="R33" s="307"/>
    </row>
    <row r="34" spans="1:18" x14ac:dyDescent="0.35"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</row>
    <row r="48" spans="1:18" ht="12.75" customHeight="1" x14ac:dyDescent="0.35"/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  <row r="334" spans="20:20" x14ac:dyDescent="0.35">
      <c r="T334" s="305"/>
    </row>
  </sheetData>
  <mergeCells count="8">
    <mergeCell ref="B29:B33"/>
    <mergeCell ref="F5:H5"/>
    <mergeCell ref="J5:R5"/>
    <mergeCell ref="B7:B11"/>
    <mergeCell ref="B12:B16"/>
    <mergeCell ref="F22:H22"/>
    <mergeCell ref="J22:R22"/>
    <mergeCell ref="B24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ColWidth="9"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2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23" t="s">
        <v>1838</v>
      </c>
      <c r="H11" s="423"/>
      <c r="I11" s="423"/>
      <c r="J11" s="302"/>
      <c r="K11" s="423" t="s">
        <v>357</v>
      </c>
      <c r="L11" s="423"/>
      <c r="M11" s="423"/>
      <c r="N11" s="423"/>
      <c r="O11" s="423"/>
      <c r="P11" s="423"/>
      <c r="Q11" s="423"/>
      <c r="R11" s="423"/>
      <c r="S11" s="423"/>
      <c r="T11" s="307"/>
      <c r="U11" s="347" t="s">
        <v>1834</v>
      </c>
      <c r="X11" s="320"/>
      <c r="Z11" s="426" t="s">
        <v>1623</v>
      </c>
      <c r="AA11" s="426"/>
      <c r="AB11" s="426"/>
      <c r="AC11" s="426"/>
      <c r="AD11" s="323"/>
      <c r="AN11" s="426" t="s">
        <v>1646</v>
      </c>
      <c r="AO11" s="426"/>
      <c r="AP11" s="426"/>
      <c r="AQ11" s="426"/>
      <c r="AR11" s="323"/>
      <c r="BB11" s="426" t="s">
        <v>1648</v>
      </c>
      <c r="BC11" s="426"/>
      <c r="BD11" s="426"/>
      <c r="BE11" s="426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20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27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27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27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22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24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27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27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27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27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23" t="s">
        <v>1838</v>
      </c>
      <c r="H27" s="423"/>
      <c r="I27" s="423"/>
      <c r="J27" s="302"/>
      <c r="K27" s="423" t="s">
        <v>357</v>
      </c>
      <c r="L27" s="423"/>
      <c r="M27" s="423"/>
      <c r="N27" s="423"/>
      <c r="O27" s="423"/>
      <c r="P27" s="423"/>
      <c r="Q27" s="423"/>
      <c r="R27" s="423"/>
      <c r="S27" s="423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20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27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27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27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22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24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27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27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27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27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23" t="s">
        <v>1838</v>
      </c>
      <c r="H49" s="423"/>
      <c r="I49" s="423"/>
      <c r="J49" s="302"/>
      <c r="K49" s="423" t="s">
        <v>357</v>
      </c>
      <c r="L49" s="423"/>
      <c r="M49" s="423"/>
      <c r="N49" s="423"/>
      <c r="O49" s="423"/>
      <c r="P49" s="423"/>
      <c r="Q49" s="423"/>
      <c r="R49" s="423"/>
      <c r="S49" s="423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20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21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21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21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22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26" t="s">
        <v>1624</v>
      </c>
      <c r="AA55" s="426"/>
      <c r="AB55" s="426"/>
      <c r="AC55" s="426"/>
      <c r="AD55" s="323"/>
      <c r="AN55" s="426" t="s">
        <v>1647</v>
      </c>
      <c r="AO55" s="426"/>
      <c r="AP55" s="426"/>
      <c r="AQ55" s="426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24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27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27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27"/>
      <c r="D59" s="344"/>
      <c r="E59" s="334"/>
      <c r="F59" s="334"/>
      <c r="G59" s="334"/>
      <c r="H59" s="373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27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23" t="s">
        <v>1838</v>
      </c>
      <c r="H65" s="423"/>
      <c r="I65" s="423"/>
      <c r="J65" s="302"/>
      <c r="K65" s="423" t="s">
        <v>357</v>
      </c>
      <c r="L65" s="423"/>
      <c r="M65" s="423"/>
      <c r="N65" s="423"/>
      <c r="O65" s="423"/>
      <c r="P65" s="423"/>
      <c r="Q65" s="423"/>
      <c r="R65" s="423"/>
      <c r="S65" s="423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20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21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21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21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22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24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27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27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27"/>
      <c r="D75" s="344"/>
      <c r="E75" s="334"/>
      <c r="F75" s="334"/>
      <c r="G75" s="334"/>
      <c r="H75" s="373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27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23" t="s">
        <v>1838</v>
      </c>
      <c r="H86" s="423"/>
      <c r="I86" s="423"/>
      <c r="J86" s="302"/>
      <c r="K86" s="423" t="s">
        <v>357</v>
      </c>
      <c r="L86" s="423"/>
      <c r="M86" s="423"/>
      <c r="N86" s="423"/>
      <c r="O86" s="423"/>
      <c r="P86" s="423"/>
      <c r="Q86" s="423"/>
      <c r="R86" s="423"/>
      <c r="S86" s="423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20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27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27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27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22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24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27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27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27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27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23" t="s">
        <v>1838</v>
      </c>
      <c r="H103" s="423"/>
      <c r="I103" s="423"/>
      <c r="J103" s="302"/>
      <c r="K103" s="423" t="s">
        <v>357</v>
      </c>
      <c r="L103" s="423"/>
      <c r="M103" s="423"/>
      <c r="N103" s="423"/>
      <c r="O103" s="423"/>
      <c r="P103" s="423"/>
      <c r="Q103" s="423"/>
      <c r="R103" s="423"/>
      <c r="S103" s="423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20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27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27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27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22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24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27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27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27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27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26" t="s">
        <v>1832</v>
      </c>
      <c r="BC180" s="426"/>
      <c r="BD180" s="426"/>
      <c r="BE180" s="426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1:BE11"/>
    <mergeCell ref="BB180:BE180"/>
    <mergeCell ref="AN11:AQ11"/>
    <mergeCell ref="AN55:AQ55"/>
    <mergeCell ref="G49:I49"/>
    <mergeCell ref="K49:S49"/>
    <mergeCell ref="G65:I65"/>
    <mergeCell ref="K65:S65"/>
    <mergeCell ref="G86:I86"/>
    <mergeCell ref="K86:S86"/>
    <mergeCell ref="G103:I103"/>
    <mergeCell ref="K103:S103"/>
    <mergeCell ref="Z55:AC55"/>
    <mergeCell ref="G11:I11"/>
    <mergeCell ref="G27:I27"/>
    <mergeCell ref="K27:S27"/>
    <mergeCell ref="K11:S11"/>
    <mergeCell ref="Z11:AC11"/>
    <mergeCell ref="C13:C17"/>
    <mergeCell ref="C18:C22"/>
    <mergeCell ref="C29:C33"/>
    <mergeCell ref="C88:C92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256" width="9.625" style="114"/>
    <col min="257" max="257" width="2.625" style="114" customWidth="1"/>
    <col min="258" max="258" width="5" style="114" customWidth="1"/>
    <col min="259" max="259" width="20.625" style="114" customWidth="1"/>
    <col min="260" max="260" width="2.625" style="114" customWidth="1"/>
    <col min="261" max="261" width="9.625" style="114" customWidth="1"/>
    <col min="262" max="262" width="2.625" style="114" customWidth="1"/>
    <col min="263" max="263" width="9.625" style="114" customWidth="1"/>
    <col min="264" max="264" width="2.625" style="114" customWidth="1"/>
    <col min="265" max="265" width="9.625" style="114" customWidth="1"/>
    <col min="266" max="266" width="2.625" style="114" customWidth="1"/>
    <col min="267" max="267" width="9.625" style="114" customWidth="1"/>
    <col min="268" max="268" width="2.625" style="114" customWidth="1"/>
    <col min="269" max="269" width="9.625" style="114" customWidth="1"/>
    <col min="270" max="270" width="2.625" style="114" customWidth="1"/>
    <col min="271" max="271" width="9.625" style="114" customWidth="1"/>
    <col min="272" max="272" width="2.625" style="114" customWidth="1"/>
    <col min="273" max="273" width="9.625" style="114" customWidth="1"/>
    <col min="274" max="274" width="2.625" style="114" customWidth="1"/>
    <col min="275" max="275" width="9.625" style="114" customWidth="1"/>
    <col min="276" max="276" width="3.5" style="114" customWidth="1"/>
    <col min="277" max="277" width="9.625" style="114" customWidth="1"/>
    <col min="278" max="278" width="2.875" style="114" customWidth="1"/>
    <col min="279" max="279" width="9.625" style="114" customWidth="1"/>
    <col min="280" max="280" width="3.875" style="114" customWidth="1"/>
    <col min="281" max="281" width="8.25" style="114" customWidth="1"/>
    <col min="282" max="282" width="6.875" style="114" customWidth="1"/>
    <col min="283" max="283" width="7.125" style="114" customWidth="1"/>
    <col min="284" max="284" width="8.875" style="114" customWidth="1"/>
    <col min="285" max="285" width="9.625" style="114" customWidth="1"/>
    <col min="286" max="286" width="2.625" style="114" customWidth="1"/>
    <col min="287" max="287" width="9.625" style="114" customWidth="1"/>
    <col min="288" max="288" width="2.625" style="114" customWidth="1"/>
    <col min="289" max="289" width="9.625" style="114" customWidth="1"/>
    <col min="290" max="290" width="2.625" style="114" customWidth="1"/>
    <col min="291" max="512" width="9.625" style="114"/>
    <col min="513" max="513" width="2.625" style="114" customWidth="1"/>
    <col min="514" max="514" width="5" style="114" customWidth="1"/>
    <col min="515" max="515" width="20.625" style="114" customWidth="1"/>
    <col min="516" max="516" width="2.625" style="114" customWidth="1"/>
    <col min="517" max="517" width="9.625" style="114" customWidth="1"/>
    <col min="518" max="518" width="2.625" style="114" customWidth="1"/>
    <col min="519" max="519" width="9.625" style="114" customWidth="1"/>
    <col min="520" max="520" width="2.625" style="114" customWidth="1"/>
    <col min="521" max="521" width="9.625" style="114" customWidth="1"/>
    <col min="522" max="522" width="2.625" style="114" customWidth="1"/>
    <col min="523" max="523" width="9.625" style="114" customWidth="1"/>
    <col min="524" max="524" width="2.625" style="114" customWidth="1"/>
    <col min="525" max="525" width="9.625" style="114" customWidth="1"/>
    <col min="526" max="526" width="2.625" style="114" customWidth="1"/>
    <col min="527" max="527" width="9.625" style="114" customWidth="1"/>
    <col min="528" max="528" width="2.625" style="114" customWidth="1"/>
    <col min="529" max="529" width="9.625" style="114" customWidth="1"/>
    <col min="530" max="530" width="2.625" style="114" customWidth="1"/>
    <col min="531" max="531" width="9.625" style="114" customWidth="1"/>
    <col min="532" max="532" width="3.5" style="114" customWidth="1"/>
    <col min="533" max="533" width="9.625" style="114" customWidth="1"/>
    <col min="534" max="534" width="2.875" style="114" customWidth="1"/>
    <col min="535" max="535" width="9.625" style="114" customWidth="1"/>
    <col min="536" max="536" width="3.875" style="114" customWidth="1"/>
    <col min="537" max="537" width="8.25" style="114" customWidth="1"/>
    <col min="538" max="538" width="6.875" style="114" customWidth="1"/>
    <col min="539" max="539" width="7.125" style="114" customWidth="1"/>
    <col min="540" max="540" width="8.875" style="114" customWidth="1"/>
    <col min="541" max="541" width="9.625" style="114" customWidth="1"/>
    <col min="542" max="542" width="2.625" style="114" customWidth="1"/>
    <col min="543" max="543" width="9.625" style="114" customWidth="1"/>
    <col min="544" max="544" width="2.625" style="114" customWidth="1"/>
    <col min="545" max="545" width="9.625" style="114" customWidth="1"/>
    <col min="546" max="546" width="2.625" style="114" customWidth="1"/>
    <col min="547" max="768" width="9.625" style="114"/>
    <col min="769" max="769" width="2.625" style="114" customWidth="1"/>
    <col min="770" max="770" width="5" style="114" customWidth="1"/>
    <col min="771" max="771" width="20.625" style="114" customWidth="1"/>
    <col min="772" max="772" width="2.625" style="114" customWidth="1"/>
    <col min="773" max="773" width="9.625" style="114" customWidth="1"/>
    <col min="774" max="774" width="2.625" style="114" customWidth="1"/>
    <col min="775" max="775" width="9.625" style="114" customWidth="1"/>
    <col min="776" max="776" width="2.625" style="114" customWidth="1"/>
    <col min="777" max="777" width="9.625" style="114" customWidth="1"/>
    <col min="778" max="778" width="2.625" style="114" customWidth="1"/>
    <col min="779" max="779" width="9.625" style="114" customWidth="1"/>
    <col min="780" max="780" width="2.625" style="114" customWidth="1"/>
    <col min="781" max="781" width="9.625" style="114" customWidth="1"/>
    <col min="782" max="782" width="2.625" style="114" customWidth="1"/>
    <col min="783" max="783" width="9.625" style="114" customWidth="1"/>
    <col min="784" max="784" width="2.625" style="114" customWidth="1"/>
    <col min="785" max="785" width="9.625" style="114" customWidth="1"/>
    <col min="786" max="786" width="2.625" style="114" customWidth="1"/>
    <col min="787" max="787" width="9.625" style="114" customWidth="1"/>
    <col min="788" max="788" width="3.5" style="114" customWidth="1"/>
    <col min="789" max="789" width="9.625" style="114" customWidth="1"/>
    <col min="790" max="790" width="2.875" style="114" customWidth="1"/>
    <col min="791" max="791" width="9.625" style="114" customWidth="1"/>
    <col min="792" max="792" width="3.875" style="114" customWidth="1"/>
    <col min="793" max="793" width="8.25" style="114" customWidth="1"/>
    <col min="794" max="794" width="6.875" style="114" customWidth="1"/>
    <col min="795" max="795" width="7.125" style="114" customWidth="1"/>
    <col min="796" max="796" width="8.875" style="114" customWidth="1"/>
    <col min="797" max="797" width="9.625" style="114" customWidth="1"/>
    <col min="798" max="798" width="2.625" style="114" customWidth="1"/>
    <col min="799" max="799" width="9.625" style="114" customWidth="1"/>
    <col min="800" max="800" width="2.625" style="114" customWidth="1"/>
    <col min="801" max="801" width="9.625" style="114" customWidth="1"/>
    <col min="802" max="802" width="2.625" style="114" customWidth="1"/>
    <col min="803" max="1024" width="9.625" style="114"/>
    <col min="1025" max="1025" width="2.625" style="114" customWidth="1"/>
    <col min="1026" max="1026" width="5" style="114" customWidth="1"/>
    <col min="1027" max="1027" width="20.625" style="114" customWidth="1"/>
    <col min="1028" max="1028" width="2.625" style="114" customWidth="1"/>
    <col min="1029" max="1029" width="9.625" style="114" customWidth="1"/>
    <col min="1030" max="1030" width="2.625" style="114" customWidth="1"/>
    <col min="1031" max="1031" width="9.625" style="114" customWidth="1"/>
    <col min="1032" max="1032" width="2.625" style="114" customWidth="1"/>
    <col min="1033" max="1033" width="9.625" style="114" customWidth="1"/>
    <col min="1034" max="1034" width="2.625" style="114" customWidth="1"/>
    <col min="1035" max="1035" width="9.625" style="114" customWidth="1"/>
    <col min="1036" max="1036" width="2.625" style="114" customWidth="1"/>
    <col min="1037" max="1037" width="9.625" style="114" customWidth="1"/>
    <col min="1038" max="1038" width="2.625" style="114" customWidth="1"/>
    <col min="1039" max="1039" width="9.625" style="114" customWidth="1"/>
    <col min="1040" max="1040" width="2.625" style="114" customWidth="1"/>
    <col min="1041" max="1041" width="9.625" style="114" customWidth="1"/>
    <col min="1042" max="1042" width="2.625" style="114" customWidth="1"/>
    <col min="1043" max="1043" width="9.625" style="114" customWidth="1"/>
    <col min="1044" max="1044" width="3.5" style="114" customWidth="1"/>
    <col min="1045" max="1045" width="9.625" style="114" customWidth="1"/>
    <col min="1046" max="1046" width="2.875" style="114" customWidth="1"/>
    <col min="1047" max="1047" width="9.625" style="114" customWidth="1"/>
    <col min="1048" max="1048" width="3.875" style="114" customWidth="1"/>
    <col min="1049" max="1049" width="8.25" style="114" customWidth="1"/>
    <col min="1050" max="1050" width="6.875" style="114" customWidth="1"/>
    <col min="1051" max="1051" width="7.125" style="114" customWidth="1"/>
    <col min="1052" max="1052" width="8.875" style="114" customWidth="1"/>
    <col min="1053" max="1053" width="9.625" style="114" customWidth="1"/>
    <col min="1054" max="1054" width="2.625" style="114" customWidth="1"/>
    <col min="1055" max="1055" width="9.625" style="114" customWidth="1"/>
    <col min="1056" max="1056" width="2.625" style="114" customWidth="1"/>
    <col min="1057" max="1057" width="9.625" style="114" customWidth="1"/>
    <col min="1058" max="1058" width="2.625" style="114" customWidth="1"/>
    <col min="1059" max="1280" width="9.625" style="114"/>
    <col min="1281" max="1281" width="2.625" style="114" customWidth="1"/>
    <col min="1282" max="1282" width="5" style="114" customWidth="1"/>
    <col min="1283" max="1283" width="20.625" style="114" customWidth="1"/>
    <col min="1284" max="1284" width="2.625" style="114" customWidth="1"/>
    <col min="1285" max="1285" width="9.625" style="114" customWidth="1"/>
    <col min="1286" max="1286" width="2.625" style="114" customWidth="1"/>
    <col min="1287" max="1287" width="9.625" style="114" customWidth="1"/>
    <col min="1288" max="1288" width="2.625" style="114" customWidth="1"/>
    <col min="1289" max="1289" width="9.625" style="114" customWidth="1"/>
    <col min="1290" max="1290" width="2.625" style="114" customWidth="1"/>
    <col min="1291" max="1291" width="9.625" style="114" customWidth="1"/>
    <col min="1292" max="1292" width="2.625" style="114" customWidth="1"/>
    <col min="1293" max="1293" width="9.625" style="114" customWidth="1"/>
    <col min="1294" max="1294" width="2.625" style="114" customWidth="1"/>
    <col min="1295" max="1295" width="9.625" style="114" customWidth="1"/>
    <col min="1296" max="1296" width="2.625" style="114" customWidth="1"/>
    <col min="1297" max="1297" width="9.625" style="114" customWidth="1"/>
    <col min="1298" max="1298" width="2.625" style="114" customWidth="1"/>
    <col min="1299" max="1299" width="9.625" style="114" customWidth="1"/>
    <col min="1300" max="1300" width="3.5" style="114" customWidth="1"/>
    <col min="1301" max="1301" width="9.625" style="114" customWidth="1"/>
    <col min="1302" max="1302" width="2.875" style="114" customWidth="1"/>
    <col min="1303" max="1303" width="9.625" style="114" customWidth="1"/>
    <col min="1304" max="1304" width="3.875" style="114" customWidth="1"/>
    <col min="1305" max="1305" width="8.25" style="114" customWidth="1"/>
    <col min="1306" max="1306" width="6.875" style="114" customWidth="1"/>
    <col min="1307" max="1307" width="7.125" style="114" customWidth="1"/>
    <col min="1308" max="1308" width="8.875" style="114" customWidth="1"/>
    <col min="1309" max="1309" width="9.625" style="114" customWidth="1"/>
    <col min="1310" max="1310" width="2.625" style="114" customWidth="1"/>
    <col min="1311" max="1311" width="9.625" style="114" customWidth="1"/>
    <col min="1312" max="1312" width="2.625" style="114" customWidth="1"/>
    <col min="1313" max="1313" width="9.625" style="114" customWidth="1"/>
    <col min="1314" max="1314" width="2.625" style="114" customWidth="1"/>
    <col min="1315" max="1536" width="9.625" style="114"/>
    <col min="1537" max="1537" width="2.625" style="114" customWidth="1"/>
    <col min="1538" max="1538" width="5" style="114" customWidth="1"/>
    <col min="1539" max="1539" width="20.625" style="114" customWidth="1"/>
    <col min="1540" max="1540" width="2.625" style="114" customWidth="1"/>
    <col min="1541" max="1541" width="9.625" style="114" customWidth="1"/>
    <col min="1542" max="1542" width="2.625" style="114" customWidth="1"/>
    <col min="1543" max="1543" width="9.625" style="114" customWidth="1"/>
    <col min="1544" max="1544" width="2.625" style="114" customWidth="1"/>
    <col min="1545" max="1545" width="9.625" style="114" customWidth="1"/>
    <col min="1546" max="1546" width="2.625" style="114" customWidth="1"/>
    <col min="1547" max="1547" width="9.625" style="114" customWidth="1"/>
    <col min="1548" max="1548" width="2.625" style="114" customWidth="1"/>
    <col min="1549" max="1549" width="9.625" style="114" customWidth="1"/>
    <col min="1550" max="1550" width="2.625" style="114" customWidth="1"/>
    <col min="1551" max="1551" width="9.625" style="114" customWidth="1"/>
    <col min="1552" max="1552" width="2.625" style="114" customWidth="1"/>
    <col min="1553" max="1553" width="9.625" style="114" customWidth="1"/>
    <col min="1554" max="1554" width="2.625" style="114" customWidth="1"/>
    <col min="1555" max="1555" width="9.625" style="114" customWidth="1"/>
    <col min="1556" max="1556" width="3.5" style="114" customWidth="1"/>
    <col min="1557" max="1557" width="9.625" style="114" customWidth="1"/>
    <col min="1558" max="1558" width="2.875" style="114" customWidth="1"/>
    <col min="1559" max="1559" width="9.625" style="114" customWidth="1"/>
    <col min="1560" max="1560" width="3.875" style="114" customWidth="1"/>
    <col min="1561" max="1561" width="8.25" style="114" customWidth="1"/>
    <col min="1562" max="1562" width="6.875" style="114" customWidth="1"/>
    <col min="1563" max="1563" width="7.125" style="114" customWidth="1"/>
    <col min="1564" max="1564" width="8.875" style="114" customWidth="1"/>
    <col min="1565" max="1565" width="9.625" style="114" customWidth="1"/>
    <col min="1566" max="1566" width="2.625" style="114" customWidth="1"/>
    <col min="1567" max="1567" width="9.625" style="114" customWidth="1"/>
    <col min="1568" max="1568" width="2.625" style="114" customWidth="1"/>
    <col min="1569" max="1569" width="9.625" style="114" customWidth="1"/>
    <col min="1570" max="1570" width="2.625" style="114" customWidth="1"/>
    <col min="1571" max="1792" width="9.625" style="114"/>
    <col min="1793" max="1793" width="2.625" style="114" customWidth="1"/>
    <col min="1794" max="1794" width="5" style="114" customWidth="1"/>
    <col min="1795" max="1795" width="20.625" style="114" customWidth="1"/>
    <col min="1796" max="1796" width="2.625" style="114" customWidth="1"/>
    <col min="1797" max="1797" width="9.625" style="114" customWidth="1"/>
    <col min="1798" max="1798" width="2.625" style="114" customWidth="1"/>
    <col min="1799" max="1799" width="9.625" style="114" customWidth="1"/>
    <col min="1800" max="1800" width="2.625" style="114" customWidth="1"/>
    <col min="1801" max="1801" width="9.625" style="114" customWidth="1"/>
    <col min="1802" max="1802" width="2.625" style="114" customWidth="1"/>
    <col min="1803" max="1803" width="9.625" style="114" customWidth="1"/>
    <col min="1804" max="1804" width="2.625" style="114" customWidth="1"/>
    <col min="1805" max="1805" width="9.625" style="114" customWidth="1"/>
    <col min="1806" max="1806" width="2.625" style="114" customWidth="1"/>
    <col min="1807" max="1807" width="9.625" style="114" customWidth="1"/>
    <col min="1808" max="1808" width="2.625" style="114" customWidth="1"/>
    <col min="1809" max="1809" width="9.625" style="114" customWidth="1"/>
    <col min="1810" max="1810" width="2.625" style="114" customWidth="1"/>
    <col min="1811" max="1811" width="9.625" style="114" customWidth="1"/>
    <col min="1812" max="1812" width="3.5" style="114" customWidth="1"/>
    <col min="1813" max="1813" width="9.625" style="114" customWidth="1"/>
    <col min="1814" max="1814" width="2.875" style="114" customWidth="1"/>
    <col min="1815" max="1815" width="9.625" style="114" customWidth="1"/>
    <col min="1816" max="1816" width="3.875" style="114" customWidth="1"/>
    <col min="1817" max="1817" width="8.25" style="114" customWidth="1"/>
    <col min="1818" max="1818" width="6.875" style="114" customWidth="1"/>
    <col min="1819" max="1819" width="7.125" style="114" customWidth="1"/>
    <col min="1820" max="1820" width="8.875" style="114" customWidth="1"/>
    <col min="1821" max="1821" width="9.625" style="114" customWidth="1"/>
    <col min="1822" max="1822" width="2.625" style="114" customWidth="1"/>
    <col min="1823" max="1823" width="9.625" style="114" customWidth="1"/>
    <col min="1824" max="1824" width="2.625" style="114" customWidth="1"/>
    <col min="1825" max="1825" width="9.625" style="114" customWidth="1"/>
    <col min="1826" max="1826" width="2.625" style="114" customWidth="1"/>
    <col min="1827" max="2048" width="9.625" style="114"/>
    <col min="2049" max="2049" width="2.625" style="114" customWidth="1"/>
    <col min="2050" max="2050" width="5" style="114" customWidth="1"/>
    <col min="2051" max="2051" width="20.625" style="114" customWidth="1"/>
    <col min="2052" max="2052" width="2.625" style="114" customWidth="1"/>
    <col min="2053" max="2053" width="9.625" style="114" customWidth="1"/>
    <col min="2054" max="2054" width="2.625" style="114" customWidth="1"/>
    <col min="2055" max="2055" width="9.625" style="114" customWidth="1"/>
    <col min="2056" max="2056" width="2.625" style="114" customWidth="1"/>
    <col min="2057" max="2057" width="9.625" style="114" customWidth="1"/>
    <col min="2058" max="2058" width="2.625" style="114" customWidth="1"/>
    <col min="2059" max="2059" width="9.625" style="114" customWidth="1"/>
    <col min="2060" max="2060" width="2.625" style="114" customWidth="1"/>
    <col min="2061" max="2061" width="9.625" style="114" customWidth="1"/>
    <col min="2062" max="2062" width="2.625" style="114" customWidth="1"/>
    <col min="2063" max="2063" width="9.625" style="114" customWidth="1"/>
    <col min="2064" max="2064" width="2.625" style="114" customWidth="1"/>
    <col min="2065" max="2065" width="9.625" style="114" customWidth="1"/>
    <col min="2066" max="2066" width="2.625" style="114" customWidth="1"/>
    <col min="2067" max="2067" width="9.625" style="114" customWidth="1"/>
    <col min="2068" max="2068" width="3.5" style="114" customWidth="1"/>
    <col min="2069" max="2069" width="9.625" style="114" customWidth="1"/>
    <col min="2070" max="2070" width="2.875" style="114" customWidth="1"/>
    <col min="2071" max="2071" width="9.625" style="114" customWidth="1"/>
    <col min="2072" max="2072" width="3.875" style="114" customWidth="1"/>
    <col min="2073" max="2073" width="8.25" style="114" customWidth="1"/>
    <col min="2074" max="2074" width="6.875" style="114" customWidth="1"/>
    <col min="2075" max="2075" width="7.125" style="114" customWidth="1"/>
    <col min="2076" max="2076" width="8.875" style="114" customWidth="1"/>
    <col min="2077" max="2077" width="9.625" style="114" customWidth="1"/>
    <col min="2078" max="2078" width="2.625" style="114" customWidth="1"/>
    <col min="2079" max="2079" width="9.625" style="114" customWidth="1"/>
    <col min="2080" max="2080" width="2.625" style="114" customWidth="1"/>
    <col min="2081" max="2081" width="9.625" style="114" customWidth="1"/>
    <col min="2082" max="2082" width="2.625" style="114" customWidth="1"/>
    <col min="2083" max="2304" width="9.625" style="114"/>
    <col min="2305" max="2305" width="2.625" style="114" customWidth="1"/>
    <col min="2306" max="2306" width="5" style="114" customWidth="1"/>
    <col min="2307" max="2307" width="20.625" style="114" customWidth="1"/>
    <col min="2308" max="2308" width="2.625" style="114" customWidth="1"/>
    <col min="2309" max="2309" width="9.625" style="114" customWidth="1"/>
    <col min="2310" max="2310" width="2.625" style="114" customWidth="1"/>
    <col min="2311" max="2311" width="9.625" style="114" customWidth="1"/>
    <col min="2312" max="2312" width="2.625" style="114" customWidth="1"/>
    <col min="2313" max="2313" width="9.625" style="114" customWidth="1"/>
    <col min="2314" max="2314" width="2.625" style="114" customWidth="1"/>
    <col min="2315" max="2315" width="9.625" style="114" customWidth="1"/>
    <col min="2316" max="2316" width="2.625" style="114" customWidth="1"/>
    <col min="2317" max="2317" width="9.625" style="114" customWidth="1"/>
    <col min="2318" max="2318" width="2.625" style="114" customWidth="1"/>
    <col min="2319" max="2319" width="9.625" style="114" customWidth="1"/>
    <col min="2320" max="2320" width="2.625" style="114" customWidth="1"/>
    <col min="2321" max="2321" width="9.625" style="114" customWidth="1"/>
    <col min="2322" max="2322" width="2.625" style="114" customWidth="1"/>
    <col min="2323" max="2323" width="9.625" style="114" customWidth="1"/>
    <col min="2324" max="2324" width="3.5" style="114" customWidth="1"/>
    <col min="2325" max="2325" width="9.625" style="114" customWidth="1"/>
    <col min="2326" max="2326" width="2.875" style="114" customWidth="1"/>
    <col min="2327" max="2327" width="9.625" style="114" customWidth="1"/>
    <col min="2328" max="2328" width="3.875" style="114" customWidth="1"/>
    <col min="2329" max="2329" width="8.25" style="114" customWidth="1"/>
    <col min="2330" max="2330" width="6.875" style="114" customWidth="1"/>
    <col min="2331" max="2331" width="7.125" style="114" customWidth="1"/>
    <col min="2332" max="2332" width="8.875" style="114" customWidth="1"/>
    <col min="2333" max="2333" width="9.625" style="114" customWidth="1"/>
    <col min="2334" max="2334" width="2.625" style="114" customWidth="1"/>
    <col min="2335" max="2335" width="9.625" style="114" customWidth="1"/>
    <col min="2336" max="2336" width="2.625" style="114" customWidth="1"/>
    <col min="2337" max="2337" width="9.625" style="114" customWidth="1"/>
    <col min="2338" max="2338" width="2.625" style="114" customWidth="1"/>
    <col min="2339" max="2560" width="9.625" style="114"/>
    <col min="2561" max="2561" width="2.625" style="114" customWidth="1"/>
    <col min="2562" max="2562" width="5" style="114" customWidth="1"/>
    <col min="2563" max="2563" width="20.625" style="114" customWidth="1"/>
    <col min="2564" max="2564" width="2.625" style="114" customWidth="1"/>
    <col min="2565" max="2565" width="9.625" style="114" customWidth="1"/>
    <col min="2566" max="2566" width="2.625" style="114" customWidth="1"/>
    <col min="2567" max="2567" width="9.625" style="114" customWidth="1"/>
    <col min="2568" max="2568" width="2.625" style="114" customWidth="1"/>
    <col min="2569" max="2569" width="9.625" style="114" customWidth="1"/>
    <col min="2570" max="2570" width="2.625" style="114" customWidth="1"/>
    <col min="2571" max="2571" width="9.625" style="114" customWidth="1"/>
    <col min="2572" max="2572" width="2.625" style="114" customWidth="1"/>
    <col min="2573" max="2573" width="9.625" style="114" customWidth="1"/>
    <col min="2574" max="2574" width="2.625" style="114" customWidth="1"/>
    <col min="2575" max="2575" width="9.625" style="114" customWidth="1"/>
    <col min="2576" max="2576" width="2.625" style="114" customWidth="1"/>
    <col min="2577" max="2577" width="9.625" style="114" customWidth="1"/>
    <col min="2578" max="2578" width="2.625" style="114" customWidth="1"/>
    <col min="2579" max="2579" width="9.625" style="114" customWidth="1"/>
    <col min="2580" max="2580" width="3.5" style="114" customWidth="1"/>
    <col min="2581" max="2581" width="9.625" style="114" customWidth="1"/>
    <col min="2582" max="2582" width="2.875" style="114" customWidth="1"/>
    <col min="2583" max="2583" width="9.625" style="114" customWidth="1"/>
    <col min="2584" max="2584" width="3.875" style="114" customWidth="1"/>
    <col min="2585" max="2585" width="8.25" style="114" customWidth="1"/>
    <col min="2586" max="2586" width="6.875" style="114" customWidth="1"/>
    <col min="2587" max="2587" width="7.125" style="114" customWidth="1"/>
    <col min="2588" max="2588" width="8.875" style="114" customWidth="1"/>
    <col min="2589" max="2589" width="9.625" style="114" customWidth="1"/>
    <col min="2590" max="2590" width="2.625" style="114" customWidth="1"/>
    <col min="2591" max="2591" width="9.625" style="114" customWidth="1"/>
    <col min="2592" max="2592" width="2.625" style="114" customWidth="1"/>
    <col min="2593" max="2593" width="9.625" style="114" customWidth="1"/>
    <col min="2594" max="2594" width="2.625" style="114" customWidth="1"/>
    <col min="2595" max="2816" width="9.625" style="114"/>
    <col min="2817" max="2817" width="2.625" style="114" customWidth="1"/>
    <col min="2818" max="2818" width="5" style="114" customWidth="1"/>
    <col min="2819" max="2819" width="20.625" style="114" customWidth="1"/>
    <col min="2820" max="2820" width="2.625" style="114" customWidth="1"/>
    <col min="2821" max="2821" width="9.625" style="114" customWidth="1"/>
    <col min="2822" max="2822" width="2.625" style="114" customWidth="1"/>
    <col min="2823" max="2823" width="9.625" style="114" customWidth="1"/>
    <col min="2824" max="2824" width="2.625" style="114" customWidth="1"/>
    <col min="2825" max="2825" width="9.625" style="114" customWidth="1"/>
    <col min="2826" max="2826" width="2.625" style="114" customWidth="1"/>
    <col min="2827" max="2827" width="9.625" style="114" customWidth="1"/>
    <col min="2828" max="2828" width="2.625" style="114" customWidth="1"/>
    <col min="2829" max="2829" width="9.625" style="114" customWidth="1"/>
    <col min="2830" max="2830" width="2.625" style="114" customWidth="1"/>
    <col min="2831" max="2831" width="9.625" style="114" customWidth="1"/>
    <col min="2832" max="2832" width="2.625" style="114" customWidth="1"/>
    <col min="2833" max="2833" width="9.625" style="114" customWidth="1"/>
    <col min="2834" max="2834" width="2.625" style="114" customWidth="1"/>
    <col min="2835" max="2835" width="9.625" style="114" customWidth="1"/>
    <col min="2836" max="2836" width="3.5" style="114" customWidth="1"/>
    <col min="2837" max="2837" width="9.625" style="114" customWidth="1"/>
    <col min="2838" max="2838" width="2.875" style="114" customWidth="1"/>
    <col min="2839" max="2839" width="9.625" style="114" customWidth="1"/>
    <col min="2840" max="2840" width="3.875" style="114" customWidth="1"/>
    <col min="2841" max="2841" width="8.25" style="114" customWidth="1"/>
    <col min="2842" max="2842" width="6.875" style="114" customWidth="1"/>
    <col min="2843" max="2843" width="7.125" style="114" customWidth="1"/>
    <col min="2844" max="2844" width="8.875" style="114" customWidth="1"/>
    <col min="2845" max="2845" width="9.625" style="114" customWidth="1"/>
    <col min="2846" max="2846" width="2.625" style="114" customWidth="1"/>
    <col min="2847" max="2847" width="9.625" style="114" customWidth="1"/>
    <col min="2848" max="2848" width="2.625" style="114" customWidth="1"/>
    <col min="2849" max="2849" width="9.625" style="114" customWidth="1"/>
    <col min="2850" max="2850" width="2.625" style="114" customWidth="1"/>
    <col min="2851" max="3072" width="9.625" style="114"/>
    <col min="3073" max="3073" width="2.625" style="114" customWidth="1"/>
    <col min="3074" max="3074" width="5" style="114" customWidth="1"/>
    <col min="3075" max="3075" width="20.625" style="114" customWidth="1"/>
    <col min="3076" max="3076" width="2.625" style="114" customWidth="1"/>
    <col min="3077" max="3077" width="9.625" style="114" customWidth="1"/>
    <col min="3078" max="3078" width="2.625" style="114" customWidth="1"/>
    <col min="3079" max="3079" width="9.625" style="114" customWidth="1"/>
    <col min="3080" max="3080" width="2.625" style="114" customWidth="1"/>
    <col min="3081" max="3081" width="9.625" style="114" customWidth="1"/>
    <col min="3082" max="3082" width="2.625" style="114" customWidth="1"/>
    <col min="3083" max="3083" width="9.625" style="114" customWidth="1"/>
    <col min="3084" max="3084" width="2.625" style="114" customWidth="1"/>
    <col min="3085" max="3085" width="9.625" style="114" customWidth="1"/>
    <col min="3086" max="3086" width="2.625" style="114" customWidth="1"/>
    <col min="3087" max="3087" width="9.625" style="114" customWidth="1"/>
    <col min="3088" max="3088" width="2.625" style="114" customWidth="1"/>
    <col min="3089" max="3089" width="9.625" style="114" customWidth="1"/>
    <col min="3090" max="3090" width="2.625" style="114" customWidth="1"/>
    <col min="3091" max="3091" width="9.625" style="114" customWidth="1"/>
    <col min="3092" max="3092" width="3.5" style="114" customWidth="1"/>
    <col min="3093" max="3093" width="9.625" style="114" customWidth="1"/>
    <col min="3094" max="3094" width="2.875" style="114" customWidth="1"/>
    <col min="3095" max="3095" width="9.625" style="114" customWidth="1"/>
    <col min="3096" max="3096" width="3.875" style="114" customWidth="1"/>
    <col min="3097" max="3097" width="8.25" style="114" customWidth="1"/>
    <col min="3098" max="3098" width="6.875" style="114" customWidth="1"/>
    <col min="3099" max="3099" width="7.125" style="114" customWidth="1"/>
    <col min="3100" max="3100" width="8.875" style="114" customWidth="1"/>
    <col min="3101" max="3101" width="9.625" style="114" customWidth="1"/>
    <col min="3102" max="3102" width="2.625" style="114" customWidth="1"/>
    <col min="3103" max="3103" width="9.625" style="114" customWidth="1"/>
    <col min="3104" max="3104" width="2.625" style="114" customWidth="1"/>
    <col min="3105" max="3105" width="9.625" style="114" customWidth="1"/>
    <col min="3106" max="3106" width="2.625" style="114" customWidth="1"/>
    <col min="3107" max="3328" width="9.625" style="114"/>
    <col min="3329" max="3329" width="2.625" style="114" customWidth="1"/>
    <col min="3330" max="3330" width="5" style="114" customWidth="1"/>
    <col min="3331" max="3331" width="20.625" style="114" customWidth="1"/>
    <col min="3332" max="3332" width="2.625" style="114" customWidth="1"/>
    <col min="3333" max="3333" width="9.625" style="114" customWidth="1"/>
    <col min="3334" max="3334" width="2.625" style="114" customWidth="1"/>
    <col min="3335" max="3335" width="9.625" style="114" customWidth="1"/>
    <col min="3336" max="3336" width="2.625" style="114" customWidth="1"/>
    <col min="3337" max="3337" width="9.625" style="114" customWidth="1"/>
    <col min="3338" max="3338" width="2.625" style="114" customWidth="1"/>
    <col min="3339" max="3339" width="9.625" style="114" customWidth="1"/>
    <col min="3340" max="3340" width="2.625" style="114" customWidth="1"/>
    <col min="3341" max="3341" width="9.625" style="114" customWidth="1"/>
    <col min="3342" max="3342" width="2.625" style="114" customWidth="1"/>
    <col min="3343" max="3343" width="9.625" style="114" customWidth="1"/>
    <col min="3344" max="3344" width="2.625" style="114" customWidth="1"/>
    <col min="3345" max="3345" width="9.625" style="114" customWidth="1"/>
    <col min="3346" max="3346" width="2.625" style="114" customWidth="1"/>
    <col min="3347" max="3347" width="9.625" style="114" customWidth="1"/>
    <col min="3348" max="3348" width="3.5" style="114" customWidth="1"/>
    <col min="3349" max="3349" width="9.625" style="114" customWidth="1"/>
    <col min="3350" max="3350" width="2.875" style="114" customWidth="1"/>
    <col min="3351" max="3351" width="9.625" style="114" customWidth="1"/>
    <col min="3352" max="3352" width="3.875" style="114" customWidth="1"/>
    <col min="3353" max="3353" width="8.25" style="114" customWidth="1"/>
    <col min="3354" max="3354" width="6.875" style="114" customWidth="1"/>
    <col min="3355" max="3355" width="7.125" style="114" customWidth="1"/>
    <col min="3356" max="3356" width="8.875" style="114" customWidth="1"/>
    <col min="3357" max="3357" width="9.625" style="114" customWidth="1"/>
    <col min="3358" max="3358" width="2.625" style="114" customWidth="1"/>
    <col min="3359" max="3359" width="9.625" style="114" customWidth="1"/>
    <col min="3360" max="3360" width="2.625" style="114" customWidth="1"/>
    <col min="3361" max="3361" width="9.625" style="114" customWidth="1"/>
    <col min="3362" max="3362" width="2.625" style="114" customWidth="1"/>
    <col min="3363" max="3584" width="9.625" style="114"/>
    <col min="3585" max="3585" width="2.625" style="114" customWidth="1"/>
    <col min="3586" max="3586" width="5" style="114" customWidth="1"/>
    <col min="3587" max="3587" width="20.625" style="114" customWidth="1"/>
    <col min="3588" max="3588" width="2.625" style="114" customWidth="1"/>
    <col min="3589" max="3589" width="9.625" style="114" customWidth="1"/>
    <col min="3590" max="3590" width="2.625" style="114" customWidth="1"/>
    <col min="3591" max="3591" width="9.625" style="114" customWidth="1"/>
    <col min="3592" max="3592" width="2.625" style="114" customWidth="1"/>
    <col min="3593" max="3593" width="9.625" style="114" customWidth="1"/>
    <col min="3594" max="3594" width="2.625" style="114" customWidth="1"/>
    <col min="3595" max="3595" width="9.625" style="114" customWidth="1"/>
    <col min="3596" max="3596" width="2.625" style="114" customWidth="1"/>
    <col min="3597" max="3597" width="9.625" style="114" customWidth="1"/>
    <col min="3598" max="3598" width="2.625" style="114" customWidth="1"/>
    <col min="3599" max="3599" width="9.625" style="114" customWidth="1"/>
    <col min="3600" max="3600" width="2.625" style="114" customWidth="1"/>
    <col min="3601" max="3601" width="9.625" style="114" customWidth="1"/>
    <col min="3602" max="3602" width="2.625" style="114" customWidth="1"/>
    <col min="3603" max="3603" width="9.625" style="114" customWidth="1"/>
    <col min="3604" max="3604" width="3.5" style="114" customWidth="1"/>
    <col min="3605" max="3605" width="9.625" style="114" customWidth="1"/>
    <col min="3606" max="3606" width="2.875" style="114" customWidth="1"/>
    <col min="3607" max="3607" width="9.625" style="114" customWidth="1"/>
    <col min="3608" max="3608" width="3.875" style="114" customWidth="1"/>
    <col min="3609" max="3609" width="8.25" style="114" customWidth="1"/>
    <col min="3610" max="3610" width="6.875" style="114" customWidth="1"/>
    <col min="3611" max="3611" width="7.125" style="114" customWidth="1"/>
    <col min="3612" max="3612" width="8.875" style="114" customWidth="1"/>
    <col min="3613" max="3613" width="9.625" style="114" customWidth="1"/>
    <col min="3614" max="3614" width="2.625" style="114" customWidth="1"/>
    <col min="3615" max="3615" width="9.625" style="114" customWidth="1"/>
    <col min="3616" max="3616" width="2.625" style="114" customWidth="1"/>
    <col min="3617" max="3617" width="9.625" style="114" customWidth="1"/>
    <col min="3618" max="3618" width="2.625" style="114" customWidth="1"/>
    <col min="3619" max="3840" width="9.625" style="114"/>
    <col min="3841" max="3841" width="2.625" style="114" customWidth="1"/>
    <col min="3842" max="3842" width="5" style="114" customWidth="1"/>
    <col min="3843" max="3843" width="20.625" style="114" customWidth="1"/>
    <col min="3844" max="3844" width="2.625" style="114" customWidth="1"/>
    <col min="3845" max="3845" width="9.625" style="114" customWidth="1"/>
    <col min="3846" max="3846" width="2.625" style="114" customWidth="1"/>
    <col min="3847" max="3847" width="9.625" style="114" customWidth="1"/>
    <col min="3848" max="3848" width="2.625" style="114" customWidth="1"/>
    <col min="3849" max="3849" width="9.625" style="114" customWidth="1"/>
    <col min="3850" max="3850" width="2.625" style="114" customWidth="1"/>
    <col min="3851" max="3851" width="9.625" style="114" customWidth="1"/>
    <col min="3852" max="3852" width="2.625" style="114" customWidth="1"/>
    <col min="3853" max="3853" width="9.625" style="114" customWidth="1"/>
    <col min="3854" max="3854" width="2.625" style="114" customWidth="1"/>
    <col min="3855" max="3855" width="9.625" style="114" customWidth="1"/>
    <col min="3856" max="3856" width="2.625" style="114" customWidth="1"/>
    <col min="3857" max="3857" width="9.625" style="114" customWidth="1"/>
    <col min="3858" max="3858" width="2.625" style="114" customWidth="1"/>
    <col min="3859" max="3859" width="9.625" style="114" customWidth="1"/>
    <col min="3860" max="3860" width="3.5" style="114" customWidth="1"/>
    <col min="3861" max="3861" width="9.625" style="114" customWidth="1"/>
    <col min="3862" max="3862" width="2.875" style="114" customWidth="1"/>
    <col min="3863" max="3863" width="9.625" style="114" customWidth="1"/>
    <col min="3864" max="3864" width="3.875" style="114" customWidth="1"/>
    <col min="3865" max="3865" width="8.25" style="114" customWidth="1"/>
    <col min="3866" max="3866" width="6.875" style="114" customWidth="1"/>
    <col min="3867" max="3867" width="7.125" style="114" customWidth="1"/>
    <col min="3868" max="3868" width="8.875" style="114" customWidth="1"/>
    <col min="3869" max="3869" width="9.625" style="114" customWidth="1"/>
    <col min="3870" max="3870" width="2.625" style="114" customWidth="1"/>
    <col min="3871" max="3871" width="9.625" style="114" customWidth="1"/>
    <col min="3872" max="3872" width="2.625" style="114" customWidth="1"/>
    <col min="3873" max="3873" width="9.625" style="114" customWidth="1"/>
    <col min="3874" max="3874" width="2.625" style="114" customWidth="1"/>
    <col min="3875" max="4096" width="9.625" style="114"/>
    <col min="4097" max="4097" width="2.625" style="114" customWidth="1"/>
    <col min="4098" max="4098" width="5" style="114" customWidth="1"/>
    <col min="4099" max="4099" width="20.625" style="114" customWidth="1"/>
    <col min="4100" max="4100" width="2.625" style="114" customWidth="1"/>
    <col min="4101" max="4101" width="9.625" style="114" customWidth="1"/>
    <col min="4102" max="4102" width="2.625" style="114" customWidth="1"/>
    <col min="4103" max="4103" width="9.625" style="114" customWidth="1"/>
    <col min="4104" max="4104" width="2.625" style="114" customWidth="1"/>
    <col min="4105" max="4105" width="9.625" style="114" customWidth="1"/>
    <col min="4106" max="4106" width="2.625" style="114" customWidth="1"/>
    <col min="4107" max="4107" width="9.625" style="114" customWidth="1"/>
    <col min="4108" max="4108" width="2.625" style="114" customWidth="1"/>
    <col min="4109" max="4109" width="9.625" style="114" customWidth="1"/>
    <col min="4110" max="4110" width="2.625" style="114" customWidth="1"/>
    <col min="4111" max="4111" width="9.625" style="114" customWidth="1"/>
    <col min="4112" max="4112" width="2.625" style="114" customWidth="1"/>
    <col min="4113" max="4113" width="9.625" style="114" customWidth="1"/>
    <col min="4114" max="4114" width="2.625" style="114" customWidth="1"/>
    <col min="4115" max="4115" width="9.625" style="114" customWidth="1"/>
    <col min="4116" max="4116" width="3.5" style="114" customWidth="1"/>
    <col min="4117" max="4117" width="9.625" style="114" customWidth="1"/>
    <col min="4118" max="4118" width="2.875" style="114" customWidth="1"/>
    <col min="4119" max="4119" width="9.625" style="114" customWidth="1"/>
    <col min="4120" max="4120" width="3.875" style="114" customWidth="1"/>
    <col min="4121" max="4121" width="8.25" style="114" customWidth="1"/>
    <col min="4122" max="4122" width="6.875" style="114" customWidth="1"/>
    <col min="4123" max="4123" width="7.125" style="114" customWidth="1"/>
    <col min="4124" max="4124" width="8.875" style="114" customWidth="1"/>
    <col min="4125" max="4125" width="9.625" style="114" customWidth="1"/>
    <col min="4126" max="4126" width="2.625" style="114" customWidth="1"/>
    <col min="4127" max="4127" width="9.625" style="114" customWidth="1"/>
    <col min="4128" max="4128" width="2.625" style="114" customWidth="1"/>
    <col min="4129" max="4129" width="9.625" style="114" customWidth="1"/>
    <col min="4130" max="4130" width="2.625" style="114" customWidth="1"/>
    <col min="4131" max="4352" width="9.625" style="114"/>
    <col min="4353" max="4353" width="2.625" style="114" customWidth="1"/>
    <col min="4354" max="4354" width="5" style="114" customWidth="1"/>
    <col min="4355" max="4355" width="20.625" style="114" customWidth="1"/>
    <col min="4356" max="4356" width="2.625" style="114" customWidth="1"/>
    <col min="4357" max="4357" width="9.625" style="114" customWidth="1"/>
    <col min="4358" max="4358" width="2.625" style="114" customWidth="1"/>
    <col min="4359" max="4359" width="9.625" style="114" customWidth="1"/>
    <col min="4360" max="4360" width="2.625" style="114" customWidth="1"/>
    <col min="4361" max="4361" width="9.625" style="114" customWidth="1"/>
    <col min="4362" max="4362" width="2.625" style="114" customWidth="1"/>
    <col min="4363" max="4363" width="9.625" style="114" customWidth="1"/>
    <col min="4364" max="4364" width="2.625" style="114" customWidth="1"/>
    <col min="4365" max="4365" width="9.625" style="114" customWidth="1"/>
    <col min="4366" max="4366" width="2.625" style="114" customWidth="1"/>
    <col min="4367" max="4367" width="9.625" style="114" customWidth="1"/>
    <col min="4368" max="4368" width="2.625" style="114" customWidth="1"/>
    <col min="4369" max="4369" width="9.625" style="114" customWidth="1"/>
    <col min="4370" max="4370" width="2.625" style="114" customWidth="1"/>
    <col min="4371" max="4371" width="9.625" style="114" customWidth="1"/>
    <col min="4372" max="4372" width="3.5" style="114" customWidth="1"/>
    <col min="4373" max="4373" width="9.625" style="114" customWidth="1"/>
    <col min="4374" max="4374" width="2.875" style="114" customWidth="1"/>
    <col min="4375" max="4375" width="9.625" style="114" customWidth="1"/>
    <col min="4376" max="4376" width="3.875" style="114" customWidth="1"/>
    <col min="4377" max="4377" width="8.25" style="114" customWidth="1"/>
    <col min="4378" max="4378" width="6.875" style="114" customWidth="1"/>
    <col min="4379" max="4379" width="7.125" style="114" customWidth="1"/>
    <col min="4380" max="4380" width="8.875" style="114" customWidth="1"/>
    <col min="4381" max="4381" width="9.625" style="114" customWidth="1"/>
    <col min="4382" max="4382" width="2.625" style="114" customWidth="1"/>
    <col min="4383" max="4383" width="9.625" style="114" customWidth="1"/>
    <col min="4384" max="4384" width="2.625" style="114" customWidth="1"/>
    <col min="4385" max="4385" width="9.625" style="114" customWidth="1"/>
    <col min="4386" max="4386" width="2.625" style="114" customWidth="1"/>
    <col min="4387" max="4608" width="9.625" style="114"/>
    <col min="4609" max="4609" width="2.625" style="114" customWidth="1"/>
    <col min="4610" max="4610" width="5" style="114" customWidth="1"/>
    <col min="4611" max="4611" width="20.625" style="114" customWidth="1"/>
    <col min="4612" max="4612" width="2.625" style="114" customWidth="1"/>
    <col min="4613" max="4613" width="9.625" style="114" customWidth="1"/>
    <col min="4614" max="4614" width="2.625" style="114" customWidth="1"/>
    <col min="4615" max="4615" width="9.625" style="114" customWidth="1"/>
    <col min="4616" max="4616" width="2.625" style="114" customWidth="1"/>
    <col min="4617" max="4617" width="9.625" style="114" customWidth="1"/>
    <col min="4618" max="4618" width="2.625" style="114" customWidth="1"/>
    <col min="4619" max="4619" width="9.625" style="114" customWidth="1"/>
    <col min="4620" max="4620" width="2.625" style="114" customWidth="1"/>
    <col min="4621" max="4621" width="9.625" style="114" customWidth="1"/>
    <col min="4622" max="4622" width="2.625" style="114" customWidth="1"/>
    <col min="4623" max="4623" width="9.625" style="114" customWidth="1"/>
    <col min="4624" max="4624" width="2.625" style="114" customWidth="1"/>
    <col min="4625" max="4625" width="9.625" style="114" customWidth="1"/>
    <col min="4626" max="4626" width="2.625" style="114" customWidth="1"/>
    <col min="4627" max="4627" width="9.625" style="114" customWidth="1"/>
    <col min="4628" max="4628" width="3.5" style="114" customWidth="1"/>
    <col min="4629" max="4629" width="9.625" style="114" customWidth="1"/>
    <col min="4630" max="4630" width="2.875" style="114" customWidth="1"/>
    <col min="4631" max="4631" width="9.625" style="114" customWidth="1"/>
    <col min="4632" max="4632" width="3.875" style="114" customWidth="1"/>
    <col min="4633" max="4633" width="8.25" style="114" customWidth="1"/>
    <col min="4634" max="4634" width="6.875" style="114" customWidth="1"/>
    <col min="4635" max="4635" width="7.125" style="114" customWidth="1"/>
    <col min="4636" max="4636" width="8.875" style="114" customWidth="1"/>
    <col min="4637" max="4637" width="9.625" style="114" customWidth="1"/>
    <col min="4638" max="4638" width="2.625" style="114" customWidth="1"/>
    <col min="4639" max="4639" width="9.625" style="114" customWidth="1"/>
    <col min="4640" max="4640" width="2.625" style="114" customWidth="1"/>
    <col min="4641" max="4641" width="9.625" style="114" customWidth="1"/>
    <col min="4642" max="4642" width="2.625" style="114" customWidth="1"/>
    <col min="4643" max="4864" width="9.625" style="114"/>
    <col min="4865" max="4865" width="2.625" style="114" customWidth="1"/>
    <col min="4866" max="4866" width="5" style="114" customWidth="1"/>
    <col min="4867" max="4867" width="20.625" style="114" customWidth="1"/>
    <col min="4868" max="4868" width="2.625" style="114" customWidth="1"/>
    <col min="4869" max="4869" width="9.625" style="114" customWidth="1"/>
    <col min="4870" max="4870" width="2.625" style="114" customWidth="1"/>
    <col min="4871" max="4871" width="9.625" style="114" customWidth="1"/>
    <col min="4872" max="4872" width="2.625" style="114" customWidth="1"/>
    <col min="4873" max="4873" width="9.625" style="114" customWidth="1"/>
    <col min="4874" max="4874" width="2.625" style="114" customWidth="1"/>
    <col min="4875" max="4875" width="9.625" style="114" customWidth="1"/>
    <col min="4876" max="4876" width="2.625" style="114" customWidth="1"/>
    <col min="4877" max="4877" width="9.625" style="114" customWidth="1"/>
    <col min="4878" max="4878" width="2.625" style="114" customWidth="1"/>
    <col min="4879" max="4879" width="9.625" style="114" customWidth="1"/>
    <col min="4880" max="4880" width="2.625" style="114" customWidth="1"/>
    <col min="4881" max="4881" width="9.625" style="114" customWidth="1"/>
    <col min="4882" max="4882" width="2.625" style="114" customWidth="1"/>
    <col min="4883" max="4883" width="9.625" style="114" customWidth="1"/>
    <col min="4884" max="4884" width="3.5" style="114" customWidth="1"/>
    <col min="4885" max="4885" width="9.625" style="114" customWidth="1"/>
    <col min="4886" max="4886" width="2.875" style="114" customWidth="1"/>
    <col min="4887" max="4887" width="9.625" style="114" customWidth="1"/>
    <col min="4888" max="4888" width="3.875" style="114" customWidth="1"/>
    <col min="4889" max="4889" width="8.25" style="114" customWidth="1"/>
    <col min="4890" max="4890" width="6.875" style="114" customWidth="1"/>
    <col min="4891" max="4891" width="7.125" style="114" customWidth="1"/>
    <col min="4892" max="4892" width="8.875" style="114" customWidth="1"/>
    <col min="4893" max="4893" width="9.625" style="114" customWidth="1"/>
    <col min="4894" max="4894" width="2.625" style="114" customWidth="1"/>
    <col min="4895" max="4895" width="9.625" style="114" customWidth="1"/>
    <col min="4896" max="4896" width="2.625" style="114" customWidth="1"/>
    <col min="4897" max="4897" width="9.625" style="114" customWidth="1"/>
    <col min="4898" max="4898" width="2.625" style="114" customWidth="1"/>
    <col min="4899" max="5120" width="9.625" style="114"/>
    <col min="5121" max="5121" width="2.625" style="114" customWidth="1"/>
    <col min="5122" max="5122" width="5" style="114" customWidth="1"/>
    <col min="5123" max="5123" width="20.625" style="114" customWidth="1"/>
    <col min="5124" max="5124" width="2.625" style="114" customWidth="1"/>
    <col min="5125" max="5125" width="9.625" style="114" customWidth="1"/>
    <col min="5126" max="5126" width="2.625" style="114" customWidth="1"/>
    <col min="5127" max="5127" width="9.625" style="114" customWidth="1"/>
    <col min="5128" max="5128" width="2.625" style="114" customWidth="1"/>
    <col min="5129" max="5129" width="9.625" style="114" customWidth="1"/>
    <col min="5130" max="5130" width="2.625" style="114" customWidth="1"/>
    <col min="5131" max="5131" width="9.625" style="114" customWidth="1"/>
    <col min="5132" max="5132" width="2.625" style="114" customWidth="1"/>
    <col min="5133" max="5133" width="9.625" style="114" customWidth="1"/>
    <col min="5134" max="5134" width="2.625" style="114" customWidth="1"/>
    <col min="5135" max="5135" width="9.625" style="114" customWidth="1"/>
    <col min="5136" max="5136" width="2.625" style="114" customWidth="1"/>
    <col min="5137" max="5137" width="9.625" style="114" customWidth="1"/>
    <col min="5138" max="5138" width="2.625" style="114" customWidth="1"/>
    <col min="5139" max="5139" width="9.625" style="114" customWidth="1"/>
    <col min="5140" max="5140" width="3.5" style="114" customWidth="1"/>
    <col min="5141" max="5141" width="9.625" style="114" customWidth="1"/>
    <col min="5142" max="5142" width="2.875" style="114" customWidth="1"/>
    <col min="5143" max="5143" width="9.625" style="114" customWidth="1"/>
    <col min="5144" max="5144" width="3.875" style="114" customWidth="1"/>
    <col min="5145" max="5145" width="8.25" style="114" customWidth="1"/>
    <col min="5146" max="5146" width="6.875" style="114" customWidth="1"/>
    <col min="5147" max="5147" width="7.125" style="114" customWidth="1"/>
    <col min="5148" max="5148" width="8.875" style="114" customWidth="1"/>
    <col min="5149" max="5149" width="9.625" style="114" customWidth="1"/>
    <col min="5150" max="5150" width="2.625" style="114" customWidth="1"/>
    <col min="5151" max="5151" width="9.625" style="114" customWidth="1"/>
    <col min="5152" max="5152" width="2.625" style="114" customWidth="1"/>
    <col min="5153" max="5153" width="9.625" style="114" customWidth="1"/>
    <col min="5154" max="5154" width="2.625" style="114" customWidth="1"/>
    <col min="5155" max="5376" width="9.625" style="114"/>
    <col min="5377" max="5377" width="2.625" style="114" customWidth="1"/>
    <col min="5378" max="5378" width="5" style="114" customWidth="1"/>
    <col min="5379" max="5379" width="20.625" style="114" customWidth="1"/>
    <col min="5380" max="5380" width="2.625" style="114" customWidth="1"/>
    <col min="5381" max="5381" width="9.625" style="114" customWidth="1"/>
    <col min="5382" max="5382" width="2.625" style="114" customWidth="1"/>
    <col min="5383" max="5383" width="9.625" style="114" customWidth="1"/>
    <col min="5384" max="5384" width="2.625" style="114" customWidth="1"/>
    <col min="5385" max="5385" width="9.625" style="114" customWidth="1"/>
    <col min="5386" max="5386" width="2.625" style="114" customWidth="1"/>
    <col min="5387" max="5387" width="9.625" style="114" customWidth="1"/>
    <col min="5388" max="5388" width="2.625" style="114" customWidth="1"/>
    <col min="5389" max="5389" width="9.625" style="114" customWidth="1"/>
    <col min="5390" max="5390" width="2.625" style="114" customWidth="1"/>
    <col min="5391" max="5391" width="9.625" style="114" customWidth="1"/>
    <col min="5392" max="5392" width="2.625" style="114" customWidth="1"/>
    <col min="5393" max="5393" width="9.625" style="114" customWidth="1"/>
    <col min="5394" max="5394" width="2.625" style="114" customWidth="1"/>
    <col min="5395" max="5395" width="9.625" style="114" customWidth="1"/>
    <col min="5396" max="5396" width="3.5" style="114" customWidth="1"/>
    <col min="5397" max="5397" width="9.625" style="114" customWidth="1"/>
    <col min="5398" max="5398" width="2.875" style="114" customWidth="1"/>
    <col min="5399" max="5399" width="9.625" style="114" customWidth="1"/>
    <col min="5400" max="5400" width="3.875" style="114" customWidth="1"/>
    <col min="5401" max="5401" width="8.25" style="114" customWidth="1"/>
    <col min="5402" max="5402" width="6.875" style="114" customWidth="1"/>
    <col min="5403" max="5403" width="7.125" style="114" customWidth="1"/>
    <col min="5404" max="5404" width="8.875" style="114" customWidth="1"/>
    <col min="5405" max="5405" width="9.625" style="114" customWidth="1"/>
    <col min="5406" max="5406" width="2.625" style="114" customWidth="1"/>
    <col min="5407" max="5407" width="9.625" style="114" customWidth="1"/>
    <col min="5408" max="5408" width="2.625" style="114" customWidth="1"/>
    <col min="5409" max="5409" width="9.625" style="114" customWidth="1"/>
    <col min="5410" max="5410" width="2.625" style="114" customWidth="1"/>
    <col min="5411" max="5632" width="9.625" style="114"/>
    <col min="5633" max="5633" width="2.625" style="114" customWidth="1"/>
    <col min="5634" max="5634" width="5" style="114" customWidth="1"/>
    <col min="5635" max="5635" width="20.625" style="114" customWidth="1"/>
    <col min="5636" max="5636" width="2.625" style="114" customWidth="1"/>
    <col min="5637" max="5637" width="9.625" style="114" customWidth="1"/>
    <col min="5638" max="5638" width="2.625" style="114" customWidth="1"/>
    <col min="5639" max="5639" width="9.625" style="114" customWidth="1"/>
    <col min="5640" max="5640" width="2.625" style="114" customWidth="1"/>
    <col min="5641" max="5641" width="9.625" style="114" customWidth="1"/>
    <col min="5642" max="5642" width="2.625" style="114" customWidth="1"/>
    <col min="5643" max="5643" width="9.625" style="114" customWidth="1"/>
    <col min="5644" max="5644" width="2.625" style="114" customWidth="1"/>
    <col min="5645" max="5645" width="9.625" style="114" customWidth="1"/>
    <col min="5646" max="5646" width="2.625" style="114" customWidth="1"/>
    <col min="5647" max="5647" width="9.625" style="114" customWidth="1"/>
    <col min="5648" max="5648" width="2.625" style="114" customWidth="1"/>
    <col min="5649" max="5649" width="9.625" style="114" customWidth="1"/>
    <col min="5650" max="5650" width="2.625" style="114" customWidth="1"/>
    <col min="5651" max="5651" width="9.625" style="114" customWidth="1"/>
    <col min="5652" max="5652" width="3.5" style="114" customWidth="1"/>
    <col min="5653" max="5653" width="9.625" style="114" customWidth="1"/>
    <col min="5654" max="5654" width="2.875" style="114" customWidth="1"/>
    <col min="5655" max="5655" width="9.625" style="114" customWidth="1"/>
    <col min="5656" max="5656" width="3.875" style="114" customWidth="1"/>
    <col min="5657" max="5657" width="8.25" style="114" customWidth="1"/>
    <col min="5658" max="5658" width="6.875" style="114" customWidth="1"/>
    <col min="5659" max="5659" width="7.125" style="114" customWidth="1"/>
    <col min="5660" max="5660" width="8.875" style="114" customWidth="1"/>
    <col min="5661" max="5661" width="9.625" style="114" customWidth="1"/>
    <col min="5662" max="5662" width="2.625" style="114" customWidth="1"/>
    <col min="5663" max="5663" width="9.625" style="114" customWidth="1"/>
    <col min="5664" max="5664" width="2.625" style="114" customWidth="1"/>
    <col min="5665" max="5665" width="9.625" style="114" customWidth="1"/>
    <col min="5666" max="5666" width="2.625" style="114" customWidth="1"/>
    <col min="5667" max="5888" width="9.625" style="114"/>
    <col min="5889" max="5889" width="2.625" style="114" customWidth="1"/>
    <col min="5890" max="5890" width="5" style="114" customWidth="1"/>
    <col min="5891" max="5891" width="20.625" style="114" customWidth="1"/>
    <col min="5892" max="5892" width="2.625" style="114" customWidth="1"/>
    <col min="5893" max="5893" width="9.625" style="114" customWidth="1"/>
    <col min="5894" max="5894" width="2.625" style="114" customWidth="1"/>
    <col min="5895" max="5895" width="9.625" style="114" customWidth="1"/>
    <col min="5896" max="5896" width="2.625" style="114" customWidth="1"/>
    <col min="5897" max="5897" width="9.625" style="114" customWidth="1"/>
    <col min="5898" max="5898" width="2.625" style="114" customWidth="1"/>
    <col min="5899" max="5899" width="9.625" style="114" customWidth="1"/>
    <col min="5900" max="5900" width="2.625" style="114" customWidth="1"/>
    <col min="5901" max="5901" width="9.625" style="114" customWidth="1"/>
    <col min="5902" max="5902" width="2.625" style="114" customWidth="1"/>
    <col min="5903" max="5903" width="9.625" style="114" customWidth="1"/>
    <col min="5904" max="5904" width="2.625" style="114" customWidth="1"/>
    <col min="5905" max="5905" width="9.625" style="114" customWidth="1"/>
    <col min="5906" max="5906" width="2.625" style="114" customWidth="1"/>
    <col min="5907" max="5907" width="9.625" style="114" customWidth="1"/>
    <col min="5908" max="5908" width="3.5" style="114" customWidth="1"/>
    <col min="5909" max="5909" width="9.625" style="114" customWidth="1"/>
    <col min="5910" max="5910" width="2.875" style="114" customWidth="1"/>
    <col min="5911" max="5911" width="9.625" style="114" customWidth="1"/>
    <col min="5912" max="5912" width="3.875" style="114" customWidth="1"/>
    <col min="5913" max="5913" width="8.25" style="114" customWidth="1"/>
    <col min="5914" max="5914" width="6.875" style="114" customWidth="1"/>
    <col min="5915" max="5915" width="7.125" style="114" customWidth="1"/>
    <col min="5916" max="5916" width="8.875" style="114" customWidth="1"/>
    <col min="5917" max="5917" width="9.625" style="114" customWidth="1"/>
    <col min="5918" max="5918" width="2.625" style="114" customWidth="1"/>
    <col min="5919" max="5919" width="9.625" style="114" customWidth="1"/>
    <col min="5920" max="5920" width="2.625" style="114" customWidth="1"/>
    <col min="5921" max="5921" width="9.625" style="114" customWidth="1"/>
    <col min="5922" max="5922" width="2.625" style="114" customWidth="1"/>
    <col min="5923" max="6144" width="9.625" style="114"/>
    <col min="6145" max="6145" width="2.625" style="114" customWidth="1"/>
    <col min="6146" max="6146" width="5" style="114" customWidth="1"/>
    <col min="6147" max="6147" width="20.625" style="114" customWidth="1"/>
    <col min="6148" max="6148" width="2.625" style="114" customWidth="1"/>
    <col min="6149" max="6149" width="9.625" style="114" customWidth="1"/>
    <col min="6150" max="6150" width="2.625" style="114" customWidth="1"/>
    <col min="6151" max="6151" width="9.625" style="114" customWidth="1"/>
    <col min="6152" max="6152" width="2.625" style="114" customWidth="1"/>
    <col min="6153" max="6153" width="9.625" style="114" customWidth="1"/>
    <col min="6154" max="6154" width="2.625" style="114" customWidth="1"/>
    <col min="6155" max="6155" width="9.625" style="114" customWidth="1"/>
    <col min="6156" max="6156" width="2.625" style="114" customWidth="1"/>
    <col min="6157" max="6157" width="9.625" style="114" customWidth="1"/>
    <col min="6158" max="6158" width="2.625" style="114" customWidth="1"/>
    <col min="6159" max="6159" width="9.625" style="114" customWidth="1"/>
    <col min="6160" max="6160" width="2.625" style="114" customWidth="1"/>
    <col min="6161" max="6161" width="9.625" style="114" customWidth="1"/>
    <col min="6162" max="6162" width="2.625" style="114" customWidth="1"/>
    <col min="6163" max="6163" width="9.625" style="114" customWidth="1"/>
    <col min="6164" max="6164" width="3.5" style="114" customWidth="1"/>
    <col min="6165" max="6165" width="9.625" style="114" customWidth="1"/>
    <col min="6166" max="6166" width="2.875" style="114" customWidth="1"/>
    <col min="6167" max="6167" width="9.625" style="114" customWidth="1"/>
    <col min="6168" max="6168" width="3.875" style="114" customWidth="1"/>
    <col min="6169" max="6169" width="8.25" style="114" customWidth="1"/>
    <col min="6170" max="6170" width="6.875" style="114" customWidth="1"/>
    <col min="6171" max="6171" width="7.125" style="114" customWidth="1"/>
    <col min="6172" max="6172" width="8.875" style="114" customWidth="1"/>
    <col min="6173" max="6173" width="9.625" style="114" customWidth="1"/>
    <col min="6174" max="6174" width="2.625" style="114" customWidth="1"/>
    <col min="6175" max="6175" width="9.625" style="114" customWidth="1"/>
    <col min="6176" max="6176" width="2.625" style="114" customWidth="1"/>
    <col min="6177" max="6177" width="9.625" style="114" customWidth="1"/>
    <col min="6178" max="6178" width="2.625" style="114" customWidth="1"/>
    <col min="6179" max="6400" width="9.625" style="114"/>
    <col min="6401" max="6401" width="2.625" style="114" customWidth="1"/>
    <col min="6402" max="6402" width="5" style="114" customWidth="1"/>
    <col min="6403" max="6403" width="20.625" style="114" customWidth="1"/>
    <col min="6404" max="6404" width="2.625" style="114" customWidth="1"/>
    <col min="6405" max="6405" width="9.625" style="114" customWidth="1"/>
    <col min="6406" max="6406" width="2.625" style="114" customWidth="1"/>
    <col min="6407" max="6407" width="9.625" style="114" customWidth="1"/>
    <col min="6408" max="6408" width="2.625" style="114" customWidth="1"/>
    <col min="6409" max="6409" width="9.625" style="114" customWidth="1"/>
    <col min="6410" max="6410" width="2.625" style="114" customWidth="1"/>
    <col min="6411" max="6411" width="9.625" style="114" customWidth="1"/>
    <col min="6412" max="6412" width="2.625" style="114" customWidth="1"/>
    <col min="6413" max="6413" width="9.625" style="114" customWidth="1"/>
    <col min="6414" max="6414" width="2.625" style="114" customWidth="1"/>
    <col min="6415" max="6415" width="9.625" style="114" customWidth="1"/>
    <col min="6416" max="6416" width="2.625" style="114" customWidth="1"/>
    <col min="6417" max="6417" width="9.625" style="114" customWidth="1"/>
    <col min="6418" max="6418" width="2.625" style="114" customWidth="1"/>
    <col min="6419" max="6419" width="9.625" style="114" customWidth="1"/>
    <col min="6420" max="6420" width="3.5" style="114" customWidth="1"/>
    <col min="6421" max="6421" width="9.625" style="114" customWidth="1"/>
    <col min="6422" max="6422" width="2.875" style="114" customWidth="1"/>
    <col min="6423" max="6423" width="9.625" style="114" customWidth="1"/>
    <col min="6424" max="6424" width="3.875" style="114" customWidth="1"/>
    <col min="6425" max="6425" width="8.25" style="114" customWidth="1"/>
    <col min="6426" max="6426" width="6.875" style="114" customWidth="1"/>
    <col min="6427" max="6427" width="7.125" style="114" customWidth="1"/>
    <col min="6428" max="6428" width="8.875" style="114" customWidth="1"/>
    <col min="6429" max="6429" width="9.625" style="114" customWidth="1"/>
    <col min="6430" max="6430" width="2.625" style="114" customWidth="1"/>
    <col min="6431" max="6431" width="9.625" style="114" customWidth="1"/>
    <col min="6432" max="6432" width="2.625" style="114" customWidth="1"/>
    <col min="6433" max="6433" width="9.625" style="114" customWidth="1"/>
    <col min="6434" max="6434" width="2.625" style="114" customWidth="1"/>
    <col min="6435" max="6656" width="9.625" style="114"/>
    <col min="6657" max="6657" width="2.625" style="114" customWidth="1"/>
    <col min="6658" max="6658" width="5" style="114" customWidth="1"/>
    <col min="6659" max="6659" width="20.625" style="114" customWidth="1"/>
    <col min="6660" max="6660" width="2.625" style="114" customWidth="1"/>
    <col min="6661" max="6661" width="9.625" style="114" customWidth="1"/>
    <col min="6662" max="6662" width="2.625" style="114" customWidth="1"/>
    <col min="6663" max="6663" width="9.625" style="114" customWidth="1"/>
    <col min="6664" max="6664" width="2.625" style="114" customWidth="1"/>
    <col min="6665" max="6665" width="9.625" style="114" customWidth="1"/>
    <col min="6666" max="6666" width="2.625" style="114" customWidth="1"/>
    <col min="6667" max="6667" width="9.625" style="114" customWidth="1"/>
    <col min="6668" max="6668" width="2.625" style="114" customWidth="1"/>
    <col min="6669" max="6669" width="9.625" style="114" customWidth="1"/>
    <col min="6670" max="6670" width="2.625" style="114" customWidth="1"/>
    <col min="6671" max="6671" width="9.625" style="114" customWidth="1"/>
    <col min="6672" max="6672" width="2.625" style="114" customWidth="1"/>
    <col min="6673" max="6673" width="9.625" style="114" customWidth="1"/>
    <col min="6674" max="6674" width="2.625" style="114" customWidth="1"/>
    <col min="6675" max="6675" width="9.625" style="114" customWidth="1"/>
    <col min="6676" max="6676" width="3.5" style="114" customWidth="1"/>
    <col min="6677" max="6677" width="9.625" style="114" customWidth="1"/>
    <col min="6678" max="6678" width="2.875" style="114" customWidth="1"/>
    <col min="6679" max="6679" width="9.625" style="114" customWidth="1"/>
    <col min="6680" max="6680" width="3.875" style="114" customWidth="1"/>
    <col min="6681" max="6681" width="8.25" style="114" customWidth="1"/>
    <col min="6682" max="6682" width="6.875" style="114" customWidth="1"/>
    <col min="6683" max="6683" width="7.125" style="114" customWidth="1"/>
    <col min="6684" max="6684" width="8.875" style="114" customWidth="1"/>
    <col min="6685" max="6685" width="9.625" style="114" customWidth="1"/>
    <col min="6686" max="6686" width="2.625" style="114" customWidth="1"/>
    <col min="6687" max="6687" width="9.625" style="114" customWidth="1"/>
    <col min="6688" max="6688" width="2.625" style="114" customWidth="1"/>
    <col min="6689" max="6689" width="9.625" style="114" customWidth="1"/>
    <col min="6690" max="6690" width="2.625" style="114" customWidth="1"/>
    <col min="6691" max="6912" width="9.625" style="114"/>
    <col min="6913" max="6913" width="2.625" style="114" customWidth="1"/>
    <col min="6914" max="6914" width="5" style="114" customWidth="1"/>
    <col min="6915" max="6915" width="20.625" style="114" customWidth="1"/>
    <col min="6916" max="6916" width="2.625" style="114" customWidth="1"/>
    <col min="6917" max="6917" width="9.625" style="114" customWidth="1"/>
    <col min="6918" max="6918" width="2.625" style="114" customWidth="1"/>
    <col min="6919" max="6919" width="9.625" style="114" customWidth="1"/>
    <col min="6920" max="6920" width="2.625" style="114" customWidth="1"/>
    <col min="6921" max="6921" width="9.625" style="114" customWidth="1"/>
    <col min="6922" max="6922" width="2.625" style="114" customWidth="1"/>
    <col min="6923" max="6923" width="9.625" style="114" customWidth="1"/>
    <col min="6924" max="6924" width="2.625" style="114" customWidth="1"/>
    <col min="6925" max="6925" width="9.625" style="114" customWidth="1"/>
    <col min="6926" max="6926" width="2.625" style="114" customWidth="1"/>
    <col min="6927" max="6927" width="9.625" style="114" customWidth="1"/>
    <col min="6928" max="6928" width="2.625" style="114" customWidth="1"/>
    <col min="6929" max="6929" width="9.625" style="114" customWidth="1"/>
    <col min="6930" max="6930" width="2.625" style="114" customWidth="1"/>
    <col min="6931" max="6931" width="9.625" style="114" customWidth="1"/>
    <col min="6932" max="6932" width="3.5" style="114" customWidth="1"/>
    <col min="6933" max="6933" width="9.625" style="114" customWidth="1"/>
    <col min="6934" max="6934" width="2.875" style="114" customWidth="1"/>
    <col min="6935" max="6935" width="9.625" style="114" customWidth="1"/>
    <col min="6936" max="6936" width="3.875" style="114" customWidth="1"/>
    <col min="6937" max="6937" width="8.25" style="114" customWidth="1"/>
    <col min="6938" max="6938" width="6.875" style="114" customWidth="1"/>
    <col min="6939" max="6939" width="7.125" style="114" customWidth="1"/>
    <col min="6940" max="6940" width="8.875" style="114" customWidth="1"/>
    <col min="6941" max="6941" width="9.625" style="114" customWidth="1"/>
    <col min="6942" max="6942" width="2.625" style="114" customWidth="1"/>
    <col min="6943" max="6943" width="9.625" style="114" customWidth="1"/>
    <col min="6944" max="6944" width="2.625" style="114" customWidth="1"/>
    <col min="6945" max="6945" width="9.625" style="114" customWidth="1"/>
    <col min="6946" max="6946" width="2.625" style="114" customWidth="1"/>
    <col min="6947" max="7168" width="9.625" style="114"/>
    <col min="7169" max="7169" width="2.625" style="114" customWidth="1"/>
    <col min="7170" max="7170" width="5" style="114" customWidth="1"/>
    <col min="7171" max="7171" width="20.625" style="114" customWidth="1"/>
    <col min="7172" max="7172" width="2.625" style="114" customWidth="1"/>
    <col min="7173" max="7173" width="9.625" style="114" customWidth="1"/>
    <col min="7174" max="7174" width="2.625" style="114" customWidth="1"/>
    <col min="7175" max="7175" width="9.625" style="114" customWidth="1"/>
    <col min="7176" max="7176" width="2.625" style="114" customWidth="1"/>
    <col min="7177" max="7177" width="9.625" style="114" customWidth="1"/>
    <col min="7178" max="7178" width="2.625" style="114" customWidth="1"/>
    <col min="7179" max="7179" width="9.625" style="114" customWidth="1"/>
    <col min="7180" max="7180" width="2.625" style="114" customWidth="1"/>
    <col min="7181" max="7181" width="9.625" style="114" customWidth="1"/>
    <col min="7182" max="7182" width="2.625" style="114" customWidth="1"/>
    <col min="7183" max="7183" width="9.625" style="114" customWidth="1"/>
    <col min="7184" max="7184" width="2.625" style="114" customWidth="1"/>
    <col min="7185" max="7185" width="9.625" style="114" customWidth="1"/>
    <col min="7186" max="7186" width="2.625" style="114" customWidth="1"/>
    <col min="7187" max="7187" width="9.625" style="114" customWidth="1"/>
    <col min="7188" max="7188" width="3.5" style="114" customWidth="1"/>
    <col min="7189" max="7189" width="9.625" style="114" customWidth="1"/>
    <col min="7190" max="7190" width="2.875" style="114" customWidth="1"/>
    <col min="7191" max="7191" width="9.625" style="114" customWidth="1"/>
    <col min="7192" max="7192" width="3.875" style="114" customWidth="1"/>
    <col min="7193" max="7193" width="8.25" style="114" customWidth="1"/>
    <col min="7194" max="7194" width="6.875" style="114" customWidth="1"/>
    <col min="7195" max="7195" width="7.125" style="114" customWidth="1"/>
    <col min="7196" max="7196" width="8.875" style="114" customWidth="1"/>
    <col min="7197" max="7197" width="9.625" style="114" customWidth="1"/>
    <col min="7198" max="7198" width="2.625" style="114" customWidth="1"/>
    <col min="7199" max="7199" width="9.625" style="114" customWidth="1"/>
    <col min="7200" max="7200" width="2.625" style="114" customWidth="1"/>
    <col min="7201" max="7201" width="9.625" style="114" customWidth="1"/>
    <col min="7202" max="7202" width="2.625" style="114" customWidth="1"/>
    <col min="7203" max="7424" width="9.625" style="114"/>
    <col min="7425" max="7425" width="2.625" style="114" customWidth="1"/>
    <col min="7426" max="7426" width="5" style="114" customWidth="1"/>
    <col min="7427" max="7427" width="20.625" style="114" customWidth="1"/>
    <col min="7428" max="7428" width="2.625" style="114" customWidth="1"/>
    <col min="7429" max="7429" width="9.625" style="114" customWidth="1"/>
    <col min="7430" max="7430" width="2.625" style="114" customWidth="1"/>
    <col min="7431" max="7431" width="9.625" style="114" customWidth="1"/>
    <col min="7432" max="7432" width="2.625" style="114" customWidth="1"/>
    <col min="7433" max="7433" width="9.625" style="114" customWidth="1"/>
    <col min="7434" max="7434" width="2.625" style="114" customWidth="1"/>
    <col min="7435" max="7435" width="9.625" style="114" customWidth="1"/>
    <col min="7436" max="7436" width="2.625" style="114" customWidth="1"/>
    <col min="7437" max="7437" width="9.625" style="114" customWidth="1"/>
    <col min="7438" max="7438" width="2.625" style="114" customWidth="1"/>
    <col min="7439" max="7439" width="9.625" style="114" customWidth="1"/>
    <col min="7440" max="7440" width="2.625" style="114" customWidth="1"/>
    <col min="7441" max="7441" width="9.625" style="114" customWidth="1"/>
    <col min="7442" max="7442" width="2.625" style="114" customWidth="1"/>
    <col min="7443" max="7443" width="9.625" style="114" customWidth="1"/>
    <col min="7444" max="7444" width="3.5" style="114" customWidth="1"/>
    <col min="7445" max="7445" width="9.625" style="114" customWidth="1"/>
    <col min="7446" max="7446" width="2.875" style="114" customWidth="1"/>
    <col min="7447" max="7447" width="9.625" style="114" customWidth="1"/>
    <col min="7448" max="7448" width="3.875" style="114" customWidth="1"/>
    <col min="7449" max="7449" width="8.25" style="114" customWidth="1"/>
    <col min="7450" max="7450" width="6.875" style="114" customWidth="1"/>
    <col min="7451" max="7451" width="7.125" style="114" customWidth="1"/>
    <col min="7452" max="7452" width="8.875" style="114" customWidth="1"/>
    <col min="7453" max="7453" width="9.625" style="114" customWidth="1"/>
    <col min="7454" max="7454" width="2.625" style="114" customWidth="1"/>
    <col min="7455" max="7455" width="9.625" style="114" customWidth="1"/>
    <col min="7456" max="7456" width="2.625" style="114" customWidth="1"/>
    <col min="7457" max="7457" width="9.625" style="114" customWidth="1"/>
    <col min="7458" max="7458" width="2.625" style="114" customWidth="1"/>
    <col min="7459" max="7680" width="9.625" style="114"/>
    <col min="7681" max="7681" width="2.625" style="114" customWidth="1"/>
    <col min="7682" max="7682" width="5" style="114" customWidth="1"/>
    <col min="7683" max="7683" width="20.625" style="114" customWidth="1"/>
    <col min="7684" max="7684" width="2.625" style="114" customWidth="1"/>
    <col min="7685" max="7685" width="9.625" style="114" customWidth="1"/>
    <col min="7686" max="7686" width="2.625" style="114" customWidth="1"/>
    <col min="7687" max="7687" width="9.625" style="114" customWidth="1"/>
    <col min="7688" max="7688" width="2.625" style="114" customWidth="1"/>
    <col min="7689" max="7689" width="9.625" style="114" customWidth="1"/>
    <col min="7690" max="7690" width="2.625" style="114" customWidth="1"/>
    <col min="7691" max="7691" width="9.625" style="114" customWidth="1"/>
    <col min="7692" max="7692" width="2.625" style="114" customWidth="1"/>
    <col min="7693" max="7693" width="9.625" style="114" customWidth="1"/>
    <col min="7694" max="7694" width="2.625" style="114" customWidth="1"/>
    <col min="7695" max="7695" width="9.625" style="114" customWidth="1"/>
    <col min="7696" max="7696" width="2.625" style="114" customWidth="1"/>
    <col min="7697" max="7697" width="9.625" style="114" customWidth="1"/>
    <col min="7698" max="7698" width="2.625" style="114" customWidth="1"/>
    <col min="7699" max="7699" width="9.625" style="114" customWidth="1"/>
    <col min="7700" max="7700" width="3.5" style="114" customWidth="1"/>
    <col min="7701" max="7701" width="9.625" style="114" customWidth="1"/>
    <col min="7702" max="7702" width="2.875" style="114" customWidth="1"/>
    <col min="7703" max="7703" width="9.625" style="114" customWidth="1"/>
    <col min="7704" max="7704" width="3.875" style="114" customWidth="1"/>
    <col min="7705" max="7705" width="8.25" style="114" customWidth="1"/>
    <col min="7706" max="7706" width="6.875" style="114" customWidth="1"/>
    <col min="7707" max="7707" width="7.125" style="114" customWidth="1"/>
    <col min="7708" max="7708" width="8.875" style="114" customWidth="1"/>
    <col min="7709" max="7709" width="9.625" style="114" customWidth="1"/>
    <col min="7710" max="7710" width="2.625" style="114" customWidth="1"/>
    <col min="7711" max="7711" width="9.625" style="114" customWidth="1"/>
    <col min="7712" max="7712" width="2.625" style="114" customWidth="1"/>
    <col min="7713" max="7713" width="9.625" style="114" customWidth="1"/>
    <col min="7714" max="7714" width="2.625" style="114" customWidth="1"/>
    <col min="7715" max="7936" width="9.625" style="114"/>
    <col min="7937" max="7937" width="2.625" style="114" customWidth="1"/>
    <col min="7938" max="7938" width="5" style="114" customWidth="1"/>
    <col min="7939" max="7939" width="20.625" style="114" customWidth="1"/>
    <col min="7940" max="7940" width="2.625" style="114" customWidth="1"/>
    <col min="7941" max="7941" width="9.625" style="114" customWidth="1"/>
    <col min="7942" max="7942" width="2.625" style="114" customWidth="1"/>
    <col min="7943" max="7943" width="9.625" style="114" customWidth="1"/>
    <col min="7944" max="7944" width="2.625" style="114" customWidth="1"/>
    <col min="7945" max="7945" width="9.625" style="114" customWidth="1"/>
    <col min="7946" max="7946" width="2.625" style="114" customWidth="1"/>
    <col min="7947" max="7947" width="9.625" style="114" customWidth="1"/>
    <col min="7948" max="7948" width="2.625" style="114" customWidth="1"/>
    <col min="7949" max="7949" width="9.625" style="114" customWidth="1"/>
    <col min="7950" max="7950" width="2.625" style="114" customWidth="1"/>
    <col min="7951" max="7951" width="9.625" style="114" customWidth="1"/>
    <col min="7952" max="7952" width="2.625" style="114" customWidth="1"/>
    <col min="7953" max="7953" width="9.625" style="114" customWidth="1"/>
    <col min="7954" max="7954" width="2.625" style="114" customWidth="1"/>
    <col min="7955" max="7955" width="9.625" style="114" customWidth="1"/>
    <col min="7956" max="7956" width="3.5" style="114" customWidth="1"/>
    <col min="7957" max="7957" width="9.625" style="114" customWidth="1"/>
    <col min="7958" max="7958" width="2.875" style="114" customWidth="1"/>
    <col min="7959" max="7959" width="9.625" style="114" customWidth="1"/>
    <col min="7960" max="7960" width="3.875" style="114" customWidth="1"/>
    <col min="7961" max="7961" width="8.25" style="114" customWidth="1"/>
    <col min="7962" max="7962" width="6.875" style="114" customWidth="1"/>
    <col min="7963" max="7963" width="7.125" style="114" customWidth="1"/>
    <col min="7964" max="7964" width="8.875" style="114" customWidth="1"/>
    <col min="7965" max="7965" width="9.625" style="114" customWidth="1"/>
    <col min="7966" max="7966" width="2.625" style="114" customWidth="1"/>
    <col min="7967" max="7967" width="9.625" style="114" customWidth="1"/>
    <col min="7968" max="7968" width="2.625" style="114" customWidth="1"/>
    <col min="7969" max="7969" width="9.625" style="114" customWidth="1"/>
    <col min="7970" max="7970" width="2.625" style="114" customWidth="1"/>
    <col min="7971" max="8192" width="9.625" style="114"/>
    <col min="8193" max="8193" width="2.625" style="114" customWidth="1"/>
    <col min="8194" max="8194" width="5" style="114" customWidth="1"/>
    <col min="8195" max="8195" width="20.625" style="114" customWidth="1"/>
    <col min="8196" max="8196" width="2.625" style="114" customWidth="1"/>
    <col min="8197" max="8197" width="9.625" style="114" customWidth="1"/>
    <col min="8198" max="8198" width="2.625" style="114" customWidth="1"/>
    <col min="8199" max="8199" width="9.625" style="114" customWidth="1"/>
    <col min="8200" max="8200" width="2.625" style="114" customWidth="1"/>
    <col min="8201" max="8201" width="9.625" style="114" customWidth="1"/>
    <col min="8202" max="8202" width="2.625" style="114" customWidth="1"/>
    <col min="8203" max="8203" width="9.625" style="114" customWidth="1"/>
    <col min="8204" max="8204" width="2.625" style="114" customWidth="1"/>
    <col min="8205" max="8205" width="9.625" style="114" customWidth="1"/>
    <col min="8206" max="8206" width="2.625" style="114" customWidth="1"/>
    <col min="8207" max="8207" width="9.625" style="114" customWidth="1"/>
    <col min="8208" max="8208" width="2.625" style="114" customWidth="1"/>
    <col min="8209" max="8209" width="9.625" style="114" customWidth="1"/>
    <col min="8210" max="8210" width="2.625" style="114" customWidth="1"/>
    <col min="8211" max="8211" width="9.625" style="114" customWidth="1"/>
    <col min="8212" max="8212" width="3.5" style="114" customWidth="1"/>
    <col min="8213" max="8213" width="9.625" style="114" customWidth="1"/>
    <col min="8214" max="8214" width="2.875" style="114" customWidth="1"/>
    <col min="8215" max="8215" width="9.625" style="114" customWidth="1"/>
    <col min="8216" max="8216" width="3.875" style="114" customWidth="1"/>
    <col min="8217" max="8217" width="8.25" style="114" customWidth="1"/>
    <col min="8218" max="8218" width="6.875" style="114" customWidth="1"/>
    <col min="8219" max="8219" width="7.125" style="114" customWidth="1"/>
    <col min="8220" max="8220" width="8.875" style="114" customWidth="1"/>
    <col min="8221" max="8221" width="9.625" style="114" customWidth="1"/>
    <col min="8222" max="8222" width="2.625" style="114" customWidth="1"/>
    <col min="8223" max="8223" width="9.625" style="114" customWidth="1"/>
    <col min="8224" max="8224" width="2.625" style="114" customWidth="1"/>
    <col min="8225" max="8225" width="9.625" style="114" customWidth="1"/>
    <col min="8226" max="8226" width="2.625" style="114" customWidth="1"/>
    <col min="8227" max="8448" width="9.625" style="114"/>
    <col min="8449" max="8449" width="2.625" style="114" customWidth="1"/>
    <col min="8450" max="8450" width="5" style="114" customWidth="1"/>
    <col min="8451" max="8451" width="20.625" style="114" customWidth="1"/>
    <col min="8452" max="8452" width="2.625" style="114" customWidth="1"/>
    <col min="8453" max="8453" width="9.625" style="114" customWidth="1"/>
    <col min="8454" max="8454" width="2.625" style="114" customWidth="1"/>
    <col min="8455" max="8455" width="9.625" style="114" customWidth="1"/>
    <col min="8456" max="8456" width="2.625" style="114" customWidth="1"/>
    <col min="8457" max="8457" width="9.625" style="114" customWidth="1"/>
    <col min="8458" max="8458" width="2.625" style="114" customWidth="1"/>
    <col min="8459" max="8459" width="9.625" style="114" customWidth="1"/>
    <col min="8460" max="8460" width="2.625" style="114" customWidth="1"/>
    <col min="8461" max="8461" width="9.625" style="114" customWidth="1"/>
    <col min="8462" max="8462" width="2.625" style="114" customWidth="1"/>
    <col min="8463" max="8463" width="9.625" style="114" customWidth="1"/>
    <col min="8464" max="8464" width="2.625" style="114" customWidth="1"/>
    <col min="8465" max="8465" width="9.625" style="114" customWidth="1"/>
    <col min="8466" max="8466" width="2.625" style="114" customWidth="1"/>
    <col min="8467" max="8467" width="9.625" style="114" customWidth="1"/>
    <col min="8468" max="8468" width="3.5" style="114" customWidth="1"/>
    <col min="8469" max="8469" width="9.625" style="114" customWidth="1"/>
    <col min="8470" max="8470" width="2.875" style="114" customWidth="1"/>
    <col min="8471" max="8471" width="9.625" style="114" customWidth="1"/>
    <col min="8472" max="8472" width="3.875" style="114" customWidth="1"/>
    <col min="8473" max="8473" width="8.25" style="114" customWidth="1"/>
    <col min="8474" max="8474" width="6.875" style="114" customWidth="1"/>
    <col min="8475" max="8475" width="7.125" style="114" customWidth="1"/>
    <col min="8476" max="8476" width="8.875" style="114" customWidth="1"/>
    <col min="8477" max="8477" width="9.625" style="114" customWidth="1"/>
    <col min="8478" max="8478" width="2.625" style="114" customWidth="1"/>
    <col min="8479" max="8479" width="9.625" style="114" customWidth="1"/>
    <col min="8480" max="8480" width="2.625" style="114" customWidth="1"/>
    <col min="8481" max="8481" width="9.625" style="114" customWidth="1"/>
    <col min="8482" max="8482" width="2.625" style="114" customWidth="1"/>
    <col min="8483" max="8704" width="9.625" style="114"/>
    <col min="8705" max="8705" width="2.625" style="114" customWidth="1"/>
    <col min="8706" max="8706" width="5" style="114" customWidth="1"/>
    <col min="8707" max="8707" width="20.625" style="114" customWidth="1"/>
    <col min="8708" max="8708" width="2.625" style="114" customWidth="1"/>
    <col min="8709" max="8709" width="9.625" style="114" customWidth="1"/>
    <col min="8710" max="8710" width="2.625" style="114" customWidth="1"/>
    <col min="8711" max="8711" width="9.625" style="114" customWidth="1"/>
    <col min="8712" max="8712" width="2.625" style="114" customWidth="1"/>
    <col min="8713" max="8713" width="9.625" style="114" customWidth="1"/>
    <col min="8714" max="8714" width="2.625" style="114" customWidth="1"/>
    <col min="8715" max="8715" width="9.625" style="114" customWidth="1"/>
    <col min="8716" max="8716" width="2.625" style="114" customWidth="1"/>
    <col min="8717" max="8717" width="9.625" style="114" customWidth="1"/>
    <col min="8718" max="8718" width="2.625" style="114" customWidth="1"/>
    <col min="8719" max="8719" width="9.625" style="114" customWidth="1"/>
    <col min="8720" max="8720" width="2.625" style="114" customWidth="1"/>
    <col min="8721" max="8721" width="9.625" style="114" customWidth="1"/>
    <col min="8722" max="8722" width="2.625" style="114" customWidth="1"/>
    <col min="8723" max="8723" width="9.625" style="114" customWidth="1"/>
    <col min="8724" max="8724" width="3.5" style="114" customWidth="1"/>
    <col min="8725" max="8725" width="9.625" style="114" customWidth="1"/>
    <col min="8726" max="8726" width="2.875" style="114" customWidth="1"/>
    <col min="8727" max="8727" width="9.625" style="114" customWidth="1"/>
    <col min="8728" max="8728" width="3.875" style="114" customWidth="1"/>
    <col min="8729" max="8729" width="8.25" style="114" customWidth="1"/>
    <col min="8730" max="8730" width="6.875" style="114" customWidth="1"/>
    <col min="8731" max="8731" width="7.125" style="114" customWidth="1"/>
    <col min="8732" max="8732" width="8.875" style="114" customWidth="1"/>
    <col min="8733" max="8733" width="9.625" style="114" customWidth="1"/>
    <col min="8734" max="8734" width="2.625" style="114" customWidth="1"/>
    <col min="8735" max="8735" width="9.625" style="114" customWidth="1"/>
    <col min="8736" max="8736" width="2.625" style="114" customWidth="1"/>
    <col min="8737" max="8737" width="9.625" style="114" customWidth="1"/>
    <col min="8738" max="8738" width="2.625" style="114" customWidth="1"/>
    <col min="8739" max="8960" width="9.625" style="114"/>
    <col min="8961" max="8961" width="2.625" style="114" customWidth="1"/>
    <col min="8962" max="8962" width="5" style="114" customWidth="1"/>
    <col min="8963" max="8963" width="20.625" style="114" customWidth="1"/>
    <col min="8964" max="8964" width="2.625" style="114" customWidth="1"/>
    <col min="8965" max="8965" width="9.625" style="114" customWidth="1"/>
    <col min="8966" max="8966" width="2.625" style="114" customWidth="1"/>
    <col min="8967" max="8967" width="9.625" style="114" customWidth="1"/>
    <col min="8968" max="8968" width="2.625" style="114" customWidth="1"/>
    <col min="8969" max="8969" width="9.625" style="114" customWidth="1"/>
    <col min="8970" max="8970" width="2.625" style="114" customWidth="1"/>
    <col min="8971" max="8971" width="9.625" style="114" customWidth="1"/>
    <col min="8972" max="8972" width="2.625" style="114" customWidth="1"/>
    <col min="8973" max="8973" width="9.625" style="114" customWidth="1"/>
    <col min="8974" max="8974" width="2.625" style="114" customWidth="1"/>
    <col min="8975" max="8975" width="9.625" style="114" customWidth="1"/>
    <col min="8976" max="8976" width="2.625" style="114" customWidth="1"/>
    <col min="8977" max="8977" width="9.625" style="114" customWidth="1"/>
    <col min="8978" max="8978" width="2.625" style="114" customWidth="1"/>
    <col min="8979" max="8979" width="9.625" style="114" customWidth="1"/>
    <col min="8980" max="8980" width="3.5" style="114" customWidth="1"/>
    <col min="8981" max="8981" width="9.625" style="114" customWidth="1"/>
    <col min="8982" max="8982" width="2.875" style="114" customWidth="1"/>
    <col min="8983" max="8983" width="9.625" style="114" customWidth="1"/>
    <col min="8984" max="8984" width="3.875" style="114" customWidth="1"/>
    <col min="8985" max="8985" width="8.25" style="114" customWidth="1"/>
    <col min="8986" max="8986" width="6.875" style="114" customWidth="1"/>
    <col min="8987" max="8987" width="7.125" style="114" customWidth="1"/>
    <col min="8988" max="8988" width="8.875" style="114" customWidth="1"/>
    <col min="8989" max="8989" width="9.625" style="114" customWidth="1"/>
    <col min="8990" max="8990" width="2.625" style="114" customWidth="1"/>
    <col min="8991" max="8991" width="9.625" style="114" customWidth="1"/>
    <col min="8992" max="8992" width="2.625" style="114" customWidth="1"/>
    <col min="8993" max="8993" width="9.625" style="114" customWidth="1"/>
    <col min="8994" max="8994" width="2.625" style="114" customWidth="1"/>
    <col min="8995" max="9216" width="9.625" style="114"/>
    <col min="9217" max="9217" width="2.625" style="114" customWidth="1"/>
    <col min="9218" max="9218" width="5" style="114" customWidth="1"/>
    <col min="9219" max="9219" width="20.625" style="114" customWidth="1"/>
    <col min="9220" max="9220" width="2.625" style="114" customWidth="1"/>
    <col min="9221" max="9221" width="9.625" style="114" customWidth="1"/>
    <col min="9222" max="9222" width="2.625" style="114" customWidth="1"/>
    <col min="9223" max="9223" width="9.625" style="114" customWidth="1"/>
    <col min="9224" max="9224" width="2.625" style="114" customWidth="1"/>
    <col min="9225" max="9225" width="9.625" style="114" customWidth="1"/>
    <col min="9226" max="9226" width="2.625" style="114" customWidth="1"/>
    <col min="9227" max="9227" width="9.625" style="114" customWidth="1"/>
    <col min="9228" max="9228" width="2.625" style="114" customWidth="1"/>
    <col min="9229" max="9229" width="9.625" style="114" customWidth="1"/>
    <col min="9230" max="9230" width="2.625" style="114" customWidth="1"/>
    <col min="9231" max="9231" width="9.625" style="114" customWidth="1"/>
    <col min="9232" max="9232" width="2.625" style="114" customWidth="1"/>
    <col min="9233" max="9233" width="9.625" style="114" customWidth="1"/>
    <col min="9234" max="9234" width="2.625" style="114" customWidth="1"/>
    <col min="9235" max="9235" width="9.625" style="114" customWidth="1"/>
    <col min="9236" max="9236" width="3.5" style="114" customWidth="1"/>
    <col min="9237" max="9237" width="9.625" style="114" customWidth="1"/>
    <col min="9238" max="9238" width="2.875" style="114" customWidth="1"/>
    <col min="9239" max="9239" width="9.625" style="114" customWidth="1"/>
    <col min="9240" max="9240" width="3.875" style="114" customWidth="1"/>
    <col min="9241" max="9241" width="8.25" style="114" customWidth="1"/>
    <col min="9242" max="9242" width="6.875" style="114" customWidth="1"/>
    <col min="9243" max="9243" width="7.125" style="114" customWidth="1"/>
    <col min="9244" max="9244" width="8.875" style="114" customWidth="1"/>
    <col min="9245" max="9245" width="9.625" style="114" customWidth="1"/>
    <col min="9246" max="9246" width="2.625" style="114" customWidth="1"/>
    <col min="9247" max="9247" width="9.625" style="114" customWidth="1"/>
    <col min="9248" max="9248" width="2.625" style="114" customWidth="1"/>
    <col min="9249" max="9249" width="9.625" style="114" customWidth="1"/>
    <col min="9250" max="9250" width="2.625" style="114" customWidth="1"/>
    <col min="9251" max="9472" width="9.625" style="114"/>
    <col min="9473" max="9473" width="2.625" style="114" customWidth="1"/>
    <col min="9474" max="9474" width="5" style="114" customWidth="1"/>
    <col min="9475" max="9475" width="20.625" style="114" customWidth="1"/>
    <col min="9476" max="9476" width="2.625" style="114" customWidth="1"/>
    <col min="9477" max="9477" width="9.625" style="114" customWidth="1"/>
    <col min="9478" max="9478" width="2.625" style="114" customWidth="1"/>
    <col min="9479" max="9479" width="9.625" style="114" customWidth="1"/>
    <col min="9480" max="9480" width="2.625" style="114" customWidth="1"/>
    <col min="9481" max="9481" width="9.625" style="114" customWidth="1"/>
    <col min="9482" max="9482" width="2.625" style="114" customWidth="1"/>
    <col min="9483" max="9483" width="9.625" style="114" customWidth="1"/>
    <col min="9484" max="9484" width="2.625" style="114" customWidth="1"/>
    <col min="9485" max="9485" width="9.625" style="114" customWidth="1"/>
    <col min="9486" max="9486" width="2.625" style="114" customWidth="1"/>
    <col min="9487" max="9487" width="9.625" style="114" customWidth="1"/>
    <col min="9488" max="9488" width="2.625" style="114" customWidth="1"/>
    <col min="9489" max="9489" width="9.625" style="114" customWidth="1"/>
    <col min="9490" max="9490" width="2.625" style="114" customWidth="1"/>
    <col min="9491" max="9491" width="9.625" style="114" customWidth="1"/>
    <col min="9492" max="9492" width="3.5" style="114" customWidth="1"/>
    <col min="9493" max="9493" width="9.625" style="114" customWidth="1"/>
    <col min="9494" max="9494" width="2.875" style="114" customWidth="1"/>
    <col min="9495" max="9495" width="9.625" style="114" customWidth="1"/>
    <col min="9496" max="9496" width="3.875" style="114" customWidth="1"/>
    <col min="9497" max="9497" width="8.25" style="114" customWidth="1"/>
    <col min="9498" max="9498" width="6.875" style="114" customWidth="1"/>
    <col min="9499" max="9499" width="7.125" style="114" customWidth="1"/>
    <col min="9500" max="9500" width="8.875" style="114" customWidth="1"/>
    <col min="9501" max="9501" width="9.625" style="114" customWidth="1"/>
    <col min="9502" max="9502" width="2.625" style="114" customWidth="1"/>
    <col min="9503" max="9503" width="9.625" style="114" customWidth="1"/>
    <col min="9504" max="9504" width="2.625" style="114" customWidth="1"/>
    <col min="9505" max="9505" width="9.625" style="114" customWidth="1"/>
    <col min="9506" max="9506" width="2.625" style="114" customWidth="1"/>
    <col min="9507" max="9728" width="9.625" style="114"/>
    <col min="9729" max="9729" width="2.625" style="114" customWidth="1"/>
    <col min="9730" max="9730" width="5" style="114" customWidth="1"/>
    <col min="9731" max="9731" width="20.625" style="114" customWidth="1"/>
    <col min="9732" max="9732" width="2.625" style="114" customWidth="1"/>
    <col min="9733" max="9733" width="9.625" style="114" customWidth="1"/>
    <col min="9734" max="9734" width="2.625" style="114" customWidth="1"/>
    <col min="9735" max="9735" width="9.625" style="114" customWidth="1"/>
    <col min="9736" max="9736" width="2.625" style="114" customWidth="1"/>
    <col min="9737" max="9737" width="9.625" style="114" customWidth="1"/>
    <col min="9738" max="9738" width="2.625" style="114" customWidth="1"/>
    <col min="9739" max="9739" width="9.625" style="114" customWidth="1"/>
    <col min="9740" max="9740" width="2.625" style="114" customWidth="1"/>
    <col min="9741" max="9741" width="9.625" style="114" customWidth="1"/>
    <col min="9742" max="9742" width="2.625" style="114" customWidth="1"/>
    <col min="9743" max="9743" width="9.625" style="114" customWidth="1"/>
    <col min="9744" max="9744" width="2.625" style="114" customWidth="1"/>
    <col min="9745" max="9745" width="9.625" style="114" customWidth="1"/>
    <col min="9746" max="9746" width="2.625" style="114" customWidth="1"/>
    <col min="9747" max="9747" width="9.625" style="114" customWidth="1"/>
    <col min="9748" max="9748" width="3.5" style="114" customWidth="1"/>
    <col min="9749" max="9749" width="9.625" style="114" customWidth="1"/>
    <col min="9750" max="9750" width="2.875" style="114" customWidth="1"/>
    <col min="9751" max="9751" width="9.625" style="114" customWidth="1"/>
    <col min="9752" max="9752" width="3.875" style="114" customWidth="1"/>
    <col min="9753" max="9753" width="8.25" style="114" customWidth="1"/>
    <col min="9754" max="9754" width="6.875" style="114" customWidth="1"/>
    <col min="9755" max="9755" width="7.125" style="114" customWidth="1"/>
    <col min="9756" max="9756" width="8.875" style="114" customWidth="1"/>
    <col min="9757" max="9757" width="9.625" style="114" customWidth="1"/>
    <col min="9758" max="9758" width="2.625" style="114" customWidth="1"/>
    <col min="9759" max="9759" width="9.625" style="114" customWidth="1"/>
    <col min="9760" max="9760" width="2.625" style="114" customWidth="1"/>
    <col min="9761" max="9761" width="9.625" style="114" customWidth="1"/>
    <col min="9762" max="9762" width="2.625" style="114" customWidth="1"/>
    <col min="9763" max="9984" width="9.625" style="114"/>
    <col min="9985" max="9985" width="2.625" style="114" customWidth="1"/>
    <col min="9986" max="9986" width="5" style="114" customWidth="1"/>
    <col min="9987" max="9987" width="20.625" style="114" customWidth="1"/>
    <col min="9988" max="9988" width="2.625" style="114" customWidth="1"/>
    <col min="9989" max="9989" width="9.625" style="114" customWidth="1"/>
    <col min="9990" max="9990" width="2.625" style="114" customWidth="1"/>
    <col min="9991" max="9991" width="9.625" style="114" customWidth="1"/>
    <col min="9992" max="9992" width="2.625" style="114" customWidth="1"/>
    <col min="9993" max="9993" width="9.625" style="114" customWidth="1"/>
    <col min="9994" max="9994" width="2.625" style="114" customWidth="1"/>
    <col min="9995" max="9995" width="9.625" style="114" customWidth="1"/>
    <col min="9996" max="9996" width="2.625" style="114" customWidth="1"/>
    <col min="9997" max="9997" width="9.625" style="114" customWidth="1"/>
    <col min="9998" max="9998" width="2.625" style="114" customWidth="1"/>
    <col min="9999" max="9999" width="9.625" style="114" customWidth="1"/>
    <col min="10000" max="10000" width="2.625" style="114" customWidth="1"/>
    <col min="10001" max="10001" width="9.625" style="114" customWidth="1"/>
    <col min="10002" max="10002" width="2.625" style="114" customWidth="1"/>
    <col min="10003" max="10003" width="9.625" style="114" customWidth="1"/>
    <col min="10004" max="10004" width="3.5" style="114" customWidth="1"/>
    <col min="10005" max="10005" width="9.625" style="114" customWidth="1"/>
    <col min="10006" max="10006" width="2.875" style="114" customWidth="1"/>
    <col min="10007" max="10007" width="9.625" style="114" customWidth="1"/>
    <col min="10008" max="10008" width="3.875" style="114" customWidth="1"/>
    <col min="10009" max="10009" width="8.25" style="114" customWidth="1"/>
    <col min="10010" max="10010" width="6.875" style="114" customWidth="1"/>
    <col min="10011" max="10011" width="7.125" style="114" customWidth="1"/>
    <col min="10012" max="10012" width="8.875" style="114" customWidth="1"/>
    <col min="10013" max="10013" width="9.625" style="114" customWidth="1"/>
    <col min="10014" max="10014" width="2.625" style="114" customWidth="1"/>
    <col min="10015" max="10015" width="9.625" style="114" customWidth="1"/>
    <col min="10016" max="10016" width="2.625" style="114" customWidth="1"/>
    <col min="10017" max="10017" width="9.625" style="114" customWidth="1"/>
    <col min="10018" max="10018" width="2.625" style="114" customWidth="1"/>
    <col min="10019" max="10240" width="9.625" style="114"/>
    <col min="10241" max="10241" width="2.625" style="114" customWidth="1"/>
    <col min="10242" max="10242" width="5" style="114" customWidth="1"/>
    <col min="10243" max="10243" width="20.625" style="114" customWidth="1"/>
    <col min="10244" max="10244" width="2.625" style="114" customWidth="1"/>
    <col min="10245" max="10245" width="9.625" style="114" customWidth="1"/>
    <col min="10246" max="10246" width="2.625" style="114" customWidth="1"/>
    <col min="10247" max="10247" width="9.625" style="114" customWidth="1"/>
    <col min="10248" max="10248" width="2.625" style="114" customWidth="1"/>
    <col min="10249" max="10249" width="9.625" style="114" customWidth="1"/>
    <col min="10250" max="10250" width="2.625" style="114" customWidth="1"/>
    <col min="10251" max="10251" width="9.625" style="114" customWidth="1"/>
    <col min="10252" max="10252" width="2.625" style="114" customWidth="1"/>
    <col min="10253" max="10253" width="9.625" style="114" customWidth="1"/>
    <col min="10254" max="10254" width="2.625" style="114" customWidth="1"/>
    <col min="10255" max="10255" width="9.625" style="114" customWidth="1"/>
    <col min="10256" max="10256" width="2.625" style="114" customWidth="1"/>
    <col min="10257" max="10257" width="9.625" style="114" customWidth="1"/>
    <col min="10258" max="10258" width="2.625" style="114" customWidth="1"/>
    <col min="10259" max="10259" width="9.625" style="114" customWidth="1"/>
    <col min="10260" max="10260" width="3.5" style="114" customWidth="1"/>
    <col min="10261" max="10261" width="9.625" style="114" customWidth="1"/>
    <col min="10262" max="10262" width="2.875" style="114" customWidth="1"/>
    <col min="10263" max="10263" width="9.625" style="114" customWidth="1"/>
    <col min="10264" max="10264" width="3.875" style="114" customWidth="1"/>
    <col min="10265" max="10265" width="8.25" style="114" customWidth="1"/>
    <col min="10266" max="10266" width="6.875" style="114" customWidth="1"/>
    <col min="10267" max="10267" width="7.125" style="114" customWidth="1"/>
    <col min="10268" max="10268" width="8.875" style="114" customWidth="1"/>
    <col min="10269" max="10269" width="9.625" style="114" customWidth="1"/>
    <col min="10270" max="10270" width="2.625" style="114" customWidth="1"/>
    <col min="10271" max="10271" width="9.625" style="114" customWidth="1"/>
    <col min="10272" max="10272" width="2.625" style="114" customWidth="1"/>
    <col min="10273" max="10273" width="9.625" style="114" customWidth="1"/>
    <col min="10274" max="10274" width="2.625" style="114" customWidth="1"/>
    <col min="10275" max="10496" width="9.625" style="114"/>
    <col min="10497" max="10497" width="2.625" style="114" customWidth="1"/>
    <col min="10498" max="10498" width="5" style="114" customWidth="1"/>
    <col min="10499" max="10499" width="20.625" style="114" customWidth="1"/>
    <col min="10500" max="10500" width="2.625" style="114" customWidth="1"/>
    <col min="10501" max="10501" width="9.625" style="114" customWidth="1"/>
    <col min="10502" max="10502" width="2.625" style="114" customWidth="1"/>
    <col min="10503" max="10503" width="9.625" style="114" customWidth="1"/>
    <col min="10504" max="10504" width="2.625" style="114" customWidth="1"/>
    <col min="10505" max="10505" width="9.625" style="114" customWidth="1"/>
    <col min="10506" max="10506" width="2.625" style="114" customWidth="1"/>
    <col min="10507" max="10507" width="9.625" style="114" customWidth="1"/>
    <col min="10508" max="10508" width="2.625" style="114" customWidth="1"/>
    <col min="10509" max="10509" width="9.625" style="114" customWidth="1"/>
    <col min="10510" max="10510" width="2.625" style="114" customWidth="1"/>
    <col min="10511" max="10511" width="9.625" style="114" customWidth="1"/>
    <col min="10512" max="10512" width="2.625" style="114" customWidth="1"/>
    <col min="10513" max="10513" width="9.625" style="114" customWidth="1"/>
    <col min="10514" max="10514" width="2.625" style="114" customWidth="1"/>
    <col min="10515" max="10515" width="9.625" style="114" customWidth="1"/>
    <col min="10516" max="10516" width="3.5" style="114" customWidth="1"/>
    <col min="10517" max="10517" width="9.625" style="114" customWidth="1"/>
    <col min="10518" max="10518" width="2.875" style="114" customWidth="1"/>
    <col min="10519" max="10519" width="9.625" style="114" customWidth="1"/>
    <col min="10520" max="10520" width="3.875" style="114" customWidth="1"/>
    <col min="10521" max="10521" width="8.25" style="114" customWidth="1"/>
    <col min="10522" max="10522" width="6.875" style="114" customWidth="1"/>
    <col min="10523" max="10523" width="7.125" style="114" customWidth="1"/>
    <col min="10524" max="10524" width="8.875" style="114" customWidth="1"/>
    <col min="10525" max="10525" width="9.625" style="114" customWidth="1"/>
    <col min="10526" max="10526" width="2.625" style="114" customWidth="1"/>
    <col min="10527" max="10527" width="9.625" style="114" customWidth="1"/>
    <col min="10528" max="10528" width="2.625" style="114" customWidth="1"/>
    <col min="10529" max="10529" width="9.625" style="114" customWidth="1"/>
    <col min="10530" max="10530" width="2.625" style="114" customWidth="1"/>
    <col min="10531" max="10752" width="9.625" style="114"/>
    <col min="10753" max="10753" width="2.625" style="114" customWidth="1"/>
    <col min="10754" max="10754" width="5" style="114" customWidth="1"/>
    <col min="10755" max="10755" width="20.625" style="114" customWidth="1"/>
    <col min="10756" max="10756" width="2.625" style="114" customWidth="1"/>
    <col min="10757" max="10757" width="9.625" style="114" customWidth="1"/>
    <col min="10758" max="10758" width="2.625" style="114" customWidth="1"/>
    <col min="10759" max="10759" width="9.625" style="114" customWidth="1"/>
    <col min="10760" max="10760" width="2.625" style="114" customWidth="1"/>
    <col min="10761" max="10761" width="9.625" style="114" customWidth="1"/>
    <col min="10762" max="10762" width="2.625" style="114" customWidth="1"/>
    <col min="10763" max="10763" width="9.625" style="114" customWidth="1"/>
    <col min="10764" max="10764" width="2.625" style="114" customWidth="1"/>
    <col min="10765" max="10765" width="9.625" style="114" customWidth="1"/>
    <col min="10766" max="10766" width="2.625" style="114" customWidth="1"/>
    <col min="10767" max="10767" width="9.625" style="114" customWidth="1"/>
    <col min="10768" max="10768" width="2.625" style="114" customWidth="1"/>
    <col min="10769" max="10769" width="9.625" style="114" customWidth="1"/>
    <col min="10770" max="10770" width="2.625" style="114" customWidth="1"/>
    <col min="10771" max="10771" width="9.625" style="114" customWidth="1"/>
    <col min="10772" max="10772" width="3.5" style="114" customWidth="1"/>
    <col min="10773" max="10773" width="9.625" style="114" customWidth="1"/>
    <col min="10774" max="10774" width="2.875" style="114" customWidth="1"/>
    <col min="10775" max="10775" width="9.625" style="114" customWidth="1"/>
    <col min="10776" max="10776" width="3.875" style="114" customWidth="1"/>
    <col min="10777" max="10777" width="8.25" style="114" customWidth="1"/>
    <col min="10778" max="10778" width="6.875" style="114" customWidth="1"/>
    <col min="10779" max="10779" width="7.125" style="114" customWidth="1"/>
    <col min="10780" max="10780" width="8.875" style="114" customWidth="1"/>
    <col min="10781" max="10781" width="9.625" style="114" customWidth="1"/>
    <col min="10782" max="10782" width="2.625" style="114" customWidth="1"/>
    <col min="10783" max="10783" width="9.625" style="114" customWidth="1"/>
    <col min="10784" max="10784" width="2.625" style="114" customWidth="1"/>
    <col min="10785" max="10785" width="9.625" style="114" customWidth="1"/>
    <col min="10786" max="10786" width="2.625" style="114" customWidth="1"/>
    <col min="10787" max="11008" width="9.625" style="114"/>
    <col min="11009" max="11009" width="2.625" style="114" customWidth="1"/>
    <col min="11010" max="11010" width="5" style="114" customWidth="1"/>
    <col min="11011" max="11011" width="20.625" style="114" customWidth="1"/>
    <col min="11012" max="11012" width="2.625" style="114" customWidth="1"/>
    <col min="11013" max="11013" width="9.625" style="114" customWidth="1"/>
    <col min="11014" max="11014" width="2.625" style="114" customWidth="1"/>
    <col min="11015" max="11015" width="9.625" style="114" customWidth="1"/>
    <col min="11016" max="11016" width="2.625" style="114" customWidth="1"/>
    <col min="11017" max="11017" width="9.625" style="114" customWidth="1"/>
    <col min="11018" max="11018" width="2.625" style="114" customWidth="1"/>
    <col min="11019" max="11019" width="9.625" style="114" customWidth="1"/>
    <col min="11020" max="11020" width="2.625" style="114" customWidth="1"/>
    <col min="11021" max="11021" width="9.625" style="114" customWidth="1"/>
    <col min="11022" max="11022" width="2.625" style="114" customWidth="1"/>
    <col min="11023" max="11023" width="9.625" style="114" customWidth="1"/>
    <col min="11024" max="11024" width="2.625" style="114" customWidth="1"/>
    <col min="11025" max="11025" width="9.625" style="114" customWidth="1"/>
    <col min="11026" max="11026" width="2.625" style="114" customWidth="1"/>
    <col min="11027" max="11027" width="9.625" style="114" customWidth="1"/>
    <col min="11028" max="11028" width="3.5" style="114" customWidth="1"/>
    <col min="11029" max="11029" width="9.625" style="114" customWidth="1"/>
    <col min="11030" max="11030" width="2.875" style="114" customWidth="1"/>
    <col min="11031" max="11031" width="9.625" style="114" customWidth="1"/>
    <col min="11032" max="11032" width="3.875" style="114" customWidth="1"/>
    <col min="11033" max="11033" width="8.25" style="114" customWidth="1"/>
    <col min="11034" max="11034" width="6.875" style="114" customWidth="1"/>
    <col min="11035" max="11035" width="7.125" style="114" customWidth="1"/>
    <col min="11036" max="11036" width="8.875" style="114" customWidth="1"/>
    <col min="11037" max="11037" width="9.625" style="114" customWidth="1"/>
    <col min="11038" max="11038" width="2.625" style="114" customWidth="1"/>
    <col min="11039" max="11039" width="9.625" style="114" customWidth="1"/>
    <col min="11040" max="11040" width="2.625" style="114" customWidth="1"/>
    <col min="11041" max="11041" width="9.625" style="114" customWidth="1"/>
    <col min="11042" max="11042" width="2.625" style="114" customWidth="1"/>
    <col min="11043" max="11264" width="9.625" style="114"/>
    <col min="11265" max="11265" width="2.625" style="114" customWidth="1"/>
    <col min="11266" max="11266" width="5" style="114" customWidth="1"/>
    <col min="11267" max="11267" width="20.625" style="114" customWidth="1"/>
    <col min="11268" max="11268" width="2.625" style="114" customWidth="1"/>
    <col min="11269" max="11269" width="9.625" style="114" customWidth="1"/>
    <col min="11270" max="11270" width="2.625" style="114" customWidth="1"/>
    <col min="11271" max="11271" width="9.625" style="114" customWidth="1"/>
    <col min="11272" max="11272" width="2.625" style="114" customWidth="1"/>
    <col min="11273" max="11273" width="9.625" style="114" customWidth="1"/>
    <col min="11274" max="11274" width="2.625" style="114" customWidth="1"/>
    <col min="11275" max="11275" width="9.625" style="114" customWidth="1"/>
    <col min="11276" max="11276" width="2.625" style="114" customWidth="1"/>
    <col min="11277" max="11277" width="9.625" style="114" customWidth="1"/>
    <col min="11278" max="11278" width="2.625" style="114" customWidth="1"/>
    <col min="11279" max="11279" width="9.625" style="114" customWidth="1"/>
    <col min="11280" max="11280" width="2.625" style="114" customWidth="1"/>
    <col min="11281" max="11281" width="9.625" style="114" customWidth="1"/>
    <col min="11282" max="11282" width="2.625" style="114" customWidth="1"/>
    <col min="11283" max="11283" width="9.625" style="114" customWidth="1"/>
    <col min="11284" max="11284" width="3.5" style="114" customWidth="1"/>
    <col min="11285" max="11285" width="9.625" style="114" customWidth="1"/>
    <col min="11286" max="11286" width="2.875" style="114" customWidth="1"/>
    <col min="11287" max="11287" width="9.625" style="114" customWidth="1"/>
    <col min="11288" max="11288" width="3.875" style="114" customWidth="1"/>
    <col min="11289" max="11289" width="8.25" style="114" customWidth="1"/>
    <col min="11290" max="11290" width="6.875" style="114" customWidth="1"/>
    <col min="11291" max="11291" width="7.125" style="114" customWidth="1"/>
    <col min="11292" max="11292" width="8.875" style="114" customWidth="1"/>
    <col min="11293" max="11293" width="9.625" style="114" customWidth="1"/>
    <col min="11294" max="11294" width="2.625" style="114" customWidth="1"/>
    <col min="11295" max="11295" width="9.625" style="114" customWidth="1"/>
    <col min="11296" max="11296" width="2.625" style="114" customWidth="1"/>
    <col min="11297" max="11297" width="9.625" style="114" customWidth="1"/>
    <col min="11298" max="11298" width="2.625" style="114" customWidth="1"/>
    <col min="11299" max="11520" width="9.625" style="114"/>
    <col min="11521" max="11521" width="2.625" style="114" customWidth="1"/>
    <col min="11522" max="11522" width="5" style="114" customWidth="1"/>
    <col min="11523" max="11523" width="20.625" style="114" customWidth="1"/>
    <col min="11524" max="11524" width="2.625" style="114" customWidth="1"/>
    <col min="11525" max="11525" width="9.625" style="114" customWidth="1"/>
    <col min="11526" max="11526" width="2.625" style="114" customWidth="1"/>
    <col min="11527" max="11527" width="9.625" style="114" customWidth="1"/>
    <col min="11528" max="11528" width="2.625" style="114" customWidth="1"/>
    <col min="11529" max="11529" width="9.625" style="114" customWidth="1"/>
    <col min="11530" max="11530" width="2.625" style="114" customWidth="1"/>
    <col min="11531" max="11531" width="9.625" style="114" customWidth="1"/>
    <col min="11532" max="11532" width="2.625" style="114" customWidth="1"/>
    <col min="11533" max="11533" width="9.625" style="114" customWidth="1"/>
    <col min="11534" max="11534" width="2.625" style="114" customWidth="1"/>
    <col min="11535" max="11535" width="9.625" style="114" customWidth="1"/>
    <col min="11536" max="11536" width="2.625" style="114" customWidth="1"/>
    <col min="11537" max="11537" width="9.625" style="114" customWidth="1"/>
    <col min="11538" max="11538" width="2.625" style="114" customWidth="1"/>
    <col min="11539" max="11539" width="9.625" style="114" customWidth="1"/>
    <col min="11540" max="11540" width="3.5" style="114" customWidth="1"/>
    <col min="11541" max="11541" width="9.625" style="114" customWidth="1"/>
    <col min="11542" max="11542" width="2.875" style="114" customWidth="1"/>
    <col min="11543" max="11543" width="9.625" style="114" customWidth="1"/>
    <col min="11544" max="11544" width="3.875" style="114" customWidth="1"/>
    <col min="11545" max="11545" width="8.25" style="114" customWidth="1"/>
    <col min="11546" max="11546" width="6.875" style="114" customWidth="1"/>
    <col min="11547" max="11547" width="7.125" style="114" customWidth="1"/>
    <col min="11548" max="11548" width="8.875" style="114" customWidth="1"/>
    <col min="11549" max="11549" width="9.625" style="114" customWidth="1"/>
    <col min="11550" max="11550" width="2.625" style="114" customWidth="1"/>
    <col min="11551" max="11551" width="9.625" style="114" customWidth="1"/>
    <col min="11552" max="11552" width="2.625" style="114" customWidth="1"/>
    <col min="11553" max="11553" width="9.625" style="114" customWidth="1"/>
    <col min="11554" max="11554" width="2.625" style="114" customWidth="1"/>
    <col min="11555" max="11776" width="9.625" style="114"/>
    <col min="11777" max="11777" width="2.625" style="114" customWidth="1"/>
    <col min="11778" max="11778" width="5" style="114" customWidth="1"/>
    <col min="11779" max="11779" width="20.625" style="114" customWidth="1"/>
    <col min="11780" max="11780" width="2.625" style="114" customWidth="1"/>
    <col min="11781" max="11781" width="9.625" style="114" customWidth="1"/>
    <col min="11782" max="11782" width="2.625" style="114" customWidth="1"/>
    <col min="11783" max="11783" width="9.625" style="114" customWidth="1"/>
    <col min="11784" max="11784" width="2.625" style="114" customWidth="1"/>
    <col min="11785" max="11785" width="9.625" style="114" customWidth="1"/>
    <col min="11786" max="11786" width="2.625" style="114" customWidth="1"/>
    <col min="11787" max="11787" width="9.625" style="114" customWidth="1"/>
    <col min="11788" max="11788" width="2.625" style="114" customWidth="1"/>
    <col min="11789" max="11789" width="9.625" style="114" customWidth="1"/>
    <col min="11790" max="11790" width="2.625" style="114" customWidth="1"/>
    <col min="11791" max="11791" width="9.625" style="114" customWidth="1"/>
    <col min="11792" max="11792" width="2.625" style="114" customWidth="1"/>
    <col min="11793" max="11793" width="9.625" style="114" customWidth="1"/>
    <col min="11794" max="11794" width="2.625" style="114" customWidth="1"/>
    <col min="11795" max="11795" width="9.625" style="114" customWidth="1"/>
    <col min="11796" max="11796" width="3.5" style="114" customWidth="1"/>
    <col min="11797" max="11797" width="9.625" style="114" customWidth="1"/>
    <col min="11798" max="11798" width="2.875" style="114" customWidth="1"/>
    <col min="11799" max="11799" width="9.625" style="114" customWidth="1"/>
    <col min="11800" max="11800" width="3.875" style="114" customWidth="1"/>
    <col min="11801" max="11801" width="8.25" style="114" customWidth="1"/>
    <col min="11802" max="11802" width="6.875" style="114" customWidth="1"/>
    <col min="11803" max="11803" width="7.125" style="114" customWidth="1"/>
    <col min="11804" max="11804" width="8.875" style="114" customWidth="1"/>
    <col min="11805" max="11805" width="9.625" style="114" customWidth="1"/>
    <col min="11806" max="11806" width="2.625" style="114" customWidth="1"/>
    <col min="11807" max="11807" width="9.625" style="114" customWidth="1"/>
    <col min="11808" max="11808" width="2.625" style="114" customWidth="1"/>
    <col min="11809" max="11809" width="9.625" style="114" customWidth="1"/>
    <col min="11810" max="11810" width="2.625" style="114" customWidth="1"/>
    <col min="11811" max="12032" width="9.625" style="114"/>
    <col min="12033" max="12033" width="2.625" style="114" customWidth="1"/>
    <col min="12034" max="12034" width="5" style="114" customWidth="1"/>
    <col min="12035" max="12035" width="20.625" style="114" customWidth="1"/>
    <col min="12036" max="12036" width="2.625" style="114" customWidth="1"/>
    <col min="12037" max="12037" width="9.625" style="114" customWidth="1"/>
    <col min="12038" max="12038" width="2.625" style="114" customWidth="1"/>
    <col min="12039" max="12039" width="9.625" style="114" customWidth="1"/>
    <col min="12040" max="12040" width="2.625" style="114" customWidth="1"/>
    <col min="12041" max="12041" width="9.625" style="114" customWidth="1"/>
    <col min="12042" max="12042" width="2.625" style="114" customWidth="1"/>
    <col min="12043" max="12043" width="9.625" style="114" customWidth="1"/>
    <col min="12044" max="12044" width="2.625" style="114" customWidth="1"/>
    <col min="12045" max="12045" width="9.625" style="114" customWidth="1"/>
    <col min="12046" max="12046" width="2.625" style="114" customWidth="1"/>
    <col min="12047" max="12047" width="9.625" style="114" customWidth="1"/>
    <col min="12048" max="12048" width="2.625" style="114" customWidth="1"/>
    <col min="12049" max="12049" width="9.625" style="114" customWidth="1"/>
    <col min="12050" max="12050" width="2.625" style="114" customWidth="1"/>
    <col min="12051" max="12051" width="9.625" style="114" customWidth="1"/>
    <col min="12052" max="12052" width="3.5" style="114" customWidth="1"/>
    <col min="12053" max="12053" width="9.625" style="114" customWidth="1"/>
    <col min="12054" max="12054" width="2.875" style="114" customWidth="1"/>
    <col min="12055" max="12055" width="9.625" style="114" customWidth="1"/>
    <col min="12056" max="12056" width="3.875" style="114" customWidth="1"/>
    <col min="12057" max="12057" width="8.25" style="114" customWidth="1"/>
    <col min="12058" max="12058" width="6.875" style="114" customWidth="1"/>
    <col min="12059" max="12059" width="7.125" style="114" customWidth="1"/>
    <col min="12060" max="12060" width="8.875" style="114" customWidth="1"/>
    <col min="12061" max="12061" width="9.625" style="114" customWidth="1"/>
    <col min="12062" max="12062" width="2.625" style="114" customWidth="1"/>
    <col min="12063" max="12063" width="9.625" style="114" customWidth="1"/>
    <col min="12064" max="12064" width="2.625" style="114" customWidth="1"/>
    <col min="12065" max="12065" width="9.625" style="114" customWidth="1"/>
    <col min="12066" max="12066" width="2.625" style="114" customWidth="1"/>
    <col min="12067" max="12288" width="9.625" style="114"/>
    <col min="12289" max="12289" width="2.625" style="114" customWidth="1"/>
    <col min="12290" max="12290" width="5" style="114" customWidth="1"/>
    <col min="12291" max="12291" width="20.625" style="114" customWidth="1"/>
    <col min="12292" max="12292" width="2.625" style="114" customWidth="1"/>
    <col min="12293" max="12293" width="9.625" style="114" customWidth="1"/>
    <col min="12294" max="12294" width="2.625" style="114" customWidth="1"/>
    <col min="12295" max="12295" width="9.625" style="114" customWidth="1"/>
    <col min="12296" max="12296" width="2.625" style="114" customWidth="1"/>
    <col min="12297" max="12297" width="9.625" style="114" customWidth="1"/>
    <col min="12298" max="12298" width="2.625" style="114" customWidth="1"/>
    <col min="12299" max="12299" width="9.625" style="114" customWidth="1"/>
    <col min="12300" max="12300" width="2.625" style="114" customWidth="1"/>
    <col min="12301" max="12301" width="9.625" style="114" customWidth="1"/>
    <col min="12302" max="12302" width="2.625" style="114" customWidth="1"/>
    <col min="12303" max="12303" width="9.625" style="114" customWidth="1"/>
    <col min="12304" max="12304" width="2.625" style="114" customWidth="1"/>
    <col min="12305" max="12305" width="9.625" style="114" customWidth="1"/>
    <col min="12306" max="12306" width="2.625" style="114" customWidth="1"/>
    <col min="12307" max="12307" width="9.625" style="114" customWidth="1"/>
    <col min="12308" max="12308" width="3.5" style="114" customWidth="1"/>
    <col min="12309" max="12309" width="9.625" style="114" customWidth="1"/>
    <col min="12310" max="12310" width="2.875" style="114" customWidth="1"/>
    <col min="12311" max="12311" width="9.625" style="114" customWidth="1"/>
    <col min="12312" max="12312" width="3.875" style="114" customWidth="1"/>
    <col min="12313" max="12313" width="8.25" style="114" customWidth="1"/>
    <col min="12314" max="12314" width="6.875" style="114" customWidth="1"/>
    <col min="12315" max="12315" width="7.125" style="114" customWidth="1"/>
    <col min="12316" max="12316" width="8.875" style="114" customWidth="1"/>
    <col min="12317" max="12317" width="9.625" style="114" customWidth="1"/>
    <col min="12318" max="12318" width="2.625" style="114" customWidth="1"/>
    <col min="12319" max="12319" width="9.625" style="114" customWidth="1"/>
    <col min="12320" max="12320" width="2.625" style="114" customWidth="1"/>
    <col min="12321" max="12321" width="9.625" style="114" customWidth="1"/>
    <col min="12322" max="12322" width="2.625" style="114" customWidth="1"/>
    <col min="12323" max="12544" width="9.625" style="114"/>
    <col min="12545" max="12545" width="2.625" style="114" customWidth="1"/>
    <col min="12546" max="12546" width="5" style="114" customWidth="1"/>
    <col min="12547" max="12547" width="20.625" style="114" customWidth="1"/>
    <col min="12548" max="12548" width="2.625" style="114" customWidth="1"/>
    <col min="12549" max="12549" width="9.625" style="114" customWidth="1"/>
    <col min="12550" max="12550" width="2.625" style="114" customWidth="1"/>
    <col min="12551" max="12551" width="9.625" style="114" customWidth="1"/>
    <col min="12552" max="12552" width="2.625" style="114" customWidth="1"/>
    <col min="12553" max="12553" width="9.625" style="114" customWidth="1"/>
    <col min="12554" max="12554" width="2.625" style="114" customWidth="1"/>
    <col min="12555" max="12555" width="9.625" style="114" customWidth="1"/>
    <col min="12556" max="12556" width="2.625" style="114" customWidth="1"/>
    <col min="12557" max="12557" width="9.625" style="114" customWidth="1"/>
    <col min="12558" max="12558" width="2.625" style="114" customWidth="1"/>
    <col min="12559" max="12559" width="9.625" style="114" customWidth="1"/>
    <col min="12560" max="12560" width="2.625" style="114" customWidth="1"/>
    <col min="12561" max="12561" width="9.625" style="114" customWidth="1"/>
    <col min="12562" max="12562" width="2.625" style="114" customWidth="1"/>
    <col min="12563" max="12563" width="9.625" style="114" customWidth="1"/>
    <col min="12564" max="12564" width="3.5" style="114" customWidth="1"/>
    <col min="12565" max="12565" width="9.625" style="114" customWidth="1"/>
    <col min="12566" max="12566" width="2.875" style="114" customWidth="1"/>
    <col min="12567" max="12567" width="9.625" style="114" customWidth="1"/>
    <col min="12568" max="12568" width="3.875" style="114" customWidth="1"/>
    <col min="12569" max="12569" width="8.25" style="114" customWidth="1"/>
    <col min="12570" max="12570" width="6.875" style="114" customWidth="1"/>
    <col min="12571" max="12571" width="7.125" style="114" customWidth="1"/>
    <col min="12572" max="12572" width="8.875" style="114" customWidth="1"/>
    <col min="12573" max="12573" width="9.625" style="114" customWidth="1"/>
    <col min="12574" max="12574" width="2.625" style="114" customWidth="1"/>
    <col min="12575" max="12575" width="9.625" style="114" customWidth="1"/>
    <col min="12576" max="12576" width="2.625" style="114" customWidth="1"/>
    <col min="12577" max="12577" width="9.625" style="114" customWidth="1"/>
    <col min="12578" max="12578" width="2.625" style="114" customWidth="1"/>
    <col min="12579" max="12800" width="9.625" style="114"/>
    <col min="12801" max="12801" width="2.625" style="114" customWidth="1"/>
    <col min="12802" max="12802" width="5" style="114" customWidth="1"/>
    <col min="12803" max="12803" width="20.625" style="114" customWidth="1"/>
    <col min="12804" max="12804" width="2.625" style="114" customWidth="1"/>
    <col min="12805" max="12805" width="9.625" style="114" customWidth="1"/>
    <col min="12806" max="12806" width="2.625" style="114" customWidth="1"/>
    <col min="12807" max="12807" width="9.625" style="114" customWidth="1"/>
    <col min="12808" max="12808" width="2.625" style="114" customWidth="1"/>
    <col min="12809" max="12809" width="9.625" style="114" customWidth="1"/>
    <col min="12810" max="12810" width="2.625" style="114" customWidth="1"/>
    <col min="12811" max="12811" width="9.625" style="114" customWidth="1"/>
    <col min="12812" max="12812" width="2.625" style="114" customWidth="1"/>
    <col min="12813" max="12813" width="9.625" style="114" customWidth="1"/>
    <col min="12814" max="12814" width="2.625" style="114" customWidth="1"/>
    <col min="12815" max="12815" width="9.625" style="114" customWidth="1"/>
    <col min="12816" max="12816" width="2.625" style="114" customWidth="1"/>
    <col min="12817" max="12817" width="9.625" style="114" customWidth="1"/>
    <col min="12818" max="12818" width="2.625" style="114" customWidth="1"/>
    <col min="12819" max="12819" width="9.625" style="114" customWidth="1"/>
    <col min="12820" max="12820" width="3.5" style="114" customWidth="1"/>
    <col min="12821" max="12821" width="9.625" style="114" customWidth="1"/>
    <col min="12822" max="12822" width="2.875" style="114" customWidth="1"/>
    <col min="12823" max="12823" width="9.625" style="114" customWidth="1"/>
    <col min="12824" max="12824" width="3.875" style="114" customWidth="1"/>
    <col min="12825" max="12825" width="8.25" style="114" customWidth="1"/>
    <col min="12826" max="12826" width="6.875" style="114" customWidth="1"/>
    <col min="12827" max="12827" width="7.125" style="114" customWidth="1"/>
    <col min="12828" max="12828" width="8.875" style="114" customWidth="1"/>
    <col min="12829" max="12829" width="9.625" style="114" customWidth="1"/>
    <col min="12830" max="12830" width="2.625" style="114" customWidth="1"/>
    <col min="12831" max="12831" width="9.625" style="114" customWidth="1"/>
    <col min="12832" max="12832" width="2.625" style="114" customWidth="1"/>
    <col min="12833" max="12833" width="9.625" style="114" customWidth="1"/>
    <col min="12834" max="12834" width="2.625" style="114" customWidth="1"/>
    <col min="12835" max="13056" width="9.625" style="114"/>
    <col min="13057" max="13057" width="2.625" style="114" customWidth="1"/>
    <col min="13058" max="13058" width="5" style="114" customWidth="1"/>
    <col min="13059" max="13059" width="20.625" style="114" customWidth="1"/>
    <col min="13060" max="13060" width="2.625" style="114" customWidth="1"/>
    <col min="13061" max="13061" width="9.625" style="114" customWidth="1"/>
    <col min="13062" max="13062" width="2.625" style="114" customWidth="1"/>
    <col min="13063" max="13063" width="9.625" style="114" customWidth="1"/>
    <col min="13064" max="13064" width="2.625" style="114" customWidth="1"/>
    <col min="13065" max="13065" width="9.625" style="114" customWidth="1"/>
    <col min="13066" max="13066" width="2.625" style="114" customWidth="1"/>
    <col min="13067" max="13067" width="9.625" style="114" customWidth="1"/>
    <col min="13068" max="13068" width="2.625" style="114" customWidth="1"/>
    <col min="13069" max="13069" width="9.625" style="114" customWidth="1"/>
    <col min="13070" max="13070" width="2.625" style="114" customWidth="1"/>
    <col min="13071" max="13071" width="9.625" style="114" customWidth="1"/>
    <col min="13072" max="13072" width="2.625" style="114" customWidth="1"/>
    <col min="13073" max="13073" width="9.625" style="114" customWidth="1"/>
    <col min="13074" max="13074" width="2.625" style="114" customWidth="1"/>
    <col min="13075" max="13075" width="9.625" style="114" customWidth="1"/>
    <col min="13076" max="13076" width="3.5" style="114" customWidth="1"/>
    <col min="13077" max="13077" width="9.625" style="114" customWidth="1"/>
    <col min="13078" max="13078" width="2.875" style="114" customWidth="1"/>
    <col min="13079" max="13079" width="9.625" style="114" customWidth="1"/>
    <col min="13080" max="13080" width="3.875" style="114" customWidth="1"/>
    <col min="13081" max="13081" width="8.25" style="114" customWidth="1"/>
    <col min="13082" max="13082" width="6.875" style="114" customWidth="1"/>
    <col min="13083" max="13083" width="7.125" style="114" customWidth="1"/>
    <col min="13084" max="13084" width="8.875" style="114" customWidth="1"/>
    <col min="13085" max="13085" width="9.625" style="114" customWidth="1"/>
    <col min="13086" max="13086" width="2.625" style="114" customWidth="1"/>
    <col min="13087" max="13087" width="9.625" style="114" customWidth="1"/>
    <col min="13088" max="13088" width="2.625" style="114" customWidth="1"/>
    <col min="13089" max="13089" width="9.625" style="114" customWidth="1"/>
    <col min="13090" max="13090" width="2.625" style="114" customWidth="1"/>
    <col min="13091" max="13312" width="9.625" style="114"/>
    <col min="13313" max="13313" width="2.625" style="114" customWidth="1"/>
    <col min="13314" max="13314" width="5" style="114" customWidth="1"/>
    <col min="13315" max="13315" width="20.625" style="114" customWidth="1"/>
    <col min="13316" max="13316" width="2.625" style="114" customWidth="1"/>
    <col min="13317" max="13317" width="9.625" style="114" customWidth="1"/>
    <col min="13318" max="13318" width="2.625" style="114" customWidth="1"/>
    <col min="13319" max="13319" width="9.625" style="114" customWidth="1"/>
    <col min="13320" max="13320" width="2.625" style="114" customWidth="1"/>
    <col min="13321" max="13321" width="9.625" style="114" customWidth="1"/>
    <col min="13322" max="13322" width="2.625" style="114" customWidth="1"/>
    <col min="13323" max="13323" width="9.625" style="114" customWidth="1"/>
    <col min="13324" max="13324" width="2.625" style="114" customWidth="1"/>
    <col min="13325" max="13325" width="9.625" style="114" customWidth="1"/>
    <col min="13326" max="13326" width="2.625" style="114" customWidth="1"/>
    <col min="13327" max="13327" width="9.625" style="114" customWidth="1"/>
    <col min="13328" max="13328" width="2.625" style="114" customWidth="1"/>
    <col min="13329" max="13329" width="9.625" style="114" customWidth="1"/>
    <col min="13330" max="13330" width="2.625" style="114" customWidth="1"/>
    <col min="13331" max="13331" width="9.625" style="114" customWidth="1"/>
    <col min="13332" max="13332" width="3.5" style="114" customWidth="1"/>
    <col min="13333" max="13333" width="9.625" style="114" customWidth="1"/>
    <col min="13334" max="13334" width="2.875" style="114" customWidth="1"/>
    <col min="13335" max="13335" width="9.625" style="114" customWidth="1"/>
    <col min="13336" max="13336" width="3.875" style="114" customWidth="1"/>
    <col min="13337" max="13337" width="8.25" style="114" customWidth="1"/>
    <col min="13338" max="13338" width="6.875" style="114" customWidth="1"/>
    <col min="13339" max="13339" width="7.125" style="114" customWidth="1"/>
    <col min="13340" max="13340" width="8.875" style="114" customWidth="1"/>
    <col min="13341" max="13341" width="9.625" style="114" customWidth="1"/>
    <col min="13342" max="13342" width="2.625" style="114" customWidth="1"/>
    <col min="13343" max="13343" width="9.625" style="114" customWidth="1"/>
    <col min="13344" max="13344" width="2.625" style="114" customWidth="1"/>
    <col min="13345" max="13345" width="9.625" style="114" customWidth="1"/>
    <col min="13346" max="13346" width="2.625" style="114" customWidth="1"/>
    <col min="13347" max="13568" width="9.625" style="114"/>
    <col min="13569" max="13569" width="2.625" style="114" customWidth="1"/>
    <col min="13570" max="13570" width="5" style="114" customWidth="1"/>
    <col min="13571" max="13571" width="20.625" style="114" customWidth="1"/>
    <col min="13572" max="13572" width="2.625" style="114" customWidth="1"/>
    <col min="13573" max="13573" width="9.625" style="114" customWidth="1"/>
    <col min="13574" max="13574" width="2.625" style="114" customWidth="1"/>
    <col min="13575" max="13575" width="9.625" style="114" customWidth="1"/>
    <col min="13576" max="13576" width="2.625" style="114" customWidth="1"/>
    <col min="13577" max="13577" width="9.625" style="114" customWidth="1"/>
    <col min="13578" max="13578" width="2.625" style="114" customWidth="1"/>
    <col min="13579" max="13579" width="9.625" style="114" customWidth="1"/>
    <col min="13580" max="13580" width="2.625" style="114" customWidth="1"/>
    <col min="13581" max="13581" width="9.625" style="114" customWidth="1"/>
    <col min="13582" max="13582" width="2.625" style="114" customWidth="1"/>
    <col min="13583" max="13583" width="9.625" style="114" customWidth="1"/>
    <col min="13584" max="13584" width="2.625" style="114" customWidth="1"/>
    <col min="13585" max="13585" width="9.625" style="114" customWidth="1"/>
    <col min="13586" max="13586" width="2.625" style="114" customWidth="1"/>
    <col min="13587" max="13587" width="9.625" style="114" customWidth="1"/>
    <col min="13588" max="13588" width="3.5" style="114" customWidth="1"/>
    <col min="13589" max="13589" width="9.625" style="114" customWidth="1"/>
    <col min="13590" max="13590" width="2.875" style="114" customWidth="1"/>
    <col min="13591" max="13591" width="9.625" style="114" customWidth="1"/>
    <col min="13592" max="13592" width="3.875" style="114" customWidth="1"/>
    <col min="13593" max="13593" width="8.25" style="114" customWidth="1"/>
    <col min="13594" max="13594" width="6.875" style="114" customWidth="1"/>
    <col min="13595" max="13595" width="7.125" style="114" customWidth="1"/>
    <col min="13596" max="13596" width="8.875" style="114" customWidth="1"/>
    <col min="13597" max="13597" width="9.625" style="114" customWidth="1"/>
    <col min="13598" max="13598" width="2.625" style="114" customWidth="1"/>
    <col min="13599" max="13599" width="9.625" style="114" customWidth="1"/>
    <col min="13600" max="13600" width="2.625" style="114" customWidth="1"/>
    <col min="13601" max="13601" width="9.625" style="114" customWidth="1"/>
    <col min="13602" max="13602" width="2.625" style="114" customWidth="1"/>
    <col min="13603" max="13824" width="9.625" style="114"/>
    <col min="13825" max="13825" width="2.625" style="114" customWidth="1"/>
    <col min="13826" max="13826" width="5" style="114" customWidth="1"/>
    <col min="13827" max="13827" width="20.625" style="114" customWidth="1"/>
    <col min="13828" max="13828" width="2.625" style="114" customWidth="1"/>
    <col min="13829" max="13829" width="9.625" style="114" customWidth="1"/>
    <col min="13830" max="13830" width="2.625" style="114" customWidth="1"/>
    <col min="13831" max="13831" width="9.625" style="114" customWidth="1"/>
    <col min="13832" max="13832" width="2.625" style="114" customWidth="1"/>
    <col min="13833" max="13833" width="9.625" style="114" customWidth="1"/>
    <col min="13834" max="13834" width="2.625" style="114" customWidth="1"/>
    <col min="13835" max="13835" width="9.625" style="114" customWidth="1"/>
    <col min="13836" max="13836" width="2.625" style="114" customWidth="1"/>
    <col min="13837" max="13837" width="9.625" style="114" customWidth="1"/>
    <col min="13838" max="13838" width="2.625" style="114" customWidth="1"/>
    <col min="13839" max="13839" width="9.625" style="114" customWidth="1"/>
    <col min="13840" max="13840" width="2.625" style="114" customWidth="1"/>
    <col min="13841" max="13841" width="9.625" style="114" customWidth="1"/>
    <col min="13842" max="13842" width="2.625" style="114" customWidth="1"/>
    <col min="13843" max="13843" width="9.625" style="114" customWidth="1"/>
    <col min="13844" max="13844" width="3.5" style="114" customWidth="1"/>
    <col min="13845" max="13845" width="9.625" style="114" customWidth="1"/>
    <col min="13846" max="13846" width="2.875" style="114" customWidth="1"/>
    <col min="13847" max="13847" width="9.625" style="114" customWidth="1"/>
    <col min="13848" max="13848" width="3.875" style="114" customWidth="1"/>
    <col min="13849" max="13849" width="8.25" style="114" customWidth="1"/>
    <col min="13850" max="13850" width="6.875" style="114" customWidth="1"/>
    <col min="13851" max="13851" width="7.125" style="114" customWidth="1"/>
    <col min="13852" max="13852" width="8.875" style="114" customWidth="1"/>
    <col min="13853" max="13853" width="9.625" style="114" customWidth="1"/>
    <col min="13854" max="13854" width="2.625" style="114" customWidth="1"/>
    <col min="13855" max="13855" width="9.625" style="114" customWidth="1"/>
    <col min="13856" max="13856" width="2.625" style="114" customWidth="1"/>
    <col min="13857" max="13857" width="9.625" style="114" customWidth="1"/>
    <col min="13858" max="13858" width="2.625" style="114" customWidth="1"/>
    <col min="13859" max="14080" width="9.625" style="114"/>
    <col min="14081" max="14081" width="2.625" style="114" customWidth="1"/>
    <col min="14082" max="14082" width="5" style="114" customWidth="1"/>
    <col min="14083" max="14083" width="20.625" style="114" customWidth="1"/>
    <col min="14084" max="14084" width="2.625" style="114" customWidth="1"/>
    <col min="14085" max="14085" width="9.625" style="114" customWidth="1"/>
    <col min="14086" max="14086" width="2.625" style="114" customWidth="1"/>
    <col min="14087" max="14087" width="9.625" style="114" customWidth="1"/>
    <col min="14088" max="14088" width="2.625" style="114" customWidth="1"/>
    <col min="14089" max="14089" width="9.625" style="114" customWidth="1"/>
    <col min="14090" max="14090" width="2.625" style="114" customWidth="1"/>
    <col min="14091" max="14091" width="9.625" style="114" customWidth="1"/>
    <col min="14092" max="14092" width="2.625" style="114" customWidth="1"/>
    <col min="14093" max="14093" width="9.625" style="114" customWidth="1"/>
    <col min="14094" max="14094" width="2.625" style="114" customWidth="1"/>
    <col min="14095" max="14095" width="9.625" style="114" customWidth="1"/>
    <col min="14096" max="14096" width="2.625" style="114" customWidth="1"/>
    <col min="14097" max="14097" width="9.625" style="114" customWidth="1"/>
    <col min="14098" max="14098" width="2.625" style="114" customWidth="1"/>
    <col min="14099" max="14099" width="9.625" style="114" customWidth="1"/>
    <col min="14100" max="14100" width="3.5" style="114" customWidth="1"/>
    <col min="14101" max="14101" width="9.625" style="114" customWidth="1"/>
    <col min="14102" max="14102" width="2.875" style="114" customWidth="1"/>
    <col min="14103" max="14103" width="9.625" style="114" customWidth="1"/>
    <col min="14104" max="14104" width="3.875" style="114" customWidth="1"/>
    <col min="14105" max="14105" width="8.25" style="114" customWidth="1"/>
    <col min="14106" max="14106" width="6.875" style="114" customWidth="1"/>
    <col min="14107" max="14107" width="7.125" style="114" customWidth="1"/>
    <col min="14108" max="14108" width="8.875" style="114" customWidth="1"/>
    <col min="14109" max="14109" width="9.625" style="114" customWidth="1"/>
    <col min="14110" max="14110" width="2.625" style="114" customWidth="1"/>
    <col min="14111" max="14111" width="9.625" style="114" customWidth="1"/>
    <col min="14112" max="14112" width="2.625" style="114" customWidth="1"/>
    <col min="14113" max="14113" width="9.625" style="114" customWidth="1"/>
    <col min="14114" max="14114" width="2.625" style="114" customWidth="1"/>
    <col min="14115" max="14336" width="9.625" style="114"/>
    <col min="14337" max="14337" width="2.625" style="114" customWidth="1"/>
    <col min="14338" max="14338" width="5" style="114" customWidth="1"/>
    <col min="14339" max="14339" width="20.625" style="114" customWidth="1"/>
    <col min="14340" max="14340" width="2.625" style="114" customWidth="1"/>
    <col min="14341" max="14341" width="9.625" style="114" customWidth="1"/>
    <col min="14342" max="14342" width="2.625" style="114" customWidth="1"/>
    <col min="14343" max="14343" width="9.625" style="114" customWidth="1"/>
    <col min="14344" max="14344" width="2.625" style="114" customWidth="1"/>
    <col min="14345" max="14345" width="9.625" style="114" customWidth="1"/>
    <col min="14346" max="14346" width="2.625" style="114" customWidth="1"/>
    <col min="14347" max="14347" width="9.625" style="114" customWidth="1"/>
    <col min="14348" max="14348" width="2.625" style="114" customWidth="1"/>
    <col min="14349" max="14349" width="9.625" style="114" customWidth="1"/>
    <col min="14350" max="14350" width="2.625" style="114" customWidth="1"/>
    <col min="14351" max="14351" width="9.625" style="114" customWidth="1"/>
    <col min="14352" max="14352" width="2.625" style="114" customWidth="1"/>
    <col min="14353" max="14353" width="9.625" style="114" customWidth="1"/>
    <col min="14354" max="14354" width="2.625" style="114" customWidth="1"/>
    <col min="14355" max="14355" width="9.625" style="114" customWidth="1"/>
    <col min="14356" max="14356" width="3.5" style="114" customWidth="1"/>
    <col min="14357" max="14357" width="9.625" style="114" customWidth="1"/>
    <col min="14358" max="14358" width="2.875" style="114" customWidth="1"/>
    <col min="14359" max="14359" width="9.625" style="114" customWidth="1"/>
    <col min="14360" max="14360" width="3.875" style="114" customWidth="1"/>
    <col min="14361" max="14361" width="8.25" style="114" customWidth="1"/>
    <col min="14362" max="14362" width="6.875" style="114" customWidth="1"/>
    <col min="14363" max="14363" width="7.125" style="114" customWidth="1"/>
    <col min="14364" max="14364" width="8.875" style="114" customWidth="1"/>
    <col min="14365" max="14365" width="9.625" style="114" customWidth="1"/>
    <col min="14366" max="14366" width="2.625" style="114" customWidth="1"/>
    <col min="14367" max="14367" width="9.625" style="114" customWidth="1"/>
    <col min="14368" max="14368" width="2.625" style="114" customWidth="1"/>
    <col min="14369" max="14369" width="9.625" style="114" customWidth="1"/>
    <col min="14370" max="14370" width="2.625" style="114" customWidth="1"/>
    <col min="14371" max="14592" width="9.625" style="114"/>
    <col min="14593" max="14593" width="2.625" style="114" customWidth="1"/>
    <col min="14594" max="14594" width="5" style="114" customWidth="1"/>
    <col min="14595" max="14595" width="20.625" style="114" customWidth="1"/>
    <col min="14596" max="14596" width="2.625" style="114" customWidth="1"/>
    <col min="14597" max="14597" width="9.625" style="114" customWidth="1"/>
    <col min="14598" max="14598" width="2.625" style="114" customWidth="1"/>
    <col min="14599" max="14599" width="9.625" style="114" customWidth="1"/>
    <col min="14600" max="14600" width="2.625" style="114" customWidth="1"/>
    <col min="14601" max="14601" width="9.625" style="114" customWidth="1"/>
    <col min="14602" max="14602" width="2.625" style="114" customWidth="1"/>
    <col min="14603" max="14603" width="9.625" style="114" customWidth="1"/>
    <col min="14604" max="14604" width="2.625" style="114" customWidth="1"/>
    <col min="14605" max="14605" width="9.625" style="114" customWidth="1"/>
    <col min="14606" max="14606" width="2.625" style="114" customWidth="1"/>
    <col min="14607" max="14607" width="9.625" style="114" customWidth="1"/>
    <col min="14608" max="14608" width="2.625" style="114" customWidth="1"/>
    <col min="14609" max="14609" width="9.625" style="114" customWidth="1"/>
    <col min="14610" max="14610" width="2.625" style="114" customWidth="1"/>
    <col min="14611" max="14611" width="9.625" style="114" customWidth="1"/>
    <col min="14612" max="14612" width="3.5" style="114" customWidth="1"/>
    <col min="14613" max="14613" width="9.625" style="114" customWidth="1"/>
    <col min="14614" max="14614" width="2.875" style="114" customWidth="1"/>
    <col min="14615" max="14615" width="9.625" style="114" customWidth="1"/>
    <col min="14616" max="14616" width="3.875" style="114" customWidth="1"/>
    <col min="14617" max="14617" width="8.25" style="114" customWidth="1"/>
    <col min="14618" max="14618" width="6.875" style="114" customWidth="1"/>
    <col min="14619" max="14619" width="7.125" style="114" customWidth="1"/>
    <col min="14620" max="14620" width="8.875" style="114" customWidth="1"/>
    <col min="14621" max="14621" width="9.625" style="114" customWidth="1"/>
    <col min="14622" max="14622" width="2.625" style="114" customWidth="1"/>
    <col min="14623" max="14623" width="9.625" style="114" customWidth="1"/>
    <col min="14624" max="14624" width="2.625" style="114" customWidth="1"/>
    <col min="14625" max="14625" width="9.625" style="114" customWidth="1"/>
    <col min="14626" max="14626" width="2.625" style="114" customWidth="1"/>
    <col min="14627" max="14848" width="9.625" style="114"/>
    <col min="14849" max="14849" width="2.625" style="114" customWidth="1"/>
    <col min="14850" max="14850" width="5" style="114" customWidth="1"/>
    <col min="14851" max="14851" width="20.625" style="114" customWidth="1"/>
    <col min="14852" max="14852" width="2.625" style="114" customWidth="1"/>
    <col min="14853" max="14853" width="9.625" style="114" customWidth="1"/>
    <col min="14854" max="14854" width="2.625" style="114" customWidth="1"/>
    <col min="14855" max="14855" width="9.625" style="114" customWidth="1"/>
    <col min="14856" max="14856" width="2.625" style="114" customWidth="1"/>
    <col min="14857" max="14857" width="9.625" style="114" customWidth="1"/>
    <col min="14858" max="14858" width="2.625" style="114" customWidth="1"/>
    <col min="14859" max="14859" width="9.625" style="114" customWidth="1"/>
    <col min="14860" max="14860" width="2.625" style="114" customWidth="1"/>
    <col min="14861" max="14861" width="9.625" style="114" customWidth="1"/>
    <col min="14862" max="14862" width="2.625" style="114" customWidth="1"/>
    <col min="14863" max="14863" width="9.625" style="114" customWidth="1"/>
    <col min="14864" max="14864" width="2.625" style="114" customWidth="1"/>
    <col min="14865" max="14865" width="9.625" style="114" customWidth="1"/>
    <col min="14866" max="14866" width="2.625" style="114" customWidth="1"/>
    <col min="14867" max="14867" width="9.625" style="114" customWidth="1"/>
    <col min="14868" max="14868" width="3.5" style="114" customWidth="1"/>
    <col min="14869" max="14869" width="9.625" style="114" customWidth="1"/>
    <col min="14870" max="14870" width="2.875" style="114" customWidth="1"/>
    <col min="14871" max="14871" width="9.625" style="114" customWidth="1"/>
    <col min="14872" max="14872" width="3.875" style="114" customWidth="1"/>
    <col min="14873" max="14873" width="8.25" style="114" customWidth="1"/>
    <col min="14874" max="14874" width="6.875" style="114" customWidth="1"/>
    <col min="14875" max="14875" width="7.125" style="114" customWidth="1"/>
    <col min="14876" max="14876" width="8.875" style="114" customWidth="1"/>
    <col min="14877" max="14877" width="9.625" style="114" customWidth="1"/>
    <col min="14878" max="14878" width="2.625" style="114" customWidth="1"/>
    <col min="14879" max="14879" width="9.625" style="114" customWidth="1"/>
    <col min="14880" max="14880" width="2.625" style="114" customWidth="1"/>
    <col min="14881" max="14881" width="9.625" style="114" customWidth="1"/>
    <col min="14882" max="14882" width="2.625" style="114" customWidth="1"/>
    <col min="14883" max="15104" width="9.625" style="114"/>
    <col min="15105" max="15105" width="2.625" style="114" customWidth="1"/>
    <col min="15106" max="15106" width="5" style="114" customWidth="1"/>
    <col min="15107" max="15107" width="20.625" style="114" customWidth="1"/>
    <col min="15108" max="15108" width="2.625" style="114" customWidth="1"/>
    <col min="15109" max="15109" width="9.625" style="114" customWidth="1"/>
    <col min="15110" max="15110" width="2.625" style="114" customWidth="1"/>
    <col min="15111" max="15111" width="9.625" style="114" customWidth="1"/>
    <col min="15112" max="15112" width="2.625" style="114" customWidth="1"/>
    <col min="15113" max="15113" width="9.625" style="114" customWidth="1"/>
    <col min="15114" max="15114" width="2.625" style="114" customWidth="1"/>
    <col min="15115" max="15115" width="9.625" style="114" customWidth="1"/>
    <col min="15116" max="15116" width="2.625" style="114" customWidth="1"/>
    <col min="15117" max="15117" width="9.625" style="114" customWidth="1"/>
    <col min="15118" max="15118" width="2.625" style="114" customWidth="1"/>
    <col min="15119" max="15119" width="9.625" style="114" customWidth="1"/>
    <col min="15120" max="15120" width="2.625" style="114" customWidth="1"/>
    <col min="15121" max="15121" width="9.625" style="114" customWidth="1"/>
    <col min="15122" max="15122" width="2.625" style="114" customWidth="1"/>
    <col min="15123" max="15123" width="9.625" style="114" customWidth="1"/>
    <col min="15124" max="15124" width="3.5" style="114" customWidth="1"/>
    <col min="15125" max="15125" width="9.625" style="114" customWidth="1"/>
    <col min="15126" max="15126" width="2.875" style="114" customWidth="1"/>
    <col min="15127" max="15127" width="9.625" style="114" customWidth="1"/>
    <col min="15128" max="15128" width="3.875" style="114" customWidth="1"/>
    <col min="15129" max="15129" width="8.25" style="114" customWidth="1"/>
    <col min="15130" max="15130" width="6.875" style="114" customWidth="1"/>
    <col min="15131" max="15131" width="7.125" style="114" customWidth="1"/>
    <col min="15132" max="15132" width="8.875" style="114" customWidth="1"/>
    <col min="15133" max="15133" width="9.625" style="114" customWidth="1"/>
    <col min="15134" max="15134" width="2.625" style="114" customWidth="1"/>
    <col min="15135" max="15135" width="9.625" style="114" customWidth="1"/>
    <col min="15136" max="15136" width="2.625" style="114" customWidth="1"/>
    <col min="15137" max="15137" width="9.625" style="114" customWidth="1"/>
    <col min="15138" max="15138" width="2.625" style="114" customWidth="1"/>
    <col min="15139" max="15360" width="9.625" style="114"/>
    <col min="15361" max="15361" width="2.625" style="114" customWidth="1"/>
    <col min="15362" max="15362" width="5" style="114" customWidth="1"/>
    <col min="15363" max="15363" width="20.625" style="114" customWidth="1"/>
    <col min="15364" max="15364" width="2.625" style="114" customWidth="1"/>
    <col min="15365" max="15365" width="9.625" style="114" customWidth="1"/>
    <col min="15366" max="15366" width="2.625" style="114" customWidth="1"/>
    <col min="15367" max="15367" width="9.625" style="114" customWidth="1"/>
    <col min="15368" max="15368" width="2.625" style="114" customWidth="1"/>
    <col min="15369" max="15369" width="9.625" style="114" customWidth="1"/>
    <col min="15370" max="15370" width="2.625" style="114" customWidth="1"/>
    <col min="15371" max="15371" width="9.625" style="114" customWidth="1"/>
    <col min="15372" max="15372" width="2.625" style="114" customWidth="1"/>
    <col min="15373" max="15373" width="9.625" style="114" customWidth="1"/>
    <col min="15374" max="15374" width="2.625" style="114" customWidth="1"/>
    <col min="15375" max="15375" width="9.625" style="114" customWidth="1"/>
    <col min="15376" max="15376" width="2.625" style="114" customWidth="1"/>
    <col min="15377" max="15377" width="9.625" style="114" customWidth="1"/>
    <col min="15378" max="15378" width="2.625" style="114" customWidth="1"/>
    <col min="15379" max="15379" width="9.625" style="114" customWidth="1"/>
    <col min="15380" max="15380" width="3.5" style="114" customWidth="1"/>
    <col min="15381" max="15381" width="9.625" style="114" customWidth="1"/>
    <col min="15382" max="15382" width="2.875" style="114" customWidth="1"/>
    <col min="15383" max="15383" width="9.625" style="114" customWidth="1"/>
    <col min="15384" max="15384" width="3.875" style="114" customWidth="1"/>
    <col min="15385" max="15385" width="8.25" style="114" customWidth="1"/>
    <col min="15386" max="15386" width="6.875" style="114" customWidth="1"/>
    <col min="15387" max="15387" width="7.125" style="114" customWidth="1"/>
    <col min="15388" max="15388" width="8.875" style="114" customWidth="1"/>
    <col min="15389" max="15389" width="9.625" style="114" customWidth="1"/>
    <col min="15390" max="15390" width="2.625" style="114" customWidth="1"/>
    <col min="15391" max="15391" width="9.625" style="114" customWidth="1"/>
    <col min="15392" max="15392" width="2.625" style="114" customWidth="1"/>
    <col min="15393" max="15393" width="9.625" style="114" customWidth="1"/>
    <col min="15394" max="15394" width="2.625" style="114" customWidth="1"/>
    <col min="15395" max="15616" width="9.625" style="114"/>
    <col min="15617" max="15617" width="2.625" style="114" customWidth="1"/>
    <col min="15618" max="15618" width="5" style="114" customWidth="1"/>
    <col min="15619" max="15619" width="20.625" style="114" customWidth="1"/>
    <col min="15620" max="15620" width="2.625" style="114" customWidth="1"/>
    <col min="15621" max="15621" width="9.625" style="114" customWidth="1"/>
    <col min="15622" max="15622" width="2.625" style="114" customWidth="1"/>
    <col min="15623" max="15623" width="9.625" style="114" customWidth="1"/>
    <col min="15624" max="15624" width="2.625" style="114" customWidth="1"/>
    <col min="15625" max="15625" width="9.625" style="114" customWidth="1"/>
    <col min="15626" max="15626" width="2.625" style="114" customWidth="1"/>
    <col min="15627" max="15627" width="9.625" style="114" customWidth="1"/>
    <col min="15628" max="15628" width="2.625" style="114" customWidth="1"/>
    <col min="15629" max="15629" width="9.625" style="114" customWidth="1"/>
    <col min="15630" max="15630" width="2.625" style="114" customWidth="1"/>
    <col min="15631" max="15631" width="9.625" style="114" customWidth="1"/>
    <col min="15632" max="15632" width="2.625" style="114" customWidth="1"/>
    <col min="15633" max="15633" width="9.625" style="114" customWidth="1"/>
    <col min="15634" max="15634" width="2.625" style="114" customWidth="1"/>
    <col min="15635" max="15635" width="9.625" style="114" customWidth="1"/>
    <col min="15636" max="15636" width="3.5" style="114" customWidth="1"/>
    <col min="15637" max="15637" width="9.625" style="114" customWidth="1"/>
    <col min="15638" max="15638" width="2.875" style="114" customWidth="1"/>
    <col min="15639" max="15639" width="9.625" style="114" customWidth="1"/>
    <col min="15640" max="15640" width="3.875" style="114" customWidth="1"/>
    <col min="15641" max="15641" width="8.25" style="114" customWidth="1"/>
    <col min="15642" max="15642" width="6.875" style="114" customWidth="1"/>
    <col min="15643" max="15643" width="7.125" style="114" customWidth="1"/>
    <col min="15644" max="15644" width="8.875" style="114" customWidth="1"/>
    <col min="15645" max="15645" width="9.625" style="114" customWidth="1"/>
    <col min="15646" max="15646" width="2.625" style="114" customWidth="1"/>
    <col min="15647" max="15647" width="9.625" style="114" customWidth="1"/>
    <col min="15648" max="15648" width="2.625" style="114" customWidth="1"/>
    <col min="15649" max="15649" width="9.625" style="114" customWidth="1"/>
    <col min="15650" max="15650" width="2.625" style="114" customWidth="1"/>
    <col min="15651" max="15872" width="9.625" style="114"/>
    <col min="15873" max="15873" width="2.625" style="114" customWidth="1"/>
    <col min="15874" max="15874" width="5" style="114" customWidth="1"/>
    <col min="15875" max="15875" width="20.625" style="114" customWidth="1"/>
    <col min="15876" max="15876" width="2.625" style="114" customWidth="1"/>
    <col min="15877" max="15877" width="9.625" style="114" customWidth="1"/>
    <col min="15878" max="15878" width="2.625" style="114" customWidth="1"/>
    <col min="15879" max="15879" width="9.625" style="114" customWidth="1"/>
    <col min="15880" max="15880" width="2.625" style="114" customWidth="1"/>
    <col min="15881" max="15881" width="9.625" style="114" customWidth="1"/>
    <col min="15882" max="15882" width="2.625" style="114" customWidth="1"/>
    <col min="15883" max="15883" width="9.625" style="114" customWidth="1"/>
    <col min="15884" max="15884" width="2.625" style="114" customWidth="1"/>
    <col min="15885" max="15885" width="9.625" style="114" customWidth="1"/>
    <col min="15886" max="15886" width="2.625" style="114" customWidth="1"/>
    <col min="15887" max="15887" width="9.625" style="114" customWidth="1"/>
    <col min="15888" max="15888" width="2.625" style="114" customWidth="1"/>
    <col min="15889" max="15889" width="9.625" style="114" customWidth="1"/>
    <col min="15890" max="15890" width="2.625" style="114" customWidth="1"/>
    <col min="15891" max="15891" width="9.625" style="114" customWidth="1"/>
    <col min="15892" max="15892" width="3.5" style="114" customWidth="1"/>
    <col min="15893" max="15893" width="9.625" style="114" customWidth="1"/>
    <col min="15894" max="15894" width="2.875" style="114" customWidth="1"/>
    <col min="15895" max="15895" width="9.625" style="114" customWidth="1"/>
    <col min="15896" max="15896" width="3.875" style="114" customWidth="1"/>
    <col min="15897" max="15897" width="8.25" style="114" customWidth="1"/>
    <col min="15898" max="15898" width="6.875" style="114" customWidth="1"/>
    <col min="15899" max="15899" width="7.125" style="114" customWidth="1"/>
    <col min="15900" max="15900" width="8.875" style="114" customWidth="1"/>
    <col min="15901" max="15901" width="9.625" style="114" customWidth="1"/>
    <col min="15902" max="15902" width="2.625" style="114" customWidth="1"/>
    <col min="15903" max="15903" width="9.625" style="114" customWidth="1"/>
    <col min="15904" max="15904" width="2.625" style="114" customWidth="1"/>
    <col min="15905" max="15905" width="9.625" style="114" customWidth="1"/>
    <col min="15906" max="15906" width="2.625" style="114" customWidth="1"/>
    <col min="15907" max="16128" width="9.625" style="114"/>
    <col min="16129" max="16129" width="2.625" style="114" customWidth="1"/>
    <col min="16130" max="16130" width="5" style="114" customWidth="1"/>
    <col min="16131" max="16131" width="20.625" style="114" customWidth="1"/>
    <col min="16132" max="16132" width="2.625" style="114" customWidth="1"/>
    <col min="16133" max="16133" width="9.625" style="114" customWidth="1"/>
    <col min="16134" max="16134" width="2.625" style="114" customWidth="1"/>
    <col min="16135" max="16135" width="9.625" style="114" customWidth="1"/>
    <col min="16136" max="16136" width="2.625" style="114" customWidth="1"/>
    <col min="16137" max="16137" width="9.625" style="114" customWidth="1"/>
    <col min="16138" max="16138" width="2.625" style="114" customWidth="1"/>
    <col min="16139" max="16139" width="9.625" style="114" customWidth="1"/>
    <col min="16140" max="16140" width="2.625" style="114" customWidth="1"/>
    <col min="16141" max="16141" width="9.625" style="114" customWidth="1"/>
    <col min="16142" max="16142" width="2.625" style="114" customWidth="1"/>
    <col min="16143" max="16143" width="9.625" style="114" customWidth="1"/>
    <col min="16144" max="16144" width="2.625" style="114" customWidth="1"/>
    <col min="16145" max="16145" width="9.625" style="114" customWidth="1"/>
    <col min="16146" max="16146" width="2.625" style="114" customWidth="1"/>
    <col min="16147" max="16147" width="9.625" style="114" customWidth="1"/>
    <col min="16148" max="16148" width="3.5" style="114" customWidth="1"/>
    <col min="16149" max="16149" width="9.625" style="114" customWidth="1"/>
    <col min="16150" max="16150" width="2.875" style="114" customWidth="1"/>
    <col min="16151" max="16151" width="9.625" style="114" customWidth="1"/>
    <col min="16152" max="16152" width="3.875" style="114" customWidth="1"/>
    <col min="16153" max="16153" width="8.25" style="114" customWidth="1"/>
    <col min="16154" max="16154" width="6.875" style="114" customWidth="1"/>
    <col min="16155" max="16155" width="7.125" style="114" customWidth="1"/>
    <col min="16156" max="16156" width="8.875" style="114" customWidth="1"/>
    <col min="16157" max="16157" width="9.625" style="114" customWidth="1"/>
    <col min="16158" max="16158" width="2.625" style="114" customWidth="1"/>
    <col min="16159" max="16159" width="9.625" style="114" customWidth="1"/>
    <col min="16160" max="16160" width="2.625" style="114" customWidth="1"/>
    <col min="16161" max="16161" width="9.625" style="114" customWidth="1"/>
    <col min="16162" max="16162" width="2.625" style="114" customWidth="1"/>
    <col min="16163" max="16384" width="9.625" style="114"/>
  </cols>
  <sheetData>
    <row r="1" spans="1:39" ht="22.5" customHeight="1" x14ac:dyDescent="0.45">
      <c r="A1" s="429" t="s">
        <v>344</v>
      </c>
      <c r="B1" s="429"/>
      <c r="C1" s="429"/>
      <c r="D1" s="429"/>
      <c r="E1" s="429"/>
      <c r="F1" s="429"/>
    </row>
    <row r="2" spans="1:39" s="20" customFormat="1" ht="18" customHeight="1" x14ac:dyDescent="0.4">
      <c r="A2" s="431" t="s">
        <v>345</v>
      </c>
      <c r="B2" s="431"/>
      <c r="C2" s="431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33">
        <f ca="1">TODAY()</f>
        <v>43636</v>
      </c>
      <c r="AH2" s="433"/>
      <c r="AI2" s="433"/>
    </row>
    <row r="3" spans="1:39" s="20" customFormat="1" ht="18" customHeight="1" x14ac:dyDescent="0.4">
      <c r="A3" s="431" t="s">
        <v>44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30">
        <v>42248</v>
      </c>
      <c r="E5" s="430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34" t="s">
        <v>204</v>
      </c>
      <c r="F8" s="434"/>
      <c r="G8" s="434"/>
      <c r="H8" s="434"/>
      <c r="I8" s="434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35" t="s">
        <v>483</v>
      </c>
      <c r="L9" s="435"/>
      <c r="M9" s="435"/>
      <c r="N9" s="37"/>
      <c r="O9" s="435" t="s">
        <v>357</v>
      </c>
      <c r="P9" s="435"/>
      <c r="Q9" s="435"/>
      <c r="R9" s="435"/>
      <c r="S9" s="435"/>
      <c r="T9" s="157"/>
      <c r="U9" s="436" t="s">
        <v>484</v>
      </c>
      <c r="V9" s="436"/>
      <c r="W9" s="436"/>
      <c r="X9" s="436"/>
      <c r="Y9" s="436"/>
      <c r="Z9" s="436"/>
      <c r="AA9" s="436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38" t="s">
        <v>485</v>
      </c>
      <c r="P10" s="43"/>
      <c r="Q10" s="43" t="s">
        <v>486</v>
      </c>
      <c r="R10" s="43"/>
      <c r="S10" s="43" t="s">
        <v>487</v>
      </c>
      <c r="T10" s="43"/>
      <c r="U10" s="437"/>
      <c r="V10" s="437"/>
      <c r="W10" s="437"/>
      <c r="X10" s="437"/>
      <c r="Y10" s="437"/>
      <c r="Z10" s="437"/>
      <c r="AA10" s="437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39"/>
      <c r="P11" s="43"/>
      <c r="Q11" s="43"/>
      <c r="R11" s="43"/>
      <c r="S11" s="43"/>
      <c r="T11" s="43"/>
      <c r="U11" s="440" t="s">
        <v>488</v>
      </c>
      <c r="V11" s="43"/>
      <c r="W11" s="440" t="s">
        <v>489</v>
      </c>
      <c r="X11" s="43"/>
      <c r="Y11" s="442" t="s">
        <v>490</v>
      </c>
      <c r="Z11" s="158"/>
      <c r="AA11" s="443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39"/>
      <c r="V12" s="45"/>
      <c r="W12" s="441"/>
      <c r="X12" s="45"/>
      <c r="Y12" s="442"/>
      <c r="Z12" s="158"/>
      <c r="AA12" s="442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32" t="s">
        <v>379</v>
      </c>
      <c r="B196" s="432"/>
      <c r="C196" s="432"/>
      <c r="D196" s="432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ColWidth="9"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Table4[[#This Row],[01/03/2016]]-Table4[[#This Row],[01/12/2015]]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Table4[[#This Row],[01/03/2016]]-Table4[[#This Row],[01/12/2015]]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Table4[[#This Row],[01/03/2016]]-Table4[[#This Row],[01/12/2015]]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Table4[[#This Row],[01/03/2016]]-Table4[[#This Row],[01/12/2015]]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Table4[[#This Row],[01/03/2016]]-Table4[[#This Row],[01/12/2015]]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Table4[[#This Row],[01/03/2016]]-Table4[[#This Row],[01/12/2015]]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Table4[[#This Row],[01/03/2016]]-Table4[[#This Row],[01/12/2015]]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Table4[[#This Row],[01/03/2016]]-Table4[[#This Row],[01/12/2015]]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Table4[[#This Row],[01/03/2016]]-Table4[[#This Row],[01/12/2015]]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Table4[[#This Row],[01/03/2016]]-Table4[[#This Row],[01/12/2015]]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Table4[[#This Row],[01/03/2016]]-Table4[[#This Row],[01/12/2015]]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Table4[[#This Row],[01/03/2016]]-Table4[[#This Row],[01/12/2015]]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Table4[[#This Row],[01/03/2016]]-Table4[[#This Row],[01/12/2015]]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Table4[[#This Row],[01/03/2016]]-Table4[[#This Row],[01/12/2015]]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Table4[[#This Row],[01/03/2016]]-Table4[[#This Row],[01/12/2015]]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Table4[[#This Row],[01/03/2016]]-Table4[[#This Row],[01/12/2015]]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0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Table4[[#This Row],[01/03/2016]]-Table4[[#This Row],[01/12/2015]]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Table4[[#This Row],[01/03/2016]]-Table4[[#This Row],[01/12/2015]]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>D21-C21</f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Table4[[#This Row],[01/03/2016]]-Table4[[#This Row],[01/12/2015]]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>D22-C22</f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Table4[[#This Row],[01/03/2016]]-Table4[[#This Row],[01/12/2015]]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>D23-C23</f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Table4[[#This Row],[01/03/2016]]-Table4[[#This Row],[01/12/2015]]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>D24-C24</f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Table4[[#This Row],[01/03/2016]]-Table4[[#This Row],[01/12/2015]]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Table4[[#This Row],[01/03/2016]]-Table4[[#This Row],[01/12/2015]]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Table4[[#This Row],[01/03/2016]]-Table4[[#This Row],[01/12/2015]]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Table4[[#This Row],[01/03/2016]]-Table4[[#This Row],[01/12/2015]]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SUM(Table2[01/12/2015])</f>
        <v>#REF!</v>
      </c>
      <c r="D28" s="140" t="e">
        <f>SUM(Table2[01/03/2016])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Table4[[#This Row],[01/03/2016]]-Table4[[#This Row],[01/12/2015]]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Table4[[#This Row],[01/03/2016]]-Table4[[#This Row],[01/12/2015]]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Table4[[#This Row],[01/03/2016]]-Table4[[#This Row],[01/12/2015]]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Table4[[#This Row],[01/03/2016]]-Table4[[#This Row],[01/12/2015]]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Table4[[#This Row],[01/03/2016]]-Table4[[#This Row],[01/12/2015]]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Table4[[#This Row],[01/03/2016]]-Table4[[#This Row],[01/12/2015]]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Table4[[#This Row],[01/03/2016]]-Table4[[#This Row],[01/12/2015]]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Table4[[#This Row],[01/03/2016]]-Table4[[#This Row],[01/12/2015]]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Table4[[#This Row],[01/03/2016]]-Table4[[#This Row],[01/12/2015]]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Table4[[#This Row],[01/03/2016]]-Table4[[#This Row],[01/12/2015]]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Table4[[#This Row],[01/03/2016]]-Table4[[#This Row],[01/12/2015]]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Table4[[#This Row],[01/03/2016]]-Table4[[#This Row],[01/12/2015]]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Table4[[#This Row],[01/03/2016]]-Table4[[#This Row],[01/12/2015]]</f>
        <v>#REF!</v>
      </c>
    </row>
    <row r="41" spans="7:17" x14ac:dyDescent="0.45">
      <c r="G41" s="444" t="s">
        <v>481</v>
      </c>
      <c r="H41" s="445"/>
      <c r="I41" s="445"/>
      <c r="J41" s="446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Table4[[#This Row],[01/03/2016]]-Table4[[#This Row],[01/12/2015]]</f>
        <v>#REF!</v>
      </c>
    </row>
    <row r="42" spans="7:17" x14ac:dyDescent="0.45">
      <c r="G42" s="138" t="s">
        <v>480</v>
      </c>
      <c r="H42" s="139"/>
      <c r="I42" s="139" t="e">
        <f>SUM(Table3[01/12/2015])</f>
        <v>#REF!</v>
      </c>
      <c r="J42" s="140" t="e">
        <f>SUM(Table3[01/03/2016])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Table4[[#This Row],[01/03/2016]]-Table4[[#This Row],[01/12/2015]]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Table4[[#This Row],[01/03/2016]]-Table4[[#This Row],[01/12/2015]]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Table4[[#This Row],[01/03/2016]]-Table4[[#This Row],[01/12/2015]]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Table4[[#This Row],[01/03/2016]]-Table4[[#This Row],[01/12/2015]]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Table4[[#This Row],[01/03/2016]]-Table4[[#This Row],[01/12/2015]]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Table4[[#This Row],[01/03/2016]]-Table4[[#This Row],[01/12/2015]]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Table4[[#This Row],[01/03/2016]]-Table4[[#This Row],[01/12/2015]]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Table4[[#This Row],[01/03/2016]]-Table4[[#This Row],[01/12/2015]]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Table4[[#This Row],[01/03/2016]]-Table4[[#This Row],[01/12/2015]]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Table4[[#This Row],[01/03/2016]]-Table4[[#This Row],[01/12/2015]]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Table4[[#This Row],[01/03/2016]]-Table4[[#This Row],[01/12/2015]]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Table4[[#This Row],[01/03/2016]]-Table4[[#This Row],[01/12/2015]]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Table4[[#This Row],[01/03/2016]]-Table4[[#This Row],[01/12/2015]]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Table4[[#This Row],[01/03/2016]]-Table4[[#This Row],[01/12/2015]]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Table4[[#This Row],[01/03/2016]]-Table4[[#This Row],[01/12/2015]]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Table4[[#This Row],[01/03/2016]]-Table4[[#This Row],[01/12/2015]]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Table4[[#This Row],[01/03/2016]]-Table4[[#This Row],[01/12/2015]]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Table4[[#This Row],[01/03/2016]]-Table4[[#This Row],[01/12/2015]]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Table4[[#This Row],[01/03/2016]]-Table4[[#This Row],[01/12/2015]]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Table4[[#This Row],[01/03/2016]]-Table4[[#This Row],[01/12/2015]]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Table4[[#This Row],[01/03/2016]]-Table4[[#This Row],[01/12/2015]]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Table4[[#This Row],[01/03/2016]]-Table4[[#This Row],[01/12/2015]]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Table4[[#This Row],[01/03/2016]]-Table4[[#This Row],[01/12/2015]]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Table4[[#This Row],[01/03/2016]]-Table4[[#This Row],[01/12/2015]]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Table4[[#This Row],[01/03/2016]]-Table4[[#This Row],[01/12/2015]]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Table4[[#This Row],[01/03/2016]]-Table4[[#This Row],[01/12/2015]]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Table4[[#This Row],[01/03/2016]]-Table4[[#This Row],[01/12/2015]]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Table4[[#This Row],[01/03/2016]]-Table4[[#This Row],[01/12/2015]]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Table4[[#This Row],[01/03/2016]]-Table4[[#This Row],[01/12/2015]]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Table4[[#This Row],[01/03/2016]]-Table4[[#This Row],[01/12/2015]]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Table4[[#This Row],[01/03/2016]]-Table4[[#This Row],[01/12/2015]]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Table4[[#This Row],[01/03/2016]]-Table4[[#This Row],[01/12/2015]]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Table4[[#This Row],[01/03/2016]]-Table4[[#This Row],[01/12/2015]]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Table4[[#This Row],[01/03/2016]]-Table4[[#This Row],[01/12/2015]]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Table4[[#This Row],[01/03/2016]]-Table4[[#This Row],[01/12/2015]]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Table4[[#This Row],[01/03/2016]]-Table4[[#This Row],[01/12/2015]]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Table4[[#This Row],[01/03/2016]]-Table4[[#This Row],[01/12/2015]]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Table4[[#This Row],[01/03/2016]]-Table4[[#This Row],[01/12/2015]]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Table4[[#This Row],[01/03/2016]]-Table4[[#This Row],[01/12/2015]]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Table4[[#This Row],[01/03/2016]]-Table4[[#This Row],[01/12/2015]]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Table4[[#This Row],[01/03/2016]]-Table4[[#This Row],[01/12/2015]]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Table4[[#This Row],[01/03/2016]]-Table4[[#This Row],[01/12/2015]]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Table4[[#This Row],[01/03/2016]]-Table4[[#This Row],[01/12/2015]]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Table4[[#This Row],[01/03/2016]]-Table4[[#This Row],[01/12/2015]]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Table4[[#This Row],[01/03/2016]]-Table4[[#This Row],[01/12/2015]]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Table4[[#This Row],[01/03/2016]]-Table4[[#This Row],[01/12/2015]]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Table4[[#This Row],[01/03/2016]]-Table4[[#This Row],[01/12/2015]]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Table4[[#This Row],[01/03/2016]]-Table4[[#This Row],[01/12/2015]]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Table4[[#This Row],[01/03/2016]]-Table4[[#This Row],[01/12/2015]]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Table4[[#This Row],[01/03/2016]]-Table4[[#This Row],[01/12/2015]]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Table4[[#This Row],[01/03/2016]]-Table4[[#This Row],[01/12/2015]]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Table4[[#This Row],[01/03/2016]]-Table4[[#This Row],[01/12/2015]]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Table4[[#This Row],[01/03/2016]]-Table4[[#This Row],[01/12/2015]]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Table4[[#This Row],[01/03/2016]]-Table4[[#This Row],[01/12/2015]]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Table4[[#This Row],[01/03/2016]]-Table4[[#This Row],[01/12/2015]]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Table4[[#This Row],[01/03/2016]]-Table4[[#This Row],[01/12/2015]]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Table4[[#This Row],[01/03/2016]]-Table4[[#This Row],[01/12/2015]]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Table4[[#This Row],[01/03/2016]]-Table4[[#This Row],[01/12/2015]]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Table4[[#This Row],[01/03/2016]]-Table4[[#This Row],[01/12/2015]]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Table4[[#This Row],[01/03/2016]]-Table4[[#This Row],[01/12/2015]]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Table4[[#This Row],[01/03/2016]]-Table4[[#This Row],[01/12/2015]]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Table4[[#This Row],[01/03/2016]]-Table4[[#This Row],[01/12/2015]]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Table4[[#This Row],[01/03/2016]]-Table4[[#This Row],[01/12/2015]]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Table4[[#This Row],[01/03/2016]]-Table4[[#This Row],[01/12/2015]]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Table4[[#This Row],[01/03/2016]]-Table4[[#This Row],[01/12/2015]]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Table4[[#This Row],[01/03/2016]]-Table4[[#This Row],[01/12/2015]]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Table4[[#This Row],[01/03/2016]]-Table4[[#This Row],[01/12/2015]]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Table4[[#This Row],[01/03/2016]]-Table4[[#This Row],[01/12/2015]]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Table4[[#This Row],[01/03/2016]]-Table4[[#This Row],[01/12/2015]]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Table4[[#This Row],[01/03/2016]]-Table4[[#This Row],[01/12/2015]]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Table4[[#This Row],[01/03/2016]]-Table4[[#This Row],[01/12/2015]]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Table4[[#This Row],[01/03/2016]]-Table4[[#This Row],[01/12/2015]]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Table4[[#This Row],[01/03/2016]]-Table4[[#This Row],[01/12/2015]]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Table4[[#This Row],[01/03/2016]]-Table4[[#This Row],[01/12/2015]]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Table4[[#This Row],[01/03/2016]]-Table4[[#This Row],[01/12/2015]]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Table4[[#This Row],[01/03/2016]]-Table4[[#This Row],[01/12/2015]]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Table4[[#This Row],[01/03/2016]]-Table4[[#This Row],[01/12/2015]]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Table4[[#This Row],[01/03/2016]]-Table4[[#This Row],[01/12/2015]]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Table4[[#This Row],[01/03/2016]]-Table4[[#This Row],[01/12/2015]]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Table4[[#This Row],[01/03/2016]]-Table4[[#This Row],[01/12/2015]]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Table4[[#This Row],[01/03/2016]]-Table4[[#This Row],[01/12/2015]]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Table4[[#This Row],[01/03/2016]]-Table4[[#This Row],[01/12/2015]]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Table4[[#This Row],[01/03/2016]]-Table4[[#This Row],[01/12/2015]]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Table4[[#This Row],[01/03/2016]]-Table4[[#This Row],[01/12/2015]]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Table4[[#This Row],[01/03/2016]]-Table4[[#This Row],[01/12/2015]]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Table4[[#This Row],[01/03/2016]]-Table4[[#This Row],[01/12/2015]]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Table4[[#This Row],[01/03/2016]]-Table4[[#This Row],[01/12/2015]]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Table4[[#This Row],[01/03/2016]]-Table4[[#This Row],[01/12/2015]]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Table4[[#This Row],[01/03/2016]]-Table4[[#This Row],[01/12/2015]]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Table4[[#This Row],[01/03/2016]]-Table4[[#This Row],[01/12/2015]]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Table4[[#This Row],[01/03/2016]]-Table4[[#This Row],[01/12/2015]]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Table4[[#This Row],[01/03/2016]]-Table4[[#This Row],[01/12/2015]]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Table4[[#This Row],[01/03/2016]]-Table4[[#This Row],[01/12/2015]]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Table4[[#This Row],[01/03/2016]]-Table4[[#This Row],[01/12/2015]]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Table4[[#This Row],[01/03/2016]]-Table4[[#This Row],[01/12/2015]]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Table4[[#This Row],[01/03/2016]]-Table4[[#This Row],[01/12/2015]]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Table4[[#This Row],[01/03/2016]]-Table4[[#This Row],[01/12/2015]]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Table4[[#This Row],[01/03/2016]]-Table4[[#This Row],[01/12/2015]]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Table4[[#This Row],[01/03/2016]]-Table4[[#This Row],[01/12/2015]]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Table4[[#This Row],[01/03/2016]]-Table4[[#This Row],[01/12/2015]]</f>
        <v>#REF!</v>
      </c>
    </row>
    <row r="143" spans="13:17" x14ac:dyDescent="0.45">
      <c r="M143" s="444" t="s">
        <v>481</v>
      </c>
      <c r="N143" s="445"/>
      <c r="O143" s="445"/>
      <c r="P143" s="446"/>
    </row>
    <row r="144" spans="13:17" x14ac:dyDescent="0.45">
      <c r="M144" s="138" t="s">
        <v>115</v>
      </c>
      <c r="N144" s="139"/>
      <c r="O144" s="265" t="e">
        <f>SUM(Table4[01/12/2015])</f>
        <v>#REF!</v>
      </c>
      <c r="P144" s="140" t="e">
        <f>SUM(Table4[01/03/2016])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47" t="s">
        <v>533</v>
      </c>
      <c r="B2" s="447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48" t="s">
        <v>535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49" t="s">
        <v>379</v>
      </c>
      <c r="B236" s="449"/>
      <c r="C236" s="449"/>
      <c r="D236" s="449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256" width="9.625" style="114"/>
    <col min="257" max="257" width="5" style="114" customWidth="1"/>
    <col min="258" max="258" width="4.375" style="114" customWidth="1"/>
    <col min="259" max="259" width="23.75" style="114" bestFit="1" customWidth="1"/>
    <col min="260" max="260" width="2.625" style="114" customWidth="1"/>
    <col min="261" max="261" width="9.625" style="114"/>
    <col min="262" max="262" width="2.625" style="114" customWidth="1"/>
    <col min="263" max="263" width="9.625" style="114"/>
    <col min="264" max="264" width="2.625" style="114" customWidth="1"/>
    <col min="265" max="265" width="9.625" style="114"/>
    <col min="266" max="266" width="5.5" style="114" customWidth="1"/>
    <col min="267" max="267" width="8.5" style="114" customWidth="1"/>
    <col min="268" max="268" width="2.625" style="114" customWidth="1"/>
    <col min="269" max="269" width="9.625" style="114"/>
    <col min="270" max="270" width="2.625" style="114" customWidth="1"/>
    <col min="271" max="271" width="9.625" style="114"/>
    <col min="272" max="272" width="2.625" style="114" customWidth="1"/>
    <col min="273" max="273" width="9.625" style="114"/>
    <col min="274" max="274" width="2.625" style="114" customWidth="1"/>
    <col min="275" max="275" width="9.625" style="114"/>
    <col min="276" max="276" width="2.625" style="114" customWidth="1"/>
    <col min="277" max="277" width="9.625" style="114"/>
    <col min="278" max="278" width="2.625" style="114" customWidth="1"/>
    <col min="279" max="279" width="9.75" style="114" customWidth="1"/>
    <col min="280" max="280" width="2.625" style="114" customWidth="1"/>
    <col min="281" max="281" width="9.625" style="114"/>
    <col min="282" max="282" width="2.625" style="114" customWidth="1"/>
    <col min="283" max="283" width="9.625" style="114"/>
    <col min="284" max="284" width="5.5" style="114" customWidth="1"/>
    <col min="285" max="285" width="9.625" style="114"/>
    <col min="286" max="286" width="2.625" style="114" customWidth="1"/>
    <col min="287" max="287" width="9.625" style="114"/>
    <col min="288" max="288" width="2.625" style="114" customWidth="1"/>
    <col min="289" max="289" width="9.625" style="114"/>
    <col min="290" max="290" width="2.625" style="114" customWidth="1"/>
    <col min="291" max="512" width="9.625" style="114"/>
    <col min="513" max="513" width="5" style="114" customWidth="1"/>
    <col min="514" max="514" width="4.375" style="114" customWidth="1"/>
    <col min="515" max="515" width="23.75" style="114" bestFit="1" customWidth="1"/>
    <col min="516" max="516" width="2.625" style="114" customWidth="1"/>
    <col min="517" max="517" width="9.625" style="114"/>
    <col min="518" max="518" width="2.625" style="114" customWidth="1"/>
    <col min="519" max="519" width="9.625" style="114"/>
    <col min="520" max="520" width="2.625" style="114" customWidth="1"/>
    <col min="521" max="521" width="9.625" style="114"/>
    <col min="522" max="522" width="5.5" style="114" customWidth="1"/>
    <col min="523" max="523" width="8.5" style="114" customWidth="1"/>
    <col min="524" max="524" width="2.625" style="114" customWidth="1"/>
    <col min="525" max="525" width="9.625" style="114"/>
    <col min="526" max="526" width="2.625" style="114" customWidth="1"/>
    <col min="527" max="527" width="9.625" style="114"/>
    <col min="528" max="528" width="2.625" style="114" customWidth="1"/>
    <col min="529" max="529" width="9.625" style="114"/>
    <col min="530" max="530" width="2.625" style="114" customWidth="1"/>
    <col min="531" max="531" width="9.625" style="114"/>
    <col min="532" max="532" width="2.625" style="114" customWidth="1"/>
    <col min="533" max="533" width="9.625" style="114"/>
    <col min="534" max="534" width="2.625" style="114" customWidth="1"/>
    <col min="535" max="535" width="9.75" style="114" customWidth="1"/>
    <col min="536" max="536" width="2.625" style="114" customWidth="1"/>
    <col min="537" max="537" width="9.625" style="114"/>
    <col min="538" max="538" width="2.625" style="114" customWidth="1"/>
    <col min="539" max="539" width="9.625" style="114"/>
    <col min="540" max="540" width="5.5" style="114" customWidth="1"/>
    <col min="541" max="541" width="9.625" style="114"/>
    <col min="542" max="542" width="2.625" style="114" customWidth="1"/>
    <col min="543" max="543" width="9.625" style="114"/>
    <col min="544" max="544" width="2.625" style="114" customWidth="1"/>
    <col min="545" max="545" width="9.625" style="114"/>
    <col min="546" max="546" width="2.625" style="114" customWidth="1"/>
    <col min="547" max="768" width="9.625" style="114"/>
    <col min="769" max="769" width="5" style="114" customWidth="1"/>
    <col min="770" max="770" width="4.375" style="114" customWidth="1"/>
    <col min="771" max="771" width="23.75" style="114" bestFit="1" customWidth="1"/>
    <col min="772" max="772" width="2.625" style="114" customWidth="1"/>
    <col min="773" max="773" width="9.625" style="114"/>
    <col min="774" max="774" width="2.625" style="114" customWidth="1"/>
    <col min="775" max="775" width="9.625" style="114"/>
    <col min="776" max="776" width="2.625" style="114" customWidth="1"/>
    <col min="777" max="777" width="9.625" style="114"/>
    <col min="778" max="778" width="5.5" style="114" customWidth="1"/>
    <col min="779" max="779" width="8.5" style="114" customWidth="1"/>
    <col min="780" max="780" width="2.625" style="114" customWidth="1"/>
    <col min="781" max="781" width="9.625" style="114"/>
    <col min="782" max="782" width="2.625" style="114" customWidth="1"/>
    <col min="783" max="783" width="9.625" style="114"/>
    <col min="784" max="784" width="2.625" style="114" customWidth="1"/>
    <col min="785" max="785" width="9.625" style="114"/>
    <col min="786" max="786" width="2.625" style="114" customWidth="1"/>
    <col min="787" max="787" width="9.625" style="114"/>
    <col min="788" max="788" width="2.625" style="114" customWidth="1"/>
    <col min="789" max="789" width="9.625" style="114"/>
    <col min="790" max="790" width="2.625" style="114" customWidth="1"/>
    <col min="791" max="791" width="9.75" style="114" customWidth="1"/>
    <col min="792" max="792" width="2.625" style="114" customWidth="1"/>
    <col min="793" max="793" width="9.625" style="114"/>
    <col min="794" max="794" width="2.625" style="114" customWidth="1"/>
    <col min="795" max="795" width="9.625" style="114"/>
    <col min="796" max="796" width="5.5" style="114" customWidth="1"/>
    <col min="797" max="797" width="9.625" style="114"/>
    <col min="798" max="798" width="2.625" style="114" customWidth="1"/>
    <col min="799" max="799" width="9.625" style="114"/>
    <col min="800" max="800" width="2.625" style="114" customWidth="1"/>
    <col min="801" max="801" width="9.625" style="114"/>
    <col min="802" max="802" width="2.625" style="114" customWidth="1"/>
    <col min="803" max="1024" width="9.625" style="114"/>
    <col min="1025" max="1025" width="5" style="114" customWidth="1"/>
    <col min="1026" max="1026" width="4.375" style="114" customWidth="1"/>
    <col min="1027" max="1027" width="23.75" style="114" bestFit="1" customWidth="1"/>
    <col min="1028" max="1028" width="2.625" style="114" customWidth="1"/>
    <col min="1029" max="1029" width="9.625" style="114"/>
    <col min="1030" max="1030" width="2.625" style="114" customWidth="1"/>
    <col min="1031" max="1031" width="9.625" style="114"/>
    <col min="1032" max="1032" width="2.625" style="114" customWidth="1"/>
    <col min="1033" max="1033" width="9.625" style="114"/>
    <col min="1034" max="1034" width="5.5" style="114" customWidth="1"/>
    <col min="1035" max="1035" width="8.5" style="114" customWidth="1"/>
    <col min="1036" max="1036" width="2.625" style="114" customWidth="1"/>
    <col min="1037" max="1037" width="9.625" style="114"/>
    <col min="1038" max="1038" width="2.625" style="114" customWidth="1"/>
    <col min="1039" max="1039" width="9.625" style="114"/>
    <col min="1040" max="1040" width="2.625" style="114" customWidth="1"/>
    <col min="1041" max="1041" width="9.625" style="114"/>
    <col min="1042" max="1042" width="2.625" style="114" customWidth="1"/>
    <col min="1043" max="1043" width="9.625" style="114"/>
    <col min="1044" max="1044" width="2.625" style="114" customWidth="1"/>
    <col min="1045" max="1045" width="9.625" style="114"/>
    <col min="1046" max="1046" width="2.625" style="114" customWidth="1"/>
    <col min="1047" max="1047" width="9.75" style="114" customWidth="1"/>
    <col min="1048" max="1048" width="2.625" style="114" customWidth="1"/>
    <col min="1049" max="1049" width="9.625" style="114"/>
    <col min="1050" max="1050" width="2.625" style="114" customWidth="1"/>
    <col min="1051" max="1051" width="9.625" style="114"/>
    <col min="1052" max="1052" width="5.5" style="114" customWidth="1"/>
    <col min="1053" max="1053" width="9.625" style="114"/>
    <col min="1054" max="1054" width="2.625" style="114" customWidth="1"/>
    <col min="1055" max="1055" width="9.625" style="114"/>
    <col min="1056" max="1056" width="2.625" style="114" customWidth="1"/>
    <col min="1057" max="1057" width="9.625" style="114"/>
    <col min="1058" max="1058" width="2.625" style="114" customWidth="1"/>
    <col min="1059" max="1280" width="9.625" style="114"/>
    <col min="1281" max="1281" width="5" style="114" customWidth="1"/>
    <col min="1282" max="1282" width="4.375" style="114" customWidth="1"/>
    <col min="1283" max="1283" width="23.75" style="114" bestFit="1" customWidth="1"/>
    <col min="1284" max="1284" width="2.625" style="114" customWidth="1"/>
    <col min="1285" max="1285" width="9.625" style="114"/>
    <col min="1286" max="1286" width="2.625" style="114" customWidth="1"/>
    <col min="1287" max="1287" width="9.625" style="114"/>
    <col min="1288" max="1288" width="2.625" style="114" customWidth="1"/>
    <col min="1289" max="1289" width="9.625" style="114"/>
    <col min="1290" max="1290" width="5.5" style="114" customWidth="1"/>
    <col min="1291" max="1291" width="8.5" style="114" customWidth="1"/>
    <col min="1292" max="1292" width="2.625" style="114" customWidth="1"/>
    <col min="1293" max="1293" width="9.625" style="114"/>
    <col min="1294" max="1294" width="2.625" style="114" customWidth="1"/>
    <col min="1295" max="1295" width="9.625" style="114"/>
    <col min="1296" max="1296" width="2.625" style="114" customWidth="1"/>
    <col min="1297" max="1297" width="9.625" style="114"/>
    <col min="1298" max="1298" width="2.625" style="114" customWidth="1"/>
    <col min="1299" max="1299" width="9.625" style="114"/>
    <col min="1300" max="1300" width="2.625" style="114" customWidth="1"/>
    <col min="1301" max="1301" width="9.625" style="114"/>
    <col min="1302" max="1302" width="2.625" style="114" customWidth="1"/>
    <col min="1303" max="1303" width="9.75" style="114" customWidth="1"/>
    <col min="1304" max="1304" width="2.625" style="114" customWidth="1"/>
    <col min="1305" max="1305" width="9.625" style="114"/>
    <col min="1306" max="1306" width="2.625" style="114" customWidth="1"/>
    <col min="1307" max="1307" width="9.625" style="114"/>
    <col min="1308" max="1308" width="5.5" style="114" customWidth="1"/>
    <col min="1309" max="1309" width="9.625" style="114"/>
    <col min="1310" max="1310" width="2.625" style="114" customWidth="1"/>
    <col min="1311" max="1311" width="9.625" style="114"/>
    <col min="1312" max="1312" width="2.625" style="114" customWidth="1"/>
    <col min="1313" max="1313" width="9.625" style="114"/>
    <col min="1314" max="1314" width="2.625" style="114" customWidth="1"/>
    <col min="1315" max="1536" width="9.625" style="114"/>
    <col min="1537" max="1537" width="5" style="114" customWidth="1"/>
    <col min="1538" max="1538" width="4.375" style="114" customWidth="1"/>
    <col min="1539" max="1539" width="23.75" style="114" bestFit="1" customWidth="1"/>
    <col min="1540" max="1540" width="2.625" style="114" customWidth="1"/>
    <col min="1541" max="1541" width="9.625" style="114"/>
    <col min="1542" max="1542" width="2.625" style="114" customWidth="1"/>
    <col min="1543" max="1543" width="9.625" style="114"/>
    <col min="1544" max="1544" width="2.625" style="114" customWidth="1"/>
    <col min="1545" max="1545" width="9.625" style="114"/>
    <col min="1546" max="1546" width="5.5" style="114" customWidth="1"/>
    <col min="1547" max="1547" width="8.5" style="114" customWidth="1"/>
    <col min="1548" max="1548" width="2.625" style="114" customWidth="1"/>
    <col min="1549" max="1549" width="9.625" style="114"/>
    <col min="1550" max="1550" width="2.625" style="114" customWidth="1"/>
    <col min="1551" max="1551" width="9.625" style="114"/>
    <col min="1552" max="1552" width="2.625" style="114" customWidth="1"/>
    <col min="1553" max="1553" width="9.625" style="114"/>
    <col min="1554" max="1554" width="2.625" style="114" customWidth="1"/>
    <col min="1555" max="1555" width="9.625" style="114"/>
    <col min="1556" max="1556" width="2.625" style="114" customWidth="1"/>
    <col min="1557" max="1557" width="9.625" style="114"/>
    <col min="1558" max="1558" width="2.625" style="114" customWidth="1"/>
    <col min="1559" max="1559" width="9.75" style="114" customWidth="1"/>
    <col min="1560" max="1560" width="2.625" style="114" customWidth="1"/>
    <col min="1561" max="1561" width="9.625" style="114"/>
    <col min="1562" max="1562" width="2.625" style="114" customWidth="1"/>
    <col min="1563" max="1563" width="9.625" style="114"/>
    <col min="1564" max="1564" width="5.5" style="114" customWidth="1"/>
    <col min="1565" max="1565" width="9.625" style="114"/>
    <col min="1566" max="1566" width="2.625" style="114" customWidth="1"/>
    <col min="1567" max="1567" width="9.625" style="114"/>
    <col min="1568" max="1568" width="2.625" style="114" customWidth="1"/>
    <col min="1569" max="1569" width="9.625" style="114"/>
    <col min="1570" max="1570" width="2.625" style="114" customWidth="1"/>
    <col min="1571" max="1792" width="9.625" style="114"/>
    <col min="1793" max="1793" width="5" style="114" customWidth="1"/>
    <col min="1794" max="1794" width="4.375" style="114" customWidth="1"/>
    <col min="1795" max="1795" width="23.75" style="114" bestFit="1" customWidth="1"/>
    <col min="1796" max="1796" width="2.625" style="114" customWidth="1"/>
    <col min="1797" max="1797" width="9.625" style="114"/>
    <col min="1798" max="1798" width="2.625" style="114" customWidth="1"/>
    <col min="1799" max="1799" width="9.625" style="114"/>
    <col min="1800" max="1800" width="2.625" style="114" customWidth="1"/>
    <col min="1801" max="1801" width="9.625" style="114"/>
    <col min="1802" max="1802" width="5.5" style="114" customWidth="1"/>
    <col min="1803" max="1803" width="8.5" style="114" customWidth="1"/>
    <col min="1804" max="1804" width="2.625" style="114" customWidth="1"/>
    <col min="1805" max="1805" width="9.625" style="114"/>
    <col min="1806" max="1806" width="2.625" style="114" customWidth="1"/>
    <col min="1807" max="1807" width="9.625" style="114"/>
    <col min="1808" max="1808" width="2.625" style="114" customWidth="1"/>
    <col min="1809" max="1809" width="9.625" style="114"/>
    <col min="1810" max="1810" width="2.625" style="114" customWidth="1"/>
    <col min="1811" max="1811" width="9.625" style="114"/>
    <col min="1812" max="1812" width="2.625" style="114" customWidth="1"/>
    <col min="1813" max="1813" width="9.625" style="114"/>
    <col min="1814" max="1814" width="2.625" style="114" customWidth="1"/>
    <col min="1815" max="1815" width="9.75" style="114" customWidth="1"/>
    <col min="1816" max="1816" width="2.625" style="114" customWidth="1"/>
    <col min="1817" max="1817" width="9.625" style="114"/>
    <col min="1818" max="1818" width="2.625" style="114" customWidth="1"/>
    <col min="1819" max="1819" width="9.625" style="114"/>
    <col min="1820" max="1820" width="5.5" style="114" customWidth="1"/>
    <col min="1821" max="1821" width="9.625" style="114"/>
    <col min="1822" max="1822" width="2.625" style="114" customWidth="1"/>
    <col min="1823" max="1823" width="9.625" style="114"/>
    <col min="1824" max="1824" width="2.625" style="114" customWidth="1"/>
    <col min="1825" max="1825" width="9.625" style="114"/>
    <col min="1826" max="1826" width="2.625" style="114" customWidth="1"/>
    <col min="1827" max="2048" width="9.625" style="114"/>
    <col min="2049" max="2049" width="5" style="114" customWidth="1"/>
    <col min="2050" max="2050" width="4.375" style="114" customWidth="1"/>
    <col min="2051" max="2051" width="23.75" style="114" bestFit="1" customWidth="1"/>
    <col min="2052" max="2052" width="2.625" style="114" customWidth="1"/>
    <col min="2053" max="2053" width="9.625" style="114"/>
    <col min="2054" max="2054" width="2.625" style="114" customWidth="1"/>
    <col min="2055" max="2055" width="9.625" style="114"/>
    <col min="2056" max="2056" width="2.625" style="114" customWidth="1"/>
    <col min="2057" max="2057" width="9.625" style="114"/>
    <col min="2058" max="2058" width="5.5" style="114" customWidth="1"/>
    <col min="2059" max="2059" width="8.5" style="114" customWidth="1"/>
    <col min="2060" max="2060" width="2.625" style="114" customWidth="1"/>
    <col min="2061" max="2061" width="9.625" style="114"/>
    <col min="2062" max="2062" width="2.625" style="114" customWidth="1"/>
    <col min="2063" max="2063" width="9.625" style="114"/>
    <col min="2064" max="2064" width="2.625" style="114" customWidth="1"/>
    <col min="2065" max="2065" width="9.625" style="114"/>
    <col min="2066" max="2066" width="2.625" style="114" customWidth="1"/>
    <col min="2067" max="2067" width="9.625" style="114"/>
    <col min="2068" max="2068" width="2.625" style="114" customWidth="1"/>
    <col min="2069" max="2069" width="9.625" style="114"/>
    <col min="2070" max="2070" width="2.625" style="114" customWidth="1"/>
    <col min="2071" max="2071" width="9.75" style="114" customWidth="1"/>
    <col min="2072" max="2072" width="2.625" style="114" customWidth="1"/>
    <col min="2073" max="2073" width="9.625" style="114"/>
    <col min="2074" max="2074" width="2.625" style="114" customWidth="1"/>
    <col min="2075" max="2075" width="9.625" style="114"/>
    <col min="2076" max="2076" width="5.5" style="114" customWidth="1"/>
    <col min="2077" max="2077" width="9.625" style="114"/>
    <col min="2078" max="2078" width="2.625" style="114" customWidth="1"/>
    <col min="2079" max="2079" width="9.625" style="114"/>
    <col min="2080" max="2080" width="2.625" style="114" customWidth="1"/>
    <col min="2081" max="2081" width="9.625" style="114"/>
    <col min="2082" max="2082" width="2.625" style="114" customWidth="1"/>
    <col min="2083" max="2304" width="9.625" style="114"/>
    <col min="2305" max="2305" width="5" style="114" customWidth="1"/>
    <col min="2306" max="2306" width="4.375" style="114" customWidth="1"/>
    <col min="2307" max="2307" width="23.75" style="114" bestFit="1" customWidth="1"/>
    <col min="2308" max="2308" width="2.625" style="114" customWidth="1"/>
    <col min="2309" max="2309" width="9.625" style="114"/>
    <col min="2310" max="2310" width="2.625" style="114" customWidth="1"/>
    <col min="2311" max="2311" width="9.625" style="114"/>
    <col min="2312" max="2312" width="2.625" style="114" customWidth="1"/>
    <col min="2313" max="2313" width="9.625" style="114"/>
    <col min="2314" max="2314" width="5.5" style="114" customWidth="1"/>
    <col min="2315" max="2315" width="8.5" style="114" customWidth="1"/>
    <col min="2316" max="2316" width="2.625" style="114" customWidth="1"/>
    <col min="2317" max="2317" width="9.625" style="114"/>
    <col min="2318" max="2318" width="2.625" style="114" customWidth="1"/>
    <col min="2319" max="2319" width="9.625" style="114"/>
    <col min="2320" max="2320" width="2.625" style="114" customWidth="1"/>
    <col min="2321" max="2321" width="9.625" style="114"/>
    <col min="2322" max="2322" width="2.625" style="114" customWidth="1"/>
    <col min="2323" max="2323" width="9.625" style="114"/>
    <col min="2324" max="2324" width="2.625" style="114" customWidth="1"/>
    <col min="2325" max="2325" width="9.625" style="114"/>
    <col min="2326" max="2326" width="2.625" style="114" customWidth="1"/>
    <col min="2327" max="2327" width="9.75" style="114" customWidth="1"/>
    <col min="2328" max="2328" width="2.625" style="114" customWidth="1"/>
    <col min="2329" max="2329" width="9.625" style="114"/>
    <col min="2330" max="2330" width="2.625" style="114" customWidth="1"/>
    <col min="2331" max="2331" width="9.625" style="114"/>
    <col min="2332" max="2332" width="5.5" style="114" customWidth="1"/>
    <col min="2333" max="2333" width="9.625" style="114"/>
    <col min="2334" max="2334" width="2.625" style="114" customWidth="1"/>
    <col min="2335" max="2335" width="9.625" style="114"/>
    <col min="2336" max="2336" width="2.625" style="114" customWidth="1"/>
    <col min="2337" max="2337" width="9.625" style="114"/>
    <col min="2338" max="2338" width="2.625" style="114" customWidth="1"/>
    <col min="2339" max="2560" width="9.625" style="114"/>
    <col min="2561" max="2561" width="5" style="114" customWidth="1"/>
    <col min="2562" max="2562" width="4.375" style="114" customWidth="1"/>
    <col min="2563" max="2563" width="23.75" style="114" bestFit="1" customWidth="1"/>
    <col min="2564" max="2564" width="2.625" style="114" customWidth="1"/>
    <col min="2565" max="2565" width="9.625" style="114"/>
    <col min="2566" max="2566" width="2.625" style="114" customWidth="1"/>
    <col min="2567" max="2567" width="9.625" style="114"/>
    <col min="2568" max="2568" width="2.625" style="114" customWidth="1"/>
    <col min="2569" max="2569" width="9.625" style="114"/>
    <col min="2570" max="2570" width="5.5" style="114" customWidth="1"/>
    <col min="2571" max="2571" width="8.5" style="114" customWidth="1"/>
    <col min="2572" max="2572" width="2.625" style="114" customWidth="1"/>
    <col min="2573" max="2573" width="9.625" style="114"/>
    <col min="2574" max="2574" width="2.625" style="114" customWidth="1"/>
    <col min="2575" max="2575" width="9.625" style="114"/>
    <col min="2576" max="2576" width="2.625" style="114" customWidth="1"/>
    <col min="2577" max="2577" width="9.625" style="114"/>
    <col min="2578" max="2578" width="2.625" style="114" customWidth="1"/>
    <col min="2579" max="2579" width="9.625" style="114"/>
    <col min="2580" max="2580" width="2.625" style="114" customWidth="1"/>
    <col min="2581" max="2581" width="9.625" style="114"/>
    <col min="2582" max="2582" width="2.625" style="114" customWidth="1"/>
    <col min="2583" max="2583" width="9.75" style="114" customWidth="1"/>
    <col min="2584" max="2584" width="2.625" style="114" customWidth="1"/>
    <col min="2585" max="2585" width="9.625" style="114"/>
    <col min="2586" max="2586" width="2.625" style="114" customWidth="1"/>
    <col min="2587" max="2587" width="9.625" style="114"/>
    <col min="2588" max="2588" width="5.5" style="114" customWidth="1"/>
    <col min="2589" max="2589" width="9.625" style="114"/>
    <col min="2590" max="2590" width="2.625" style="114" customWidth="1"/>
    <col min="2591" max="2591" width="9.625" style="114"/>
    <col min="2592" max="2592" width="2.625" style="114" customWidth="1"/>
    <col min="2593" max="2593" width="9.625" style="114"/>
    <col min="2594" max="2594" width="2.625" style="114" customWidth="1"/>
    <col min="2595" max="2816" width="9.625" style="114"/>
    <col min="2817" max="2817" width="5" style="114" customWidth="1"/>
    <col min="2818" max="2818" width="4.375" style="114" customWidth="1"/>
    <col min="2819" max="2819" width="23.75" style="114" bestFit="1" customWidth="1"/>
    <col min="2820" max="2820" width="2.625" style="114" customWidth="1"/>
    <col min="2821" max="2821" width="9.625" style="114"/>
    <col min="2822" max="2822" width="2.625" style="114" customWidth="1"/>
    <col min="2823" max="2823" width="9.625" style="114"/>
    <col min="2824" max="2824" width="2.625" style="114" customWidth="1"/>
    <col min="2825" max="2825" width="9.625" style="114"/>
    <col min="2826" max="2826" width="5.5" style="114" customWidth="1"/>
    <col min="2827" max="2827" width="8.5" style="114" customWidth="1"/>
    <col min="2828" max="2828" width="2.625" style="114" customWidth="1"/>
    <col min="2829" max="2829" width="9.625" style="114"/>
    <col min="2830" max="2830" width="2.625" style="114" customWidth="1"/>
    <col min="2831" max="2831" width="9.625" style="114"/>
    <col min="2832" max="2832" width="2.625" style="114" customWidth="1"/>
    <col min="2833" max="2833" width="9.625" style="114"/>
    <col min="2834" max="2834" width="2.625" style="114" customWidth="1"/>
    <col min="2835" max="2835" width="9.625" style="114"/>
    <col min="2836" max="2836" width="2.625" style="114" customWidth="1"/>
    <col min="2837" max="2837" width="9.625" style="114"/>
    <col min="2838" max="2838" width="2.625" style="114" customWidth="1"/>
    <col min="2839" max="2839" width="9.75" style="114" customWidth="1"/>
    <col min="2840" max="2840" width="2.625" style="114" customWidth="1"/>
    <col min="2841" max="2841" width="9.625" style="114"/>
    <col min="2842" max="2842" width="2.625" style="114" customWidth="1"/>
    <col min="2843" max="2843" width="9.625" style="114"/>
    <col min="2844" max="2844" width="5.5" style="114" customWidth="1"/>
    <col min="2845" max="2845" width="9.625" style="114"/>
    <col min="2846" max="2846" width="2.625" style="114" customWidth="1"/>
    <col min="2847" max="2847" width="9.625" style="114"/>
    <col min="2848" max="2848" width="2.625" style="114" customWidth="1"/>
    <col min="2849" max="2849" width="9.625" style="114"/>
    <col min="2850" max="2850" width="2.625" style="114" customWidth="1"/>
    <col min="2851" max="3072" width="9.625" style="114"/>
    <col min="3073" max="3073" width="5" style="114" customWidth="1"/>
    <col min="3074" max="3074" width="4.375" style="114" customWidth="1"/>
    <col min="3075" max="3075" width="23.75" style="114" bestFit="1" customWidth="1"/>
    <col min="3076" max="3076" width="2.625" style="114" customWidth="1"/>
    <col min="3077" max="3077" width="9.625" style="114"/>
    <col min="3078" max="3078" width="2.625" style="114" customWidth="1"/>
    <col min="3079" max="3079" width="9.625" style="114"/>
    <col min="3080" max="3080" width="2.625" style="114" customWidth="1"/>
    <col min="3081" max="3081" width="9.625" style="114"/>
    <col min="3082" max="3082" width="5.5" style="114" customWidth="1"/>
    <col min="3083" max="3083" width="8.5" style="114" customWidth="1"/>
    <col min="3084" max="3084" width="2.625" style="114" customWidth="1"/>
    <col min="3085" max="3085" width="9.625" style="114"/>
    <col min="3086" max="3086" width="2.625" style="114" customWidth="1"/>
    <col min="3087" max="3087" width="9.625" style="114"/>
    <col min="3088" max="3088" width="2.625" style="114" customWidth="1"/>
    <col min="3089" max="3089" width="9.625" style="114"/>
    <col min="3090" max="3090" width="2.625" style="114" customWidth="1"/>
    <col min="3091" max="3091" width="9.625" style="114"/>
    <col min="3092" max="3092" width="2.625" style="114" customWidth="1"/>
    <col min="3093" max="3093" width="9.625" style="114"/>
    <col min="3094" max="3094" width="2.625" style="114" customWidth="1"/>
    <col min="3095" max="3095" width="9.75" style="114" customWidth="1"/>
    <col min="3096" max="3096" width="2.625" style="114" customWidth="1"/>
    <col min="3097" max="3097" width="9.625" style="114"/>
    <col min="3098" max="3098" width="2.625" style="114" customWidth="1"/>
    <col min="3099" max="3099" width="9.625" style="114"/>
    <col min="3100" max="3100" width="5.5" style="114" customWidth="1"/>
    <col min="3101" max="3101" width="9.625" style="114"/>
    <col min="3102" max="3102" width="2.625" style="114" customWidth="1"/>
    <col min="3103" max="3103" width="9.625" style="114"/>
    <col min="3104" max="3104" width="2.625" style="114" customWidth="1"/>
    <col min="3105" max="3105" width="9.625" style="114"/>
    <col min="3106" max="3106" width="2.625" style="114" customWidth="1"/>
    <col min="3107" max="3328" width="9.625" style="114"/>
    <col min="3329" max="3329" width="5" style="114" customWidth="1"/>
    <col min="3330" max="3330" width="4.375" style="114" customWidth="1"/>
    <col min="3331" max="3331" width="23.75" style="114" bestFit="1" customWidth="1"/>
    <col min="3332" max="3332" width="2.625" style="114" customWidth="1"/>
    <col min="3333" max="3333" width="9.625" style="114"/>
    <col min="3334" max="3334" width="2.625" style="114" customWidth="1"/>
    <col min="3335" max="3335" width="9.625" style="114"/>
    <col min="3336" max="3336" width="2.625" style="114" customWidth="1"/>
    <col min="3337" max="3337" width="9.625" style="114"/>
    <col min="3338" max="3338" width="5.5" style="114" customWidth="1"/>
    <col min="3339" max="3339" width="8.5" style="114" customWidth="1"/>
    <col min="3340" max="3340" width="2.625" style="114" customWidth="1"/>
    <col min="3341" max="3341" width="9.625" style="114"/>
    <col min="3342" max="3342" width="2.625" style="114" customWidth="1"/>
    <col min="3343" max="3343" width="9.625" style="114"/>
    <col min="3344" max="3344" width="2.625" style="114" customWidth="1"/>
    <col min="3345" max="3345" width="9.625" style="114"/>
    <col min="3346" max="3346" width="2.625" style="114" customWidth="1"/>
    <col min="3347" max="3347" width="9.625" style="114"/>
    <col min="3348" max="3348" width="2.625" style="114" customWidth="1"/>
    <col min="3349" max="3349" width="9.625" style="114"/>
    <col min="3350" max="3350" width="2.625" style="114" customWidth="1"/>
    <col min="3351" max="3351" width="9.75" style="114" customWidth="1"/>
    <col min="3352" max="3352" width="2.625" style="114" customWidth="1"/>
    <col min="3353" max="3353" width="9.625" style="114"/>
    <col min="3354" max="3354" width="2.625" style="114" customWidth="1"/>
    <col min="3355" max="3355" width="9.625" style="114"/>
    <col min="3356" max="3356" width="5.5" style="114" customWidth="1"/>
    <col min="3357" max="3357" width="9.625" style="114"/>
    <col min="3358" max="3358" width="2.625" style="114" customWidth="1"/>
    <col min="3359" max="3359" width="9.625" style="114"/>
    <col min="3360" max="3360" width="2.625" style="114" customWidth="1"/>
    <col min="3361" max="3361" width="9.625" style="114"/>
    <col min="3362" max="3362" width="2.625" style="114" customWidth="1"/>
    <col min="3363" max="3584" width="9.625" style="114"/>
    <col min="3585" max="3585" width="5" style="114" customWidth="1"/>
    <col min="3586" max="3586" width="4.375" style="114" customWidth="1"/>
    <col min="3587" max="3587" width="23.75" style="114" bestFit="1" customWidth="1"/>
    <col min="3588" max="3588" width="2.625" style="114" customWidth="1"/>
    <col min="3589" max="3589" width="9.625" style="114"/>
    <col min="3590" max="3590" width="2.625" style="114" customWidth="1"/>
    <col min="3591" max="3591" width="9.625" style="114"/>
    <col min="3592" max="3592" width="2.625" style="114" customWidth="1"/>
    <col min="3593" max="3593" width="9.625" style="114"/>
    <col min="3594" max="3594" width="5.5" style="114" customWidth="1"/>
    <col min="3595" max="3595" width="8.5" style="114" customWidth="1"/>
    <col min="3596" max="3596" width="2.625" style="114" customWidth="1"/>
    <col min="3597" max="3597" width="9.625" style="114"/>
    <col min="3598" max="3598" width="2.625" style="114" customWidth="1"/>
    <col min="3599" max="3599" width="9.625" style="114"/>
    <col min="3600" max="3600" width="2.625" style="114" customWidth="1"/>
    <col min="3601" max="3601" width="9.625" style="114"/>
    <col min="3602" max="3602" width="2.625" style="114" customWidth="1"/>
    <col min="3603" max="3603" width="9.625" style="114"/>
    <col min="3604" max="3604" width="2.625" style="114" customWidth="1"/>
    <col min="3605" max="3605" width="9.625" style="114"/>
    <col min="3606" max="3606" width="2.625" style="114" customWidth="1"/>
    <col min="3607" max="3607" width="9.75" style="114" customWidth="1"/>
    <col min="3608" max="3608" width="2.625" style="114" customWidth="1"/>
    <col min="3609" max="3609" width="9.625" style="114"/>
    <col min="3610" max="3610" width="2.625" style="114" customWidth="1"/>
    <col min="3611" max="3611" width="9.625" style="114"/>
    <col min="3612" max="3612" width="5.5" style="114" customWidth="1"/>
    <col min="3613" max="3613" width="9.625" style="114"/>
    <col min="3614" max="3614" width="2.625" style="114" customWidth="1"/>
    <col min="3615" max="3615" width="9.625" style="114"/>
    <col min="3616" max="3616" width="2.625" style="114" customWidth="1"/>
    <col min="3617" max="3617" width="9.625" style="114"/>
    <col min="3618" max="3618" width="2.625" style="114" customWidth="1"/>
    <col min="3619" max="3840" width="9.625" style="114"/>
    <col min="3841" max="3841" width="5" style="114" customWidth="1"/>
    <col min="3842" max="3842" width="4.375" style="114" customWidth="1"/>
    <col min="3843" max="3843" width="23.75" style="114" bestFit="1" customWidth="1"/>
    <col min="3844" max="3844" width="2.625" style="114" customWidth="1"/>
    <col min="3845" max="3845" width="9.625" style="114"/>
    <col min="3846" max="3846" width="2.625" style="114" customWidth="1"/>
    <col min="3847" max="3847" width="9.625" style="114"/>
    <col min="3848" max="3848" width="2.625" style="114" customWidth="1"/>
    <col min="3849" max="3849" width="9.625" style="114"/>
    <col min="3850" max="3850" width="5.5" style="114" customWidth="1"/>
    <col min="3851" max="3851" width="8.5" style="114" customWidth="1"/>
    <col min="3852" max="3852" width="2.625" style="114" customWidth="1"/>
    <col min="3853" max="3853" width="9.625" style="114"/>
    <col min="3854" max="3854" width="2.625" style="114" customWidth="1"/>
    <col min="3855" max="3855" width="9.625" style="114"/>
    <col min="3856" max="3856" width="2.625" style="114" customWidth="1"/>
    <col min="3857" max="3857" width="9.625" style="114"/>
    <col min="3858" max="3858" width="2.625" style="114" customWidth="1"/>
    <col min="3859" max="3859" width="9.625" style="114"/>
    <col min="3860" max="3860" width="2.625" style="114" customWidth="1"/>
    <col min="3861" max="3861" width="9.625" style="114"/>
    <col min="3862" max="3862" width="2.625" style="114" customWidth="1"/>
    <col min="3863" max="3863" width="9.75" style="114" customWidth="1"/>
    <col min="3864" max="3864" width="2.625" style="114" customWidth="1"/>
    <col min="3865" max="3865" width="9.625" style="114"/>
    <col min="3866" max="3866" width="2.625" style="114" customWidth="1"/>
    <col min="3867" max="3867" width="9.625" style="114"/>
    <col min="3868" max="3868" width="5.5" style="114" customWidth="1"/>
    <col min="3869" max="3869" width="9.625" style="114"/>
    <col min="3870" max="3870" width="2.625" style="114" customWidth="1"/>
    <col min="3871" max="3871" width="9.625" style="114"/>
    <col min="3872" max="3872" width="2.625" style="114" customWidth="1"/>
    <col min="3873" max="3873" width="9.625" style="114"/>
    <col min="3874" max="3874" width="2.625" style="114" customWidth="1"/>
    <col min="3875" max="4096" width="9.625" style="114"/>
    <col min="4097" max="4097" width="5" style="114" customWidth="1"/>
    <col min="4098" max="4098" width="4.375" style="114" customWidth="1"/>
    <col min="4099" max="4099" width="23.75" style="114" bestFit="1" customWidth="1"/>
    <col min="4100" max="4100" width="2.625" style="114" customWidth="1"/>
    <col min="4101" max="4101" width="9.625" style="114"/>
    <col min="4102" max="4102" width="2.625" style="114" customWidth="1"/>
    <col min="4103" max="4103" width="9.625" style="114"/>
    <col min="4104" max="4104" width="2.625" style="114" customWidth="1"/>
    <col min="4105" max="4105" width="9.625" style="114"/>
    <col min="4106" max="4106" width="5.5" style="114" customWidth="1"/>
    <col min="4107" max="4107" width="8.5" style="114" customWidth="1"/>
    <col min="4108" max="4108" width="2.625" style="114" customWidth="1"/>
    <col min="4109" max="4109" width="9.625" style="114"/>
    <col min="4110" max="4110" width="2.625" style="114" customWidth="1"/>
    <col min="4111" max="4111" width="9.625" style="114"/>
    <col min="4112" max="4112" width="2.625" style="114" customWidth="1"/>
    <col min="4113" max="4113" width="9.625" style="114"/>
    <col min="4114" max="4114" width="2.625" style="114" customWidth="1"/>
    <col min="4115" max="4115" width="9.625" style="114"/>
    <col min="4116" max="4116" width="2.625" style="114" customWidth="1"/>
    <col min="4117" max="4117" width="9.625" style="114"/>
    <col min="4118" max="4118" width="2.625" style="114" customWidth="1"/>
    <col min="4119" max="4119" width="9.75" style="114" customWidth="1"/>
    <col min="4120" max="4120" width="2.625" style="114" customWidth="1"/>
    <col min="4121" max="4121" width="9.625" style="114"/>
    <col min="4122" max="4122" width="2.625" style="114" customWidth="1"/>
    <col min="4123" max="4123" width="9.625" style="114"/>
    <col min="4124" max="4124" width="5.5" style="114" customWidth="1"/>
    <col min="4125" max="4125" width="9.625" style="114"/>
    <col min="4126" max="4126" width="2.625" style="114" customWidth="1"/>
    <col min="4127" max="4127" width="9.625" style="114"/>
    <col min="4128" max="4128" width="2.625" style="114" customWidth="1"/>
    <col min="4129" max="4129" width="9.625" style="114"/>
    <col min="4130" max="4130" width="2.625" style="114" customWidth="1"/>
    <col min="4131" max="4352" width="9.625" style="114"/>
    <col min="4353" max="4353" width="5" style="114" customWidth="1"/>
    <col min="4354" max="4354" width="4.375" style="114" customWidth="1"/>
    <col min="4355" max="4355" width="23.75" style="114" bestFit="1" customWidth="1"/>
    <col min="4356" max="4356" width="2.625" style="114" customWidth="1"/>
    <col min="4357" max="4357" width="9.625" style="114"/>
    <col min="4358" max="4358" width="2.625" style="114" customWidth="1"/>
    <col min="4359" max="4359" width="9.625" style="114"/>
    <col min="4360" max="4360" width="2.625" style="114" customWidth="1"/>
    <col min="4361" max="4361" width="9.625" style="114"/>
    <col min="4362" max="4362" width="5.5" style="114" customWidth="1"/>
    <col min="4363" max="4363" width="8.5" style="114" customWidth="1"/>
    <col min="4364" max="4364" width="2.625" style="114" customWidth="1"/>
    <col min="4365" max="4365" width="9.625" style="114"/>
    <col min="4366" max="4366" width="2.625" style="114" customWidth="1"/>
    <col min="4367" max="4367" width="9.625" style="114"/>
    <col min="4368" max="4368" width="2.625" style="114" customWidth="1"/>
    <col min="4369" max="4369" width="9.625" style="114"/>
    <col min="4370" max="4370" width="2.625" style="114" customWidth="1"/>
    <col min="4371" max="4371" width="9.625" style="114"/>
    <col min="4372" max="4372" width="2.625" style="114" customWidth="1"/>
    <col min="4373" max="4373" width="9.625" style="114"/>
    <col min="4374" max="4374" width="2.625" style="114" customWidth="1"/>
    <col min="4375" max="4375" width="9.75" style="114" customWidth="1"/>
    <col min="4376" max="4376" width="2.625" style="114" customWidth="1"/>
    <col min="4377" max="4377" width="9.625" style="114"/>
    <col min="4378" max="4378" width="2.625" style="114" customWidth="1"/>
    <col min="4379" max="4379" width="9.625" style="114"/>
    <col min="4380" max="4380" width="5.5" style="114" customWidth="1"/>
    <col min="4381" max="4381" width="9.625" style="114"/>
    <col min="4382" max="4382" width="2.625" style="114" customWidth="1"/>
    <col min="4383" max="4383" width="9.625" style="114"/>
    <col min="4384" max="4384" width="2.625" style="114" customWidth="1"/>
    <col min="4385" max="4385" width="9.625" style="114"/>
    <col min="4386" max="4386" width="2.625" style="114" customWidth="1"/>
    <col min="4387" max="4608" width="9.625" style="114"/>
    <col min="4609" max="4609" width="5" style="114" customWidth="1"/>
    <col min="4610" max="4610" width="4.375" style="114" customWidth="1"/>
    <col min="4611" max="4611" width="23.75" style="114" bestFit="1" customWidth="1"/>
    <col min="4612" max="4612" width="2.625" style="114" customWidth="1"/>
    <col min="4613" max="4613" width="9.625" style="114"/>
    <col min="4614" max="4614" width="2.625" style="114" customWidth="1"/>
    <col min="4615" max="4615" width="9.625" style="114"/>
    <col min="4616" max="4616" width="2.625" style="114" customWidth="1"/>
    <col min="4617" max="4617" width="9.625" style="114"/>
    <col min="4618" max="4618" width="5.5" style="114" customWidth="1"/>
    <col min="4619" max="4619" width="8.5" style="114" customWidth="1"/>
    <col min="4620" max="4620" width="2.625" style="114" customWidth="1"/>
    <col min="4621" max="4621" width="9.625" style="114"/>
    <col min="4622" max="4622" width="2.625" style="114" customWidth="1"/>
    <col min="4623" max="4623" width="9.625" style="114"/>
    <col min="4624" max="4624" width="2.625" style="114" customWidth="1"/>
    <col min="4625" max="4625" width="9.625" style="114"/>
    <col min="4626" max="4626" width="2.625" style="114" customWidth="1"/>
    <col min="4627" max="4627" width="9.625" style="114"/>
    <col min="4628" max="4628" width="2.625" style="114" customWidth="1"/>
    <col min="4629" max="4629" width="9.625" style="114"/>
    <col min="4630" max="4630" width="2.625" style="114" customWidth="1"/>
    <col min="4631" max="4631" width="9.75" style="114" customWidth="1"/>
    <col min="4632" max="4632" width="2.625" style="114" customWidth="1"/>
    <col min="4633" max="4633" width="9.625" style="114"/>
    <col min="4634" max="4634" width="2.625" style="114" customWidth="1"/>
    <col min="4635" max="4635" width="9.625" style="114"/>
    <col min="4636" max="4636" width="5.5" style="114" customWidth="1"/>
    <col min="4637" max="4637" width="9.625" style="114"/>
    <col min="4638" max="4638" width="2.625" style="114" customWidth="1"/>
    <col min="4639" max="4639" width="9.625" style="114"/>
    <col min="4640" max="4640" width="2.625" style="114" customWidth="1"/>
    <col min="4641" max="4641" width="9.625" style="114"/>
    <col min="4642" max="4642" width="2.625" style="114" customWidth="1"/>
    <col min="4643" max="4864" width="9.625" style="114"/>
    <col min="4865" max="4865" width="5" style="114" customWidth="1"/>
    <col min="4866" max="4866" width="4.375" style="114" customWidth="1"/>
    <col min="4867" max="4867" width="23.75" style="114" bestFit="1" customWidth="1"/>
    <col min="4868" max="4868" width="2.625" style="114" customWidth="1"/>
    <col min="4869" max="4869" width="9.625" style="114"/>
    <col min="4870" max="4870" width="2.625" style="114" customWidth="1"/>
    <col min="4871" max="4871" width="9.625" style="114"/>
    <col min="4872" max="4872" width="2.625" style="114" customWidth="1"/>
    <col min="4873" max="4873" width="9.625" style="114"/>
    <col min="4874" max="4874" width="5.5" style="114" customWidth="1"/>
    <col min="4875" max="4875" width="8.5" style="114" customWidth="1"/>
    <col min="4876" max="4876" width="2.625" style="114" customWidth="1"/>
    <col min="4877" max="4877" width="9.625" style="114"/>
    <col min="4878" max="4878" width="2.625" style="114" customWidth="1"/>
    <col min="4879" max="4879" width="9.625" style="114"/>
    <col min="4880" max="4880" width="2.625" style="114" customWidth="1"/>
    <col min="4881" max="4881" width="9.625" style="114"/>
    <col min="4882" max="4882" width="2.625" style="114" customWidth="1"/>
    <col min="4883" max="4883" width="9.625" style="114"/>
    <col min="4884" max="4884" width="2.625" style="114" customWidth="1"/>
    <col min="4885" max="4885" width="9.625" style="114"/>
    <col min="4886" max="4886" width="2.625" style="114" customWidth="1"/>
    <col min="4887" max="4887" width="9.75" style="114" customWidth="1"/>
    <col min="4888" max="4888" width="2.625" style="114" customWidth="1"/>
    <col min="4889" max="4889" width="9.625" style="114"/>
    <col min="4890" max="4890" width="2.625" style="114" customWidth="1"/>
    <col min="4891" max="4891" width="9.625" style="114"/>
    <col min="4892" max="4892" width="5.5" style="114" customWidth="1"/>
    <col min="4893" max="4893" width="9.625" style="114"/>
    <col min="4894" max="4894" width="2.625" style="114" customWidth="1"/>
    <col min="4895" max="4895" width="9.625" style="114"/>
    <col min="4896" max="4896" width="2.625" style="114" customWidth="1"/>
    <col min="4897" max="4897" width="9.625" style="114"/>
    <col min="4898" max="4898" width="2.625" style="114" customWidth="1"/>
    <col min="4899" max="5120" width="9.625" style="114"/>
    <col min="5121" max="5121" width="5" style="114" customWidth="1"/>
    <col min="5122" max="5122" width="4.375" style="114" customWidth="1"/>
    <col min="5123" max="5123" width="23.75" style="114" bestFit="1" customWidth="1"/>
    <col min="5124" max="5124" width="2.625" style="114" customWidth="1"/>
    <col min="5125" max="5125" width="9.625" style="114"/>
    <col min="5126" max="5126" width="2.625" style="114" customWidth="1"/>
    <col min="5127" max="5127" width="9.625" style="114"/>
    <col min="5128" max="5128" width="2.625" style="114" customWidth="1"/>
    <col min="5129" max="5129" width="9.625" style="114"/>
    <col min="5130" max="5130" width="5.5" style="114" customWidth="1"/>
    <col min="5131" max="5131" width="8.5" style="114" customWidth="1"/>
    <col min="5132" max="5132" width="2.625" style="114" customWidth="1"/>
    <col min="5133" max="5133" width="9.625" style="114"/>
    <col min="5134" max="5134" width="2.625" style="114" customWidth="1"/>
    <col min="5135" max="5135" width="9.625" style="114"/>
    <col min="5136" max="5136" width="2.625" style="114" customWidth="1"/>
    <col min="5137" max="5137" width="9.625" style="114"/>
    <col min="5138" max="5138" width="2.625" style="114" customWidth="1"/>
    <col min="5139" max="5139" width="9.625" style="114"/>
    <col min="5140" max="5140" width="2.625" style="114" customWidth="1"/>
    <col min="5141" max="5141" width="9.625" style="114"/>
    <col min="5142" max="5142" width="2.625" style="114" customWidth="1"/>
    <col min="5143" max="5143" width="9.75" style="114" customWidth="1"/>
    <col min="5144" max="5144" width="2.625" style="114" customWidth="1"/>
    <col min="5145" max="5145" width="9.625" style="114"/>
    <col min="5146" max="5146" width="2.625" style="114" customWidth="1"/>
    <col min="5147" max="5147" width="9.625" style="114"/>
    <col min="5148" max="5148" width="5.5" style="114" customWidth="1"/>
    <col min="5149" max="5149" width="9.625" style="114"/>
    <col min="5150" max="5150" width="2.625" style="114" customWidth="1"/>
    <col min="5151" max="5151" width="9.625" style="114"/>
    <col min="5152" max="5152" width="2.625" style="114" customWidth="1"/>
    <col min="5153" max="5153" width="9.625" style="114"/>
    <col min="5154" max="5154" width="2.625" style="114" customWidth="1"/>
    <col min="5155" max="5376" width="9.625" style="114"/>
    <col min="5377" max="5377" width="5" style="114" customWidth="1"/>
    <col min="5378" max="5378" width="4.375" style="114" customWidth="1"/>
    <col min="5379" max="5379" width="23.75" style="114" bestFit="1" customWidth="1"/>
    <col min="5380" max="5380" width="2.625" style="114" customWidth="1"/>
    <col min="5381" max="5381" width="9.625" style="114"/>
    <col min="5382" max="5382" width="2.625" style="114" customWidth="1"/>
    <col min="5383" max="5383" width="9.625" style="114"/>
    <col min="5384" max="5384" width="2.625" style="114" customWidth="1"/>
    <col min="5385" max="5385" width="9.625" style="114"/>
    <col min="5386" max="5386" width="5.5" style="114" customWidth="1"/>
    <col min="5387" max="5387" width="8.5" style="114" customWidth="1"/>
    <col min="5388" max="5388" width="2.625" style="114" customWidth="1"/>
    <col min="5389" max="5389" width="9.625" style="114"/>
    <col min="5390" max="5390" width="2.625" style="114" customWidth="1"/>
    <col min="5391" max="5391" width="9.625" style="114"/>
    <col min="5392" max="5392" width="2.625" style="114" customWidth="1"/>
    <col min="5393" max="5393" width="9.625" style="114"/>
    <col min="5394" max="5394" width="2.625" style="114" customWidth="1"/>
    <col min="5395" max="5395" width="9.625" style="114"/>
    <col min="5396" max="5396" width="2.625" style="114" customWidth="1"/>
    <col min="5397" max="5397" width="9.625" style="114"/>
    <col min="5398" max="5398" width="2.625" style="114" customWidth="1"/>
    <col min="5399" max="5399" width="9.75" style="114" customWidth="1"/>
    <col min="5400" max="5400" width="2.625" style="114" customWidth="1"/>
    <col min="5401" max="5401" width="9.625" style="114"/>
    <col min="5402" max="5402" width="2.625" style="114" customWidth="1"/>
    <col min="5403" max="5403" width="9.625" style="114"/>
    <col min="5404" max="5404" width="5.5" style="114" customWidth="1"/>
    <col min="5405" max="5405" width="9.625" style="114"/>
    <col min="5406" max="5406" width="2.625" style="114" customWidth="1"/>
    <col min="5407" max="5407" width="9.625" style="114"/>
    <col min="5408" max="5408" width="2.625" style="114" customWidth="1"/>
    <col min="5409" max="5409" width="9.625" style="114"/>
    <col min="5410" max="5410" width="2.625" style="114" customWidth="1"/>
    <col min="5411" max="5632" width="9.625" style="114"/>
    <col min="5633" max="5633" width="5" style="114" customWidth="1"/>
    <col min="5634" max="5634" width="4.375" style="114" customWidth="1"/>
    <col min="5635" max="5635" width="23.75" style="114" bestFit="1" customWidth="1"/>
    <col min="5636" max="5636" width="2.625" style="114" customWidth="1"/>
    <col min="5637" max="5637" width="9.625" style="114"/>
    <col min="5638" max="5638" width="2.625" style="114" customWidth="1"/>
    <col min="5639" max="5639" width="9.625" style="114"/>
    <col min="5640" max="5640" width="2.625" style="114" customWidth="1"/>
    <col min="5641" max="5641" width="9.625" style="114"/>
    <col min="5642" max="5642" width="5.5" style="114" customWidth="1"/>
    <col min="5643" max="5643" width="8.5" style="114" customWidth="1"/>
    <col min="5644" max="5644" width="2.625" style="114" customWidth="1"/>
    <col min="5645" max="5645" width="9.625" style="114"/>
    <col min="5646" max="5646" width="2.625" style="114" customWidth="1"/>
    <col min="5647" max="5647" width="9.625" style="114"/>
    <col min="5648" max="5648" width="2.625" style="114" customWidth="1"/>
    <col min="5649" max="5649" width="9.625" style="114"/>
    <col min="5650" max="5650" width="2.625" style="114" customWidth="1"/>
    <col min="5651" max="5651" width="9.625" style="114"/>
    <col min="5652" max="5652" width="2.625" style="114" customWidth="1"/>
    <col min="5653" max="5653" width="9.625" style="114"/>
    <col min="5654" max="5654" width="2.625" style="114" customWidth="1"/>
    <col min="5655" max="5655" width="9.75" style="114" customWidth="1"/>
    <col min="5656" max="5656" width="2.625" style="114" customWidth="1"/>
    <col min="5657" max="5657" width="9.625" style="114"/>
    <col min="5658" max="5658" width="2.625" style="114" customWidth="1"/>
    <col min="5659" max="5659" width="9.625" style="114"/>
    <col min="5660" max="5660" width="5.5" style="114" customWidth="1"/>
    <col min="5661" max="5661" width="9.625" style="114"/>
    <col min="5662" max="5662" width="2.625" style="114" customWidth="1"/>
    <col min="5663" max="5663" width="9.625" style="114"/>
    <col min="5664" max="5664" width="2.625" style="114" customWidth="1"/>
    <col min="5665" max="5665" width="9.625" style="114"/>
    <col min="5666" max="5666" width="2.625" style="114" customWidth="1"/>
    <col min="5667" max="5888" width="9.625" style="114"/>
    <col min="5889" max="5889" width="5" style="114" customWidth="1"/>
    <col min="5890" max="5890" width="4.375" style="114" customWidth="1"/>
    <col min="5891" max="5891" width="23.75" style="114" bestFit="1" customWidth="1"/>
    <col min="5892" max="5892" width="2.625" style="114" customWidth="1"/>
    <col min="5893" max="5893" width="9.625" style="114"/>
    <col min="5894" max="5894" width="2.625" style="114" customWidth="1"/>
    <col min="5895" max="5895" width="9.625" style="114"/>
    <col min="5896" max="5896" width="2.625" style="114" customWidth="1"/>
    <col min="5897" max="5897" width="9.625" style="114"/>
    <col min="5898" max="5898" width="5.5" style="114" customWidth="1"/>
    <col min="5899" max="5899" width="8.5" style="114" customWidth="1"/>
    <col min="5900" max="5900" width="2.625" style="114" customWidth="1"/>
    <col min="5901" max="5901" width="9.625" style="114"/>
    <col min="5902" max="5902" width="2.625" style="114" customWidth="1"/>
    <col min="5903" max="5903" width="9.625" style="114"/>
    <col min="5904" max="5904" width="2.625" style="114" customWidth="1"/>
    <col min="5905" max="5905" width="9.625" style="114"/>
    <col min="5906" max="5906" width="2.625" style="114" customWidth="1"/>
    <col min="5907" max="5907" width="9.625" style="114"/>
    <col min="5908" max="5908" width="2.625" style="114" customWidth="1"/>
    <col min="5909" max="5909" width="9.625" style="114"/>
    <col min="5910" max="5910" width="2.625" style="114" customWidth="1"/>
    <col min="5911" max="5911" width="9.75" style="114" customWidth="1"/>
    <col min="5912" max="5912" width="2.625" style="114" customWidth="1"/>
    <col min="5913" max="5913" width="9.625" style="114"/>
    <col min="5914" max="5914" width="2.625" style="114" customWidth="1"/>
    <col min="5915" max="5915" width="9.625" style="114"/>
    <col min="5916" max="5916" width="5.5" style="114" customWidth="1"/>
    <col min="5917" max="5917" width="9.625" style="114"/>
    <col min="5918" max="5918" width="2.625" style="114" customWidth="1"/>
    <col min="5919" max="5919" width="9.625" style="114"/>
    <col min="5920" max="5920" width="2.625" style="114" customWidth="1"/>
    <col min="5921" max="5921" width="9.625" style="114"/>
    <col min="5922" max="5922" width="2.625" style="114" customWidth="1"/>
    <col min="5923" max="6144" width="9.625" style="114"/>
    <col min="6145" max="6145" width="5" style="114" customWidth="1"/>
    <col min="6146" max="6146" width="4.375" style="114" customWidth="1"/>
    <col min="6147" max="6147" width="23.75" style="114" bestFit="1" customWidth="1"/>
    <col min="6148" max="6148" width="2.625" style="114" customWidth="1"/>
    <col min="6149" max="6149" width="9.625" style="114"/>
    <col min="6150" max="6150" width="2.625" style="114" customWidth="1"/>
    <col min="6151" max="6151" width="9.625" style="114"/>
    <col min="6152" max="6152" width="2.625" style="114" customWidth="1"/>
    <col min="6153" max="6153" width="9.625" style="114"/>
    <col min="6154" max="6154" width="5.5" style="114" customWidth="1"/>
    <col min="6155" max="6155" width="8.5" style="114" customWidth="1"/>
    <col min="6156" max="6156" width="2.625" style="114" customWidth="1"/>
    <col min="6157" max="6157" width="9.625" style="114"/>
    <col min="6158" max="6158" width="2.625" style="114" customWidth="1"/>
    <col min="6159" max="6159" width="9.625" style="114"/>
    <col min="6160" max="6160" width="2.625" style="114" customWidth="1"/>
    <col min="6161" max="6161" width="9.625" style="114"/>
    <col min="6162" max="6162" width="2.625" style="114" customWidth="1"/>
    <col min="6163" max="6163" width="9.625" style="114"/>
    <col min="6164" max="6164" width="2.625" style="114" customWidth="1"/>
    <col min="6165" max="6165" width="9.625" style="114"/>
    <col min="6166" max="6166" width="2.625" style="114" customWidth="1"/>
    <col min="6167" max="6167" width="9.75" style="114" customWidth="1"/>
    <col min="6168" max="6168" width="2.625" style="114" customWidth="1"/>
    <col min="6169" max="6169" width="9.625" style="114"/>
    <col min="6170" max="6170" width="2.625" style="114" customWidth="1"/>
    <col min="6171" max="6171" width="9.625" style="114"/>
    <col min="6172" max="6172" width="5.5" style="114" customWidth="1"/>
    <col min="6173" max="6173" width="9.625" style="114"/>
    <col min="6174" max="6174" width="2.625" style="114" customWidth="1"/>
    <col min="6175" max="6175" width="9.625" style="114"/>
    <col min="6176" max="6176" width="2.625" style="114" customWidth="1"/>
    <col min="6177" max="6177" width="9.625" style="114"/>
    <col min="6178" max="6178" width="2.625" style="114" customWidth="1"/>
    <col min="6179" max="6400" width="9.625" style="114"/>
    <col min="6401" max="6401" width="5" style="114" customWidth="1"/>
    <col min="6402" max="6402" width="4.375" style="114" customWidth="1"/>
    <col min="6403" max="6403" width="23.75" style="114" bestFit="1" customWidth="1"/>
    <col min="6404" max="6404" width="2.625" style="114" customWidth="1"/>
    <col min="6405" max="6405" width="9.625" style="114"/>
    <col min="6406" max="6406" width="2.625" style="114" customWidth="1"/>
    <col min="6407" max="6407" width="9.625" style="114"/>
    <col min="6408" max="6408" width="2.625" style="114" customWidth="1"/>
    <col min="6409" max="6409" width="9.625" style="114"/>
    <col min="6410" max="6410" width="5.5" style="114" customWidth="1"/>
    <col min="6411" max="6411" width="8.5" style="114" customWidth="1"/>
    <col min="6412" max="6412" width="2.625" style="114" customWidth="1"/>
    <col min="6413" max="6413" width="9.625" style="114"/>
    <col min="6414" max="6414" width="2.625" style="114" customWidth="1"/>
    <col min="6415" max="6415" width="9.625" style="114"/>
    <col min="6416" max="6416" width="2.625" style="114" customWidth="1"/>
    <col min="6417" max="6417" width="9.625" style="114"/>
    <col min="6418" max="6418" width="2.625" style="114" customWidth="1"/>
    <col min="6419" max="6419" width="9.625" style="114"/>
    <col min="6420" max="6420" width="2.625" style="114" customWidth="1"/>
    <col min="6421" max="6421" width="9.625" style="114"/>
    <col min="6422" max="6422" width="2.625" style="114" customWidth="1"/>
    <col min="6423" max="6423" width="9.75" style="114" customWidth="1"/>
    <col min="6424" max="6424" width="2.625" style="114" customWidth="1"/>
    <col min="6425" max="6425" width="9.625" style="114"/>
    <col min="6426" max="6426" width="2.625" style="114" customWidth="1"/>
    <col min="6427" max="6427" width="9.625" style="114"/>
    <col min="6428" max="6428" width="5.5" style="114" customWidth="1"/>
    <col min="6429" max="6429" width="9.625" style="114"/>
    <col min="6430" max="6430" width="2.625" style="114" customWidth="1"/>
    <col min="6431" max="6431" width="9.625" style="114"/>
    <col min="6432" max="6432" width="2.625" style="114" customWidth="1"/>
    <col min="6433" max="6433" width="9.625" style="114"/>
    <col min="6434" max="6434" width="2.625" style="114" customWidth="1"/>
    <col min="6435" max="6656" width="9.625" style="114"/>
    <col min="6657" max="6657" width="5" style="114" customWidth="1"/>
    <col min="6658" max="6658" width="4.375" style="114" customWidth="1"/>
    <col min="6659" max="6659" width="23.75" style="114" bestFit="1" customWidth="1"/>
    <col min="6660" max="6660" width="2.625" style="114" customWidth="1"/>
    <col min="6661" max="6661" width="9.625" style="114"/>
    <col min="6662" max="6662" width="2.625" style="114" customWidth="1"/>
    <col min="6663" max="6663" width="9.625" style="114"/>
    <col min="6664" max="6664" width="2.625" style="114" customWidth="1"/>
    <col min="6665" max="6665" width="9.625" style="114"/>
    <col min="6666" max="6666" width="5.5" style="114" customWidth="1"/>
    <col min="6667" max="6667" width="8.5" style="114" customWidth="1"/>
    <col min="6668" max="6668" width="2.625" style="114" customWidth="1"/>
    <col min="6669" max="6669" width="9.625" style="114"/>
    <col min="6670" max="6670" width="2.625" style="114" customWidth="1"/>
    <col min="6671" max="6671" width="9.625" style="114"/>
    <col min="6672" max="6672" width="2.625" style="114" customWidth="1"/>
    <col min="6673" max="6673" width="9.625" style="114"/>
    <col min="6674" max="6674" width="2.625" style="114" customWidth="1"/>
    <col min="6675" max="6675" width="9.625" style="114"/>
    <col min="6676" max="6676" width="2.625" style="114" customWidth="1"/>
    <col min="6677" max="6677" width="9.625" style="114"/>
    <col min="6678" max="6678" width="2.625" style="114" customWidth="1"/>
    <col min="6679" max="6679" width="9.75" style="114" customWidth="1"/>
    <col min="6680" max="6680" width="2.625" style="114" customWidth="1"/>
    <col min="6681" max="6681" width="9.625" style="114"/>
    <col min="6682" max="6682" width="2.625" style="114" customWidth="1"/>
    <col min="6683" max="6683" width="9.625" style="114"/>
    <col min="6684" max="6684" width="5.5" style="114" customWidth="1"/>
    <col min="6685" max="6685" width="9.625" style="114"/>
    <col min="6686" max="6686" width="2.625" style="114" customWidth="1"/>
    <col min="6687" max="6687" width="9.625" style="114"/>
    <col min="6688" max="6688" width="2.625" style="114" customWidth="1"/>
    <col min="6689" max="6689" width="9.625" style="114"/>
    <col min="6690" max="6690" width="2.625" style="114" customWidth="1"/>
    <col min="6691" max="6912" width="9.625" style="114"/>
    <col min="6913" max="6913" width="5" style="114" customWidth="1"/>
    <col min="6914" max="6914" width="4.375" style="114" customWidth="1"/>
    <col min="6915" max="6915" width="23.75" style="114" bestFit="1" customWidth="1"/>
    <col min="6916" max="6916" width="2.625" style="114" customWidth="1"/>
    <col min="6917" max="6917" width="9.625" style="114"/>
    <col min="6918" max="6918" width="2.625" style="114" customWidth="1"/>
    <col min="6919" max="6919" width="9.625" style="114"/>
    <col min="6920" max="6920" width="2.625" style="114" customWidth="1"/>
    <col min="6921" max="6921" width="9.625" style="114"/>
    <col min="6922" max="6922" width="5.5" style="114" customWidth="1"/>
    <col min="6923" max="6923" width="8.5" style="114" customWidth="1"/>
    <col min="6924" max="6924" width="2.625" style="114" customWidth="1"/>
    <col min="6925" max="6925" width="9.625" style="114"/>
    <col min="6926" max="6926" width="2.625" style="114" customWidth="1"/>
    <col min="6927" max="6927" width="9.625" style="114"/>
    <col min="6928" max="6928" width="2.625" style="114" customWidth="1"/>
    <col min="6929" max="6929" width="9.625" style="114"/>
    <col min="6930" max="6930" width="2.625" style="114" customWidth="1"/>
    <col min="6931" max="6931" width="9.625" style="114"/>
    <col min="6932" max="6932" width="2.625" style="114" customWidth="1"/>
    <col min="6933" max="6933" width="9.625" style="114"/>
    <col min="6934" max="6934" width="2.625" style="114" customWidth="1"/>
    <col min="6935" max="6935" width="9.75" style="114" customWidth="1"/>
    <col min="6936" max="6936" width="2.625" style="114" customWidth="1"/>
    <col min="6937" max="6937" width="9.625" style="114"/>
    <col min="6938" max="6938" width="2.625" style="114" customWidth="1"/>
    <col min="6939" max="6939" width="9.625" style="114"/>
    <col min="6940" max="6940" width="5.5" style="114" customWidth="1"/>
    <col min="6941" max="6941" width="9.625" style="114"/>
    <col min="6942" max="6942" width="2.625" style="114" customWidth="1"/>
    <col min="6943" max="6943" width="9.625" style="114"/>
    <col min="6944" max="6944" width="2.625" style="114" customWidth="1"/>
    <col min="6945" max="6945" width="9.625" style="114"/>
    <col min="6946" max="6946" width="2.625" style="114" customWidth="1"/>
    <col min="6947" max="7168" width="9.625" style="114"/>
    <col min="7169" max="7169" width="5" style="114" customWidth="1"/>
    <col min="7170" max="7170" width="4.375" style="114" customWidth="1"/>
    <col min="7171" max="7171" width="23.75" style="114" bestFit="1" customWidth="1"/>
    <col min="7172" max="7172" width="2.625" style="114" customWidth="1"/>
    <col min="7173" max="7173" width="9.625" style="114"/>
    <col min="7174" max="7174" width="2.625" style="114" customWidth="1"/>
    <col min="7175" max="7175" width="9.625" style="114"/>
    <col min="7176" max="7176" width="2.625" style="114" customWidth="1"/>
    <col min="7177" max="7177" width="9.625" style="114"/>
    <col min="7178" max="7178" width="5.5" style="114" customWidth="1"/>
    <col min="7179" max="7179" width="8.5" style="114" customWidth="1"/>
    <col min="7180" max="7180" width="2.625" style="114" customWidth="1"/>
    <col min="7181" max="7181" width="9.625" style="114"/>
    <col min="7182" max="7182" width="2.625" style="114" customWidth="1"/>
    <col min="7183" max="7183" width="9.625" style="114"/>
    <col min="7184" max="7184" width="2.625" style="114" customWidth="1"/>
    <col min="7185" max="7185" width="9.625" style="114"/>
    <col min="7186" max="7186" width="2.625" style="114" customWidth="1"/>
    <col min="7187" max="7187" width="9.625" style="114"/>
    <col min="7188" max="7188" width="2.625" style="114" customWidth="1"/>
    <col min="7189" max="7189" width="9.625" style="114"/>
    <col min="7190" max="7190" width="2.625" style="114" customWidth="1"/>
    <col min="7191" max="7191" width="9.75" style="114" customWidth="1"/>
    <col min="7192" max="7192" width="2.625" style="114" customWidth="1"/>
    <col min="7193" max="7193" width="9.625" style="114"/>
    <col min="7194" max="7194" width="2.625" style="114" customWidth="1"/>
    <col min="7195" max="7195" width="9.625" style="114"/>
    <col min="7196" max="7196" width="5.5" style="114" customWidth="1"/>
    <col min="7197" max="7197" width="9.625" style="114"/>
    <col min="7198" max="7198" width="2.625" style="114" customWidth="1"/>
    <col min="7199" max="7199" width="9.625" style="114"/>
    <col min="7200" max="7200" width="2.625" style="114" customWidth="1"/>
    <col min="7201" max="7201" width="9.625" style="114"/>
    <col min="7202" max="7202" width="2.625" style="114" customWidth="1"/>
    <col min="7203" max="7424" width="9.625" style="114"/>
    <col min="7425" max="7425" width="5" style="114" customWidth="1"/>
    <col min="7426" max="7426" width="4.375" style="114" customWidth="1"/>
    <col min="7427" max="7427" width="23.75" style="114" bestFit="1" customWidth="1"/>
    <col min="7428" max="7428" width="2.625" style="114" customWidth="1"/>
    <col min="7429" max="7429" width="9.625" style="114"/>
    <col min="7430" max="7430" width="2.625" style="114" customWidth="1"/>
    <col min="7431" max="7431" width="9.625" style="114"/>
    <col min="7432" max="7432" width="2.625" style="114" customWidth="1"/>
    <col min="7433" max="7433" width="9.625" style="114"/>
    <col min="7434" max="7434" width="5.5" style="114" customWidth="1"/>
    <col min="7435" max="7435" width="8.5" style="114" customWidth="1"/>
    <col min="7436" max="7436" width="2.625" style="114" customWidth="1"/>
    <col min="7437" max="7437" width="9.625" style="114"/>
    <col min="7438" max="7438" width="2.625" style="114" customWidth="1"/>
    <col min="7439" max="7439" width="9.625" style="114"/>
    <col min="7440" max="7440" width="2.625" style="114" customWidth="1"/>
    <col min="7441" max="7441" width="9.625" style="114"/>
    <col min="7442" max="7442" width="2.625" style="114" customWidth="1"/>
    <col min="7443" max="7443" width="9.625" style="114"/>
    <col min="7444" max="7444" width="2.625" style="114" customWidth="1"/>
    <col min="7445" max="7445" width="9.625" style="114"/>
    <col min="7446" max="7446" width="2.625" style="114" customWidth="1"/>
    <col min="7447" max="7447" width="9.75" style="114" customWidth="1"/>
    <col min="7448" max="7448" width="2.625" style="114" customWidth="1"/>
    <col min="7449" max="7449" width="9.625" style="114"/>
    <col min="7450" max="7450" width="2.625" style="114" customWidth="1"/>
    <col min="7451" max="7451" width="9.625" style="114"/>
    <col min="7452" max="7452" width="5.5" style="114" customWidth="1"/>
    <col min="7453" max="7453" width="9.625" style="114"/>
    <col min="7454" max="7454" width="2.625" style="114" customWidth="1"/>
    <col min="7455" max="7455" width="9.625" style="114"/>
    <col min="7456" max="7456" width="2.625" style="114" customWidth="1"/>
    <col min="7457" max="7457" width="9.625" style="114"/>
    <col min="7458" max="7458" width="2.625" style="114" customWidth="1"/>
    <col min="7459" max="7680" width="9.625" style="114"/>
    <col min="7681" max="7681" width="5" style="114" customWidth="1"/>
    <col min="7682" max="7682" width="4.375" style="114" customWidth="1"/>
    <col min="7683" max="7683" width="23.75" style="114" bestFit="1" customWidth="1"/>
    <col min="7684" max="7684" width="2.625" style="114" customWidth="1"/>
    <col min="7685" max="7685" width="9.625" style="114"/>
    <col min="7686" max="7686" width="2.625" style="114" customWidth="1"/>
    <col min="7687" max="7687" width="9.625" style="114"/>
    <col min="7688" max="7688" width="2.625" style="114" customWidth="1"/>
    <col min="7689" max="7689" width="9.625" style="114"/>
    <col min="7690" max="7690" width="5.5" style="114" customWidth="1"/>
    <col min="7691" max="7691" width="8.5" style="114" customWidth="1"/>
    <col min="7692" max="7692" width="2.625" style="114" customWidth="1"/>
    <col min="7693" max="7693" width="9.625" style="114"/>
    <col min="7694" max="7694" width="2.625" style="114" customWidth="1"/>
    <col min="7695" max="7695" width="9.625" style="114"/>
    <col min="7696" max="7696" width="2.625" style="114" customWidth="1"/>
    <col min="7697" max="7697" width="9.625" style="114"/>
    <col min="7698" max="7698" width="2.625" style="114" customWidth="1"/>
    <col min="7699" max="7699" width="9.625" style="114"/>
    <col min="7700" max="7700" width="2.625" style="114" customWidth="1"/>
    <col min="7701" max="7701" width="9.625" style="114"/>
    <col min="7702" max="7702" width="2.625" style="114" customWidth="1"/>
    <col min="7703" max="7703" width="9.75" style="114" customWidth="1"/>
    <col min="7704" max="7704" width="2.625" style="114" customWidth="1"/>
    <col min="7705" max="7705" width="9.625" style="114"/>
    <col min="7706" max="7706" width="2.625" style="114" customWidth="1"/>
    <col min="7707" max="7707" width="9.625" style="114"/>
    <col min="7708" max="7708" width="5.5" style="114" customWidth="1"/>
    <col min="7709" max="7709" width="9.625" style="114"/>
    <col min="7710" max="7710" width="2.625" style="114" customWidth="1"/>
    <col min="7711" max="7711" width="9.625" style="114"/>
    <col min="7712" max="7712" width="2.625" style="114" customWidth="1"/>
    <col min="7713" max="7713" width="9.625" style="114"/>
    <col min="7714" max="7714" width="2.625" style="114" customWidth="1"/>
    <col min="7715" max="7936" width="9.625" style="114"/>
    <col min="7937" max="7937" width="5" style="114" customWidth="1"/>
    <col min="7938" max="7938" width="4.375" style="114" customWidth="1"/>
    <col min="7939" max="7939" width="23.75" style="114" bestFit="1" customWidth="1"/>
    <col min="7940" max="7940" width="2.625" style="114" customWidth="1"/>
    <col min="7941" max="7941" width="9.625" style="114"/>
    <col min="7942" max="7942" width="2.625" style="114" customWidth="1"/>
    <col min="7943" max="7943" width="9.625" style="114"/>
    <col min="7944" max="7944" width="2.625" style="114" customWidth="1"/>
    <col min="7945" max="7945" width="9.625" style="114"/>
    <col min="7946" max="7946" width="5.5" style="114" customWidth="1"/>
    <col min="7947" max="7947" width="8.5" style="114" customWidth="1"/>
    <col min="7948" max="7948" width="2.625" style="114" customWidth="1"/>
    <col min="7949" max="7949" width="9.625" style="114"/>
    <col min="7950" max="7950" width="2.625" style="114" customWidth="1"/>
    <col min="7951" max="7951" width="9.625" style="114"/>
    <col min="7952" max="7952" width="2.625" style="114" customWidth="1"/>
    <col min="7953" max="7953" width="9.625" style="114"/>
    <col min="7954" max="7954" width="2.625" style="114" customWidth="1"/>
    <col min="7955" max="7955" width="9.625" style="114"/>
    <col min="7956" max="7956" width="2.625" style="114" customWidth="1"/>
    <col min="7957" max="7957" width="9.625" style="114"/>
    <col min="7958" max="7958" width="2.625" style="114" customWidth="1"/>
    <col min="7959" max="7959" width="9.75" style="114" customWidth="1"/>
    <col min="7960" max="7960" width="2.625" style="114" customWidth="1"/>
    <col min="7961" max="7961" width="9.625" style="114"/>
    <col min="7962" max="7962" width="2.625" style="114" customWidth="1"/>
    <col min="7963" max="7963" width="9.625" style="114"/>
    <col min="7964" max="7964" width="5.5" style="114" customWidth="1"/>
    <col min="7965" max="7965" width="9.625" style="114"/>
    <col min="7966" max="7966" width="2.625" style="114" customWidth="1"/>
    <col min="7967" max="7967" width="9.625" style="114"/>
    <col min="7968" max="7968" width="2.625" style="114" customWidth="1"/>
    <col min="7969" max="7969" width="9.625" style="114"/>
    <col min="7970" max="7970" width="2.625" style="114" customWidth="1"/>
    <col min="7971" max="8192" width="9.625" style="114"/>
    <col min="8193" max="8193" width="5" style="114" customWidth="1"/>
    <col min="8194" max="8194" width="4.375" style="114" customWidth="1"/>
    <col min="8195" max="8195" width="23.75" style="114" bestFit="1" customWidth="1"/>
    <col min="8196" max="8196" width="2.625" style="114" customWidth="1"/>
    <col min="8197" max="8197" width="9.625" style="114"/>
    <col min="8198" max="8198" width="2.625" style="114" customWidth="1"/>
    <col min="8199" max="8199" width="9.625" style="114"/>
    <col min="8200" max="8200" width="2.625" style="114" customWidth="1"/>
    <col min="8201" max="8201" width="9.625" style="114"/>
    <col min="8202" max="8202" width="5.5" style="114" customWidth="1"/>
    <col min="8203" max="8203" width="8.5" style="114" customWidth="1"/>
    <col min="8204" max="8204" width="2.625" style="114" customWidth="1"/>
    <col min="8205" max="8205" width="9.625" style="114"/>
    <col min="8206" max="8206" width="2.625" style="114" customWidth="1"/>
    <col min="8207" max="8207" width="9.625" style="114"/>
    <col min="8208" max="8208" width="2.625" style="114" customWidth="1"/>
    <col min="8209" max="8209" width="9.625" style="114"/>
    <col min="8210" max="8210" width="2.625" style="114" customWidth="1"/>
    <col min="8211" max="8211" width="9.625" style="114"/>
    <col min="8212" max="8212" width="2.625" style="114" customWidth="1"/>
    <col min="8213" max="8213" width="9.625" style="114"/>
    <col min="8214" max="8214" width="2.625" style="114" customWidth="1"/>
    <col min="8215" max="8215" width="9.75" style="114" customWidth="1"/>
    <col min="8216" max="8216" width="2.625" style="114" customWidth="1"/>
    <col min="8217" max="8217" width="9.625" style="114"/>
    <col min="8218" max="8218" width="2.625" style="114" customWidth="1"/>
    <col min="8219" max="8219" width="9.625" style="114"/>
    <col min="8220" max="8220" width="5.5" style="114" customWidth="1"/>
    <col min="8221" max="8221" width="9.625" style="114"/>
    <col min="8222" max="8222" width="2.625" style="114" customWidth="1"/>
    <col min="8223" max="8223" width="9.625" style="114"/>
    <col min="8224" max="8224" width="2.625" style="114" customWidth="1"/>
    <col min="8225" max="8225" width="9.625" style="114"/>
    <col min="8226" max="8226" width="2.625" style="114" customWidth="1"/>
    <col min="8227" max="8448" width="9.625" style="114"/>
    <col min="8449" max="8449" width="5" style="114" customWidth="1"/>
    <col min="8450" max="8450" width="4.375" style="114" customWidth="1"/>
    <col min="8451" max="8451" width="23.75" style="114" bestFit="1" customWidth="1"/>
    <col min="8452" max="8452" width="2.625" style="114" customWidth="1"/>
    <col min="8453" max="8453" width="9.625" style="114"/>
    <col min="8454" max="8454" width="2.625" style="114" customWidth="1"/>
    <col min="8455" max="8455" width="9.625" style="114"/>
    <col min="8456" max="8456" width="2.625" style="114" customWidth="1"/>
    <col min="8457" max="8457" width="9.625" style="114"/>
    <col min="8458" max="8458" width="5.5" style="114" customWidth="1"/>
    <col min="8459" max="8459" width="8.5" style="114" customWidth="1"/>
    <col min="8460" max="8460" width="2.625" style="114" customWidth="1"/>
    <col min="8461" max="8461" width="9.625" style="114"/>
    <col min="8462" max="8462" width="2.625" style="114" customWidth="1"/>
    <col min="8463" max="8463" width="9.625" style="114"/>
    <col min="8464" max="8464" width="2.625" style="114" customWidth="1"/>
    <col min="8465" max="8465" width="9.625" style="114"/>
    <col min="8466" max="8466" width="2.625" style="114" customWidth="1"/>
    <col min="8467" max="8467" width="9.625" style="114"/>
    <col min="8468" max="8468" width="2.625" style="114" customWidth="1"/>
    <col min="8469" max="8469" width="9.625" style="114"/>
    <col min="8470" max="8470" width="2.625" style="114" customWidth="1"/>
    <col min="8471" max="8471" width="9.75" style="114" customWidth="1"/>
    <col min="8472" max="8472" width="2.625" style="114" customWidth="1"/>
    <col min="8473" max="8473" width="9.625" style="114"/>
    <col min="8474" max="8474" width="2.625" style="114" customWidth="1"/>
    <col min="8475" max="8475" width="9.625" style="114"/>
    <col min="8476" max="8476" width="5.5" style="114" customWidth="1"/>
    <col min="8477" max="8477" width="9.625" style="114"/>
    <col min="8478" max="8478" width="2.625" style="114" customWidth="1"/>
    <col min="8479" max="8479" width="9.625" style="114"/>
    <col min="8480" max="8480" width="2.625" style="114" customWidth="1"/>
    <col min="8481" max="8481" width="9.625" style="114"/>
    <col min="8482" max="8482" width="2.625" style="114" customWidth="1"/>
    <col min="8483" max="8704" width="9.625" style="114"/>
    <col min="8705" max="8705" width="5" style="114" customWidth="1"/>
    <col min="8706" max="8706" width="4.375" style="114" customWidth="1"/>
    <col min="8707" max="8707" width="23.75" style="114" bestFit="1" customWidth="1"/>
    <col min="8708" max="8708" width="2.625" style="114" customWidth="1"/>
    <col min="8709" max="8709" width="9.625" style="114"/>
    <col min="8710" max="8710" width="2.625" style="114" customWidth="1"/>
    <col min="8711" max="8711" width="9.625" style="114"/>
    <col min="8712" max="8712" width="2.625" style="114" customWidth="1"/>
    <col min="8713" max="8713" width="9.625" style="114"/>
    <col min="8714" max="8714" width="5.5" style="114" customWidth="1"/>
    <col min="8715" max="8715" width="8.5" style="114" customWidth="1"/>
    <col min="8716" max="8716" width="2.625" style="114" customWidth="1"/>
    <col min="8717" max="8717" width="9.625" style="114"/>
    <col min="8718" max="8718" width="2.625" style="114" customWidth="1"/>
    <col min="8719" max="8719" width="9.625" style="114"/>
    <col min="8720" max="8720" width="2.625" style="114" customWidth="1"/>
    <col min="8721" max="8721" width="9.625" style="114"/>
    <col min="8722" max="8722" width="2.625" style="114" customWidth="1"/>
    <col min="8723" max="8723" width="9.625" style="114"/>
    <col min="8724" max="8724" width="2.625" style="114" customWidth="1"/>
    <col min="8725" max="8725" width="9.625" style="114"/>
    <col min="8726" max="8726" width="2.625" style="114" customWidth="1"/>
    <col min="8727" max="8727" width="9.75" style="114" customWidth="1"/>
    <col min="8728" max="8728" width="2.625" style="114" customWidth="1"/>
    <col min="8729" max="8729" width="9.625" style="114"/>
    <col min="8730" max="8730" width="2.625" style="114" customWidth="1"/>
    <col min="8731" max="8731" width="9.625" style="114"/>
    <col min="8732" max="8732" width="5.5" style="114" customWidth="1"/>
    <col min="8733" max="8733" width="9.625" style="114"/>
    <col min="8734" max="8734" width="2.625" style="114" customWidth="1"/>
    <col min="8735" max="8735" width="9.625" style="114"/>
    <col min="8736" max="8736" width="2.625" style="114" customWidth="1"/>
    <col min="8737" max="8737" width="9.625" style="114"/>
    <col min="8738" max="8738" width="2.625" style="114" customWidth="1"/>
    <col min="8739" max="8960" width="9.625" style="114"/>
    <col min="8961" max="8961" width="5" style="114" customWidth="1"/>
    <col min="8962" max="8962" width="4.375" style="114" customWidth="1"/>
    <col min="8963" max="8963" width="23.75" style="114" bestFit="1" customWidth="1"/>
    <col min="8964" max="8964" width="2.625" style="114" customWidth="1"/>
    <col min="8965" max="8965" width="9.625" style="114"/>
    <col min="8966" max="8966" width="2.625" style="114" customWidth="1"/>
    <col min="8967" max="8967" width="9.625" style="114"/>
    <col min="8968" max="8968" width="2.625" style="114" customWidth="1"/>
    <col min="8969" max="8969" width="9.625" style="114"/>
    <col min="8970" max="8970" width="5.5" style="114" customWidth="1"/>
    <col min="8971" max="8971" width="8.5" style="114" customWidth="1"/>
    <col min="8972" max="8972" width="2.625" style="114" customWidth="1"/>
    <col min="8973" max="8973" width="9.625" style="114"/>
    <col min="8974" max="8974" width="2.625" style="114" customWidth="1"/>
    <col min="8975" max="8975" width="9.625" style="114"/>
    <col min="8976" max="8976" width="2.625" style="114" customWidth="1"/>
    <col min="8977" max="8977" width="9.625" style="114"/>
    <col min="8978" max="8978" width="2.625" style="114" customWidth="1"/>
    <col min="8979" max="8979" width="9.625" style="114"/>
    <col min="8980" max="8980" width="2.625" style="114" customWidth="1"/>
    <col min="8981" max="8981" width="9.625" style="114"/>
    <col min="8982" max="8982" width="2.625" style="114" customWidth="1"/>
    <col min="8983" max="8983" width="9.75" style="114" customWidth="1"/>
    <col min="8984" max="8984" width="2.625" style="114" customWidth="1"/>
    <col min="8985" max="8985" width="9.625" style="114"/>
    <col min="8986" max="8986" width="2.625" style="114" customWidth="1"/>
    <col min="8987" max="8987" width="9.625" style="114"/>
    <col min="8988" max="8988" width="5.5" style="114" customWidth="1"/>
    <col min="8989" max="8989" width="9.625" style="114"/>
    <col min="8990" max="8990" width="2.625" style="114" customWidth="1"/>
    <col min="8991" max="8991" width="9.625" style="114"/>
    <col min="8992" max="8992" width="2.625" style="114" customWidth="1"/>
    <col min="8993" max="8993" width="9.625" style="114"/>
    <col min="8994" max="8994" width="2.625" style="114" customWidth="1"/>
    <col min="8995" max="9216" width="9.625" style="114"/>
    <col min="9217" max="9217" width="5" style="114" customWidth="1"/>
    <col min="9218" max="9218" width="4.375" style="114" customWidth="1"/>
    <col min="9219" max="9219" width="23.75" style="114" bestFit="1" customWidth="1"/>
    <col min="9220" max="9220" width="2.625" style="114" customWidth="1"/>
    <col min="9221" max="9221" width="9.625" style="114"/>
    <col min="9222" max="9222" width="2.625" style="114" customWidth="1"/>
    <col min="9223" max="9223" width="9.625" style="114"/>
    <col min="9224" max="9224" width="2.625" style="114" customWidth="1"/>
    <col min="9225" max="9225" width="9.625" style="114"/>
    <col min="9226" max="9226" width="5.5" style="114" customWidth="1"/>
    <col min="9227" max="9227" width="8.5" style="114" customWidth="1"/>
    <col min="9228" max="9228" width="2.625" style="114" customWidth="1"/>
    <col min="9229" max="9229" width="9.625" style="114"/>
    <col min="9230" max="9230" width="2.625" style="114" customWidth="1"/>
    <col min="9231" max="9231" width="9.625" style="114"/>
    <col min="9232" max="9232" width="2.625" style="114" customWidth="1"/>
    <col min="9233" max="9233" width="9.625" style="114"/>
    <col min="9234" max="9234" width="2.625" style="114" customWidth="1"/>
    <col min="9235" max="9235" width="9.625" style="114"/>
    <col min="9236" max="9236" width="2.625" style="114" customWidth="1"/>
    <col min="9237" max="9237" width="9.625" style="114"/>
    <col min="9238" max="9238" width="2.625" style="114" customWidth="1"/>
    <col min="9239" max="9239" width="9.75" style="114" customWidth="1"/>
    <col min="9240" max="9240" width="2.625" style="114" customWidth="1"/>
    <col min="9241" max="9241" width="9.625" style="114"/>
    <col min="9242" max="9242" width="2.625" style="114" customWidth="1"/>
    <col min="9243" max="9243" width="9.625" style="114"/>
    <col min="9244" max="9244" width="5.5" style="114" customWidth="1"/>
    <col min="9245" max="9245" width="9.625" style="114"/>
    <col min="9246" max="9246" width="2.625" style="114" customWidth="1"/>
    <col min="9247" max="9247" width="9.625" style="114"/>
    <col min="9248" max="9248" width="2.625" style="114" customWidth="1"/>
    <col min="9249" max="9249" width="9.625" style="114"/>
    <col min="9250" max="9250" width="2.625" style="114" customWidth="1"/>
    <col min="9251" max="9472" width="9.625" style="114"/>
    <col min="9473" max="9473" width="5" style="114" customWidth="1"/>
    <col min="9474" max="9474" width="4.375" style="114" customWidth="1"/>
    <col min="9475" max="9475" width="23.75" style="114" bestFit="1" customWidth="1"/>
    <col min="9476" max="9476" width="2.625" style="114" customWidth="1"/>
    <col min="9477" max="9477" width="9.625" style="114"/>
    <col min="9478" max="9478" width="2.625" style="114" customWidth="1"/>
    <col min="9479" max="9479" width="9.625" style="114"/>
    <col min="9480" max="9480" width="2.625" style="114" customWidth="1"/>
    <col min="9481" max="9481" width="9.625" style="114"/>
    <col min="9482" max="9482" width="5.5" style="114" customWidth="1"/>
    <col min="9483" max="9483" width="8.5" style="114" customWidth="1"/>
    <col min="9484" max="9484" width="2.625" style="114" customWidth="1"/>
    <col min="9485" max="9485" width="9.625" style="114"/>
    <col min="9486" max="9486" width="2.625" style="114" customWidth="1"/>
    <col min="9487" max="9487" width="9.625" style="114"/>
    <col min="9488" max="9488" width="2.625" style="114" customWidth="1"/>
    <col min="9489" max="9489" width="9.625" style="114"/>
    <col min="9490" max="9490" width="2.625" style="114" customWidth="1"/>
    <col min="9491" max="9491" width="9.625" style="114"/>
    <col min="9492" max="9492" width="2.625" style="114" customWidth="1"/>
    <col min="9493" max="9493" width="9.625" style="114"/>
    <col min="9494" max="9494" width="2.625" style="114" customWidth="1"/>
    <col min="9495" max="9495" width="9.75" style="114" customWidth="1"/>
    <col min="9496" max="9496" width="2.625" style="114" customWidth="1"/>
    <col min="9497" max="9497" width="9.625" style="114"/>
    <col min="9498" max="9498" width="2.625" style="114" customWidth="1"/>
    <col min="9499" max="9499" width="9.625" style="114"/>
    <col min="9500" max="9500" width="5.5" style="114" customWidth="1"/>
    <col min="9501" max="9501" width="9.625" style="114"/>
    <col min="9502" max="9502" width="2.625" style="114" customWidth="1"/>
    <col min="9503" max="9503" width="9.625" style="114"/>
    <col min="9504" max="9504" width="2.625" style="114" customWidth="1"/>
    <col min="9505" max="9505" width="9.625" style="114"/>
    <col min="9506" max="9506" width="2.625" style="114" customWidth="1"/>
    <col min="9507" max="9728" width="9.625" style="114"/>
    <col min="9729" max="9729" width="5" style="114" customWidth="1"/>
    <col min="9730" max="9730" width="4.375" style="114" customWidth="1"/>
    <col min="9731" max="9731" width="23.75" style="114" bestFit="1" customWidth="1"/>
    <col min="9732" max="9732" width="2.625" style="114" customWidth="1"/>
    <col min="9733" max="9733" width="9.625" style="114"/>
    <col min="9734" max="9734" width="2.625" style="114" customWidth="1"/>
    <col min="9735" max="9735" width="9.625" style="114"/>
    <col min="9736" max="9736" width="2.625" style="114" customWidth="1"/>
    <col min="9737" max="9737" width="9.625" style="114"/>
    <col min="9738" max="9738" width="5.5" style="114" customWidth="1"/>
    <col min="9739" max="9739" width="8.5" style="114" customWidth="1"/>
    <col min="9740" max="9740" width="2.625" style="114" customWidth="1"/>
    <col min="9741" max="9741" width="9.625" style="114"/>
    <col min="9742" max="9742" width="2.625" style="114" customWidth="1"/>
    <col min="9743" max="9743" width="9.625" style="114"/>
    <col min="9744" max="9744" width="2.625" style="114" customWidth="1"/>
    <col min="9745" max="9745" width="9.625" style="114"/>
    <col min="9746" max="9746" width="2.625" style="114" customWidth="1"/>
    <col min="9747" max="9747" width="9.625" style="114"/>
    <col min="9748" max="9748" width="2.625" style="114" customWidth="1"/>
    <col min="9749" max="9749" width="9.625" style="114"/>
    <col min="9750" max="9750" width="2.625" style="114" customWidth="1"/>
    <col min="9751" max="9751" width="9.75" style="114" customWidth="1"/>
    <col min="9752" max="9752" width="2.625" style="114" customWidth="1"/>
    <col min="9753" max="9753" width="9.625" style="114"/>
    <col min="9754" max="9754" width="2.625" style="114" customWidth="1"/>
    <col min="9755" max="9755" width="9.625" style="114"/>
    <col min="9756" max="9756" width="5.5" style="114" customWidth="1"/>
    <col min="9757" max="9757" width="9.625" style="114"/>
    <col min="9758" max="9758" width="2.625" style="114" customWidth="1"/>
    <col min="9759" max="9759" width="9.625" style="114"/>
    <col min="9760" max="9760" width="2.625" style="114" customWidth="1"/>
    <col min="9761" max="9761" width="9.625" style="114"/>
    <col min="9762" max="9762" width="2.625" style="114" customWidth="1"/>
    <col min="9763" max="9984" width="9.625" style="114"/>
    <col min="9985" max="9985" width="5" style="114" customWidth="1"/>
    <col min="9986" max="9986" width="4.375" style="114" customWidth="1"/>
    <col min="9987" max="9987" width="23.75" style="114" bestFit="1" customWidth="1"/>
    <col min="9988" max="9988" width="2.625" style="114" customWidth="1"/>
    <col min="9989" max="9989" width="9.625" style="114"/>
    <col min="9990" max="9990" width="2.625" style="114" customWidth="1"/>
    <col min="9991" max="9991" width="9.625" style="114"/>
    <col min="9992" max="9992" width="2.625" style="114" customWidth="1"/>
    <col min="9993" max="9993" width="9.625" style="114"/>
    <col min="9994" max="9994" width="5.5" style="114" customWidth="1"/>
    <col min="9995" max="9995" width="8.5" style="114" customWidth="1"/>
    <col min="9996" max="9996" width="2.625" style="114" customWidth="1"/>
    <col min="9997" max="9997" width="9.625" style="114"/>
    <col min="9998" max="9998" width="2.625" style="114" customWidth="1"/>
    <col min="9999" max="9999" width="9.625" style="114"/>
    <col min="10000" max="10000" width="2.625" style="114" customWidth="1"/>
    <col min="10001" max="10001" width="9.625" style="114"/>
    <col min="10002" max="10002" width="2.625" style="114" customWidth="1"/>
    <col min="10003" max="10003" width="9.625" style="114"/>
    <col min="10004" max="10004" width="2.625" style="114" customWidth="1"/>
    <col min="10005" max="10005" width="9.625" style="114"/>
    <col min="10006" max="10006" width="2.625" style="114" customWidth="1"/>
    <col min="10007" max="10007" width="9.75" style="114" customWidth="1"/>
    <col min="10008" max="10008" width="2.625" style="114" customWidth="1"/>
    <col min="10009" max="10009" width="9.625" style="114"/>
    <col min="10010" max="10010" width="2.625" style="114" customWidth="1"/>
    <col min="10011" max="10011" width="9.625" style="114"/>
    <col min="10012" max="10012" width="5.5" style="114" customWidth="1"/>
    <col min="10013" max="10013" width="9.625" style="114"/>
    <col min="10014" max="10014" width="2.625" style="114" customWidth="1"/>
    <col min="10015" max="10015" width="9.625" style="114"/>
    <col min="10016" max="10016" width="2.625" style="114" customWidth="1"/>
    <col min="10017" max="10017" width="9.625" style="114"/>
    <col min="10018" max="10018" width="2.625" style="114" customWidth="1"/>
    <col min="10019" max="10240" width="9.625" style="114"/>
    <col min="10241" max="10241" width="5" style="114" customWidth="1"/>
    <col min="10242" max="10242" width="4.375" style="114" customWidth="1"/>
    <col min="10243" max="10243" width="23.75" style="114" bestFit="1" customWidth="1"/>
    <col min="10244" max="10244" width="2.625" style="114" customWidth="1"/>
    <col min="10245" max="10245" width="9.625" style="114"/>
    <col min="10246" max="10246" width="2.625" style="114" customWidth="1"/>
    <col min="10247" max="10247" width="9.625" style="114"/>
    <col min="10248" max="10248" width="2.625" style="114" customWidth="1"/>
    <col min="10249" max="10249" width="9.625" style="114"/>
    <col min="10250" max="10250" width="5.5" style="114" customWidth="1"/>
    <col min="10251" max="10251" width="8.5" style="114" customWidth="1"/>
    <col min="10252" max="10252" width="2.625" style="114" customWidth="1"/>
    <col min="10253" max="10253" width="9.625" style="114"/>
    <col min="10254" max="10254" width="2.625" style="114" customWidth="1"/>
    <col min="10255" max="10255" width="9.625" style="114"/>
    <col min="10256" max="10256" width="2.625" style="114" customWidth="1"/>
    <col min="10257" max="10257" width="9.625" style="114"/>
    <col min="10258" max="10258" width="2.625" style="114" customWidth="1"/>
    <col min="10259" max="10259" width="9.625" style="114"/>
    <col min="10260" max="10260" width="2.625" style="114" customWidth="1"/>
    <col min="10261" max="10261" width="9.625" style="114"/>
    <col min="10262" max="10262" width="2.625" style="114" customWidth="1"/>
    <col min="10263" max="10263" width="9.75" style="114" customWidth="1"/>
    <col min="10264" max="10264" width="2.625" style="114" customWidth="1"/>
    <col min="10265" max="10265" width="9.625" style="114"/>
    <col min="10266" max="10266" width="2.625" style="114" customWidth="1"/>
    <col min="10267" max="10267" width="9.625" style="114"/>
    <col min="10268" max="10268" width="5.5" style="114" customWidth="1"/>
    <col min="10269" max="10269" width="9.625" style="114"/>
    <col min="10270" max="10270" width="2.625" style="114" customWidth="1"/>
    <col min="10271" max="10271" width="9.625" style="114"/>
    <col min="10272" max="10272" width="2.625" style="114" customWidth="1"/>
    <col min="10273" max="10273" width="9.625" style="114"/>
    <col min="10274" max="10274" width="2.625" style="114" customWidth="1"/>
    <col min="10275" max="10496" width="9.625" style="114"/>
    <col min="10497" max="10497" width="5" style="114" customWidth="1"/>
    <col min="10498" max="10498" width="4.375" style="114" customWidth="1"/>
    <col min="10499" max="10499" width="23.75" style="114" bestFit="1" customWidth="1"/>
    <col min="10500" max="10500" width="2.625" style="114" customWidth="1"/>
    <col min="10501" max="10501" width="9.625" style="114"/>
    <col min="10502" max="10502" width="2.625" style="114" customWidth="1"/>
    <col min="10503" max="10503" width="9.625" style="114"/>
    <col min="10504" max="10504" width="2.625" style="114" customWidth="1"/>
    <col min="10505" max="10505" width="9.625" style="114"/>
    <col min="10506" max="10506" width="5.5" style="114" customWidth="1"/>
    <col min="10507" max="10507" width="8.5" style="114" customWidth="1"/>
    <col min="10508" max="10508" width="2.625" style="114" customWidth="1"/>
    <col min="10509" max="10509" width="9.625" style="114"/>
    <col min="10510" max="10510" width="2.625" style="114" customWidth="1"/>
    <col min="10511" max="10511" width="9.625" style="114"/>
    <col min="10512" max="10512" width="2.625" style="114" customWidth="1"/>
    <col min="10513" max="10513" width="9.625" style="114"/>
    <col min="10514" max="10514" width="2.625" style="114" customWidth="1"/>
    <col min="10515" max="10515" width="9.625" style="114"/>
    <col min="10516" max="10516" width="2.625" style="114" customWidth="1"/>
    <col min="10517" max="10517" width="9.625" style="114"/>
    <col min="10518" max="10518" width="2.625" style="114" customWidth="1"/>
    <col min="10519" max="10519" width="9.75" style="114" customWidth="1"/>
    <col min="10520" max="10520" width="2.625" style="114" customWidth="1"/>
    <col min="10521" max="10521" width="9.625" style="114"/>
    <col min="10522" max="10522" width="2.625" style="114" customWidth="1"/>
    <col min="10523" max="10523" width="9.625" style="114"/>
    <col min="10524" max="10524" width="5.5" style="114" customWidth="1"/>
    <col min="10525" max="10525" width="9.625" style="114"/>
    <col min="10526" max="10526" width="2.625" style="114" customWidth="1"/>
    <col min="10527" max="10527" width="9.625" style="114"/>
    <col min="10528" max="10528" width="2.625" style="114" customWidth="1"/>
    <col min="10529" max="10529" width="9.625" style="114"/>
    <col min="10530" max="10530" width="2.625" style="114" customWidth="1"/>
    <col min="10531" max="10752" width="9.625" style="114"/>
    <col min="10753" max="10753" width="5" style="114" customWidth="1"/>
    <col min="10754" max="10754" width="4.375" style="114" customWidth="1"/>
    <col min="10755" max="10755" width="23.75" style="114" bestFit="1" customWidth="1"/>
    <col min="10756" max="10756" width="2.625" style="114" customWidth="1"/>
    <col min="10757" max="10757" width="9.625" style="114"/>
    <col min="10758" max="10758" width="2.625" style="114" customWidth="1"/>
    <col min="10759" max="10759" width="9.625" style="114"/>
    <col min="10760" max="10760" width="2.625" style="114" customWidth="1"/>
    <col min="10761" max="10761" width="9.625" style="114"/>
    <col min="10762" max="10762" width="5.5" style="114" customWidth="1"/>
    <col min="10763" max="10763" width="8.5" style="114" customWidth="1"/>
    <col min="10764" max="10764" width="2.625" style="114" customWidth="1"/>
    <col min="10765" max="10765" width="9.625" style="114"/>
    <col min="10766" max="10766" width="2.625" style="114" customWidth="1"/>
    <col min="10767" max="10767" width="9.625" style="114"/>
    <col min="10768" max="10768" width="2.625" style="114" customWidth="1"/>
    <col min="10769" max="10769" width="9.625" style="114"/>
    <col min="10770" max="10770" width="2.625" style="114" customWidth="1"/>
    <col min="10771" max="10771" width="9.625" style="114"/>
    <col min="10772" max="10772" width="2.625" style="114" customWidth="1"/>
    <col min="10773" max="10773" width="9.625" style="114"/>
    <col min="10774" max="10774" width="2.625" style="114" customWidth="1"/>
    <col min="10775" max="10775" width="9.75" style="114" customWidth="1"/>
    <col min="10776" max="10776" width="2.625" style="114" customWidth="1"/>
    <col min="10777" max="10777" width="9.625" style="114"/>
    <col min="10778" max="10778" width="2.625" style="114" customWidth="1"/>
    <col min="10779" max="10779" width="9.625" style="114"/>
    <col min="10780" max="10780" width="5.5" style="114" customWidth="1"/>
    <col min="10781" max="10781" width="9.625" style="114"/>
    <col min="10782" max="10782" width="2.625" style="114" customWidth="1"/>
    <col min="10783" max="10783" width="9.625" style="114"/>
    <col min="10784" max="10784" width="2.625" style="114" customWidth="1"/>
    <col min="10785" max="10785" width="9.625" style="114"/>
    <col min="10786" max="10786" width="2.625" style="114" customWidth="1"/>
    <col min="10787" max="11008" width="9.625" style="114"/>
    <col min="11009" max="11009" width="5" style="114" customWidth="1"/>
    <col min="11010" max="11010" width="4.375" style="114" customWidth="1"/>
    <col min="11011" max="11011" width="23.75" style="114" bestFit="1" customWidth="1"/>
    <col min="11012" max="11012" width="2.625" style="114" customWidth="1"/>
    <col min="11013" max="11013" width="9.625" style="114"/>
    <col min="11014" max="11014" width="2.625" style="114" customWidth="1"/>
    <col min="11015" max="11015" width="9.625" style="114"/>
    <col min="11016" max="11016" width="2.625" style="114" customWidth="1"/>
    <col min="11017" max="11017" width="9.625" style="114"/>
    <col min="11018" max="11018" width="5.5" style="114" customWidth="1"/>
    <col min="11019" max="11019" width="8.5" style="114" customWidth="1"/>
    <col min="11020" max="11020" width="2.625" style="114" customWidth="1"/>
    <col min="11021" max="11021" width="9.625" style="114"/>
    <col min="11022" max="11022" width="2.625" style="114" customWidth="1"/>
    <col min="11023" max="11023" width="9.625" style="114"/>
    <col min="11024" max="11024" width="2.625" style="114" customWidth="1"/>
    <col min="11025" max="11025" width="9.625" style="114"/>
    <col min="11026" max="11026" width="2.625" style="114" customWidth="1"/>
    <col min="11027" max="11027" width="9.625" style="114"/>
    <col min="11028" max="11028" width="2.625" style="114" customWidth="1"/>
    <col min="11029" max="11029" width="9.625" style="114"/>
    <col min="11030" max="11030" width="2.625" style="114" customWidth="1"/>
    <col min="11031" max="11031" width="9.75" style="114" customWidth="1"/>
    <col min="11032" max="11032" width="2.625" style="114" customWidth="1"/>
    <col min="11033" max="11033" width="9.625" style="114"/>
    <col min="11034" max="11034" width="2.625" style="114" customWidth="1"/>
    <col min="11035" max="11035" width="9.625" style="114"/>
    <col min="11036" max="11036" width="5.5" style="114" customWidth="1"/>
    <col min="11037" max="11037" width="9.625" style="114"/>
    <col min="11038" max="11038" width="2.625" style="114" customWidth="1"/>
    <col min="11039" max="11039" width="9.625" style="114"/>
    <col min="11040" max="11040" width="2.625" style="114" customWidth="1"/>
    <col min="11041" max="11041" width="9.625" style="114"/>
    <col min="11042" max="11042" width="2.625" style="114" customWidth="1"/>
    <col min="11043" max="11264" width="9.625" style="114"/>
    <col min="11265" max="11265" width="5" style="114" customWidth="1"/>
    <col min="11266" max="11266" width="4.375" style="114" customWidth="1"/>
    <col min="11267" max="11267" width="23.75" style="114" bestFit="1" customWidth="1"/>
    <col min="11268" max="11268" width="2.625" style="114" customWidth="1"/>
    <col min="11269" max="11269" width="9.625" style="114"/>
    <col min="11270" max="11270" width="2.625" style="114" customWidth="1"/>
    <col min="11271" max="11271" width="9.625" style="114"/>
    <col min="11272" max="11272" width="2.625" style="114" customWidth="1"/>
    <col min="11273" max="11273" width="9.625" style="114"/>
    <col min="11274" max="11274" width="5.5" style="114" customWidth="1"/>
    <col min="11275" max="11275" width="8.5" style="114" customWidth="1"/>
    <col min="11276" max="11276" width="2.625" style="114" customWidth="1"/>
    <col min="11277" max="11277" width="9.625" style="114"/>
    <col min="11278" max="11278" width="2.625" style="114" customWidth="1"/>
    <col min="11279" max="11279" width="9.625" style="114"/>
    <col min="11280" max="11280" width="2.625" style="114" customWidth="1"/>
    <col min="11281" max="11281" width="9.625" style="114"/>
    <col min="11282" max="11282" width="2.625" style="114" customWidth="1"/>
    <col min="11283" max="11283" width="9.625" style="114"/>
    <col min="11284" max="11284" width="2.625" style="114" customWidth="1"/>
    <col min="11285" max="11285" width="9.625" style="114"/>
    <col min="11286" max="11286" width="2.625" style="114" customWidth="1"/>
    <col min="11287" max="11287" width="9.75" style="114" customWidth="1"/>
    <col min="11288" max="11288" width="2.625" style="114" customWidth="1"/>
    <col min="11289" max="11289" width="9.625" style="114"/>
    <col min="11290" max="11290" width="2.625" style="114" customWidth="1"/>
    <col min="11291" max="11291" width="9.625" style="114"/>
    <col min="11292" max="11292" width="5.5" style="114" customWidth="1"/>
    <col min="11293" max="11293" width="9.625" style="114"/>
    <col min="11294" max="11294" width="2.625" style="114" customWidth="1"/>
    <col min="11295" max="11295" width="9.625" style="114"/>
    <col min="11296" max="11296" width="2.625" style="114" customWidth="1"/>
    <col min="11297" max="11297" width="9.625" style="114"/>
    <col min="11298" max="11298" width="2.625" style="114" customWidth="1"/>
    <col min="11299" max="11520" width="9.625" style="114"/>
    <col min="11521" max="11521" width="5" style="114" customWidth="1"/>
    <col min="11522" max="11522" width="4.375" style="114" customWidth="1"/>
    <col min="11523" max="11523" width="23.75" style="114" bestFit="1" customWidth="1"/>
    <col min="11524" max="11524" width="2.625" style="114" customWidth="1"/>
    <col min="11525" max="11525" width="9.625" style="114"/>
    <col min="11526" max="11526" width="2.625" style="114" customWidth="1"/>
    <col min="11527" max="11527" width="9.625" style="114"/>
    <col min="11528" max="11528" width="2.625" style="114" customWidth="1"/>
    <col min="11529" max="11529" width="9.625" style="114"/>
    <col min="11530" max="11530" width="5.5" style="114" customWidth="1"/>
    <col min="11531" max="11531" width="8.5" style="114" customWidth="1"/>
    <col min="11532" max="11532" width="2.625" style="114" customWidth="1"/>
    <col min="11533" max="11533" width="9.625" style="114"/>
    <col min="11534" max="11534" width="2.625" style="114" customWidth="1"/>
    <col min="11535" max="11535" width="9.625" style="114"/>
    <col min="11536" max="11536" width="2.625" style="114" customWidth="1"/>
    <col min="11537" max="11537" width="9.625" style="114"/>
    <col min="11538" max="11538" width="2.625" style="114" customWidth="1"/>
    <col min="11539" max="11539" width="9.625" style="114"/>
    <col min="11540" max="11540" width="2.625" style="114" customWidth="1"/>
    <col min="11541" max="11541" width="9.625" style="114"/>
    <col min="11542" max="11542" width="2.625" style="114" customWidth="1"/>
    <col min="11543" max="11543" width="9.75" style="114" customWidth="1"/>
    <col min="11544" max="11544" width="2.625" style="114" customWidth="1"/>
    <col min="11545" max="11545" width="9.625" style="114"/>
    <col min="11546" max="11546" width="2.625" style="114" customWidth="1"/>
    <col min="11547" max="11547" width="9.625" style="114"/>
    <col min="11548" max="11548" width="5.5" style="114" customWidth="1"/>
    <col min="11549" max="11549" width="9.625" style="114"/>
    <col min="11550" max="11550" width="2.625" style="114" customWidth="1"/>
    <col min="11551" max="11551" width="9.625" style="114"/>
    <col min="11552" max="11552" width="2.625" style="114" customWidth="1"/>
    <col min="11553" max="11553" width="9.625" style="114"/>
    <col min="11554" max="11554" width="2.625" style="114" customWidth="1"/>
    <col min="11555" max="11776" width="9.625" style="114"/>
    <col min="11777" max="11777" width="5" style="114" customWidth="1"/>
    <col min="11778" max="11778" width="4.375" style="114" customWidth="1"/>
    <col min="11779" max="11779" width="23.75" style="114" bestFit="1" customWidth="1"/>
    <col min="11780" max="11780" width="2.625" style="114" customWidth="1"/>
    <col min="11781" max="11781" width="9.625" style="114"/>
    <col min="11782" max="11782" width="2.625" style="114" customWidth="1"/>
    <col min="11783" max="11783" width="9.625" style="114"/>
    <col min="11784" max="11784" width="2.625" style="114" customWidth="1"/>
    <col min="11785" max="11785" width="9.625" style="114"/>
    <col min="11786" max="11786" width="5.5" style="114" customWidth="1"/>
    <col min="11787" max="11787" width="8.5" style="114" customWidth="1"/>
    <col min="11788" max="11788" width="2.625" style="114" customWidth="1"/>
    <col min="11789" max="11789" width="9.625" style="114"/>
    <col min="11790" max="11790" width="2.625" style="114" customWidth="1"/>
    <col min="11791" max="11791" width="9.625" style="114"/>
    <col min="11792" max="11792" width="2.625" style="114" customWidth="1"/>
    <col min="11793" max="11793" width="9.625" style="114"/>
    <col min="11794" max="11794" width="2.625" style="114" customWidth="1"/>
    <col min="11795" max="11795" width="9.625" style="114"/>
    <col min="11796" max="11796" width="2.625" style="114" customWidth="1"/>
    <col min="11797" max="11797" width="9.625" style="114"/>
    <col min="11798" max="11798" width="2.625" style="114" customWidth="1"/>
    <col min="11799" max="11799" width="9.75" style="114" customWidth="1"/>
    <col min="11800" max="11800" width="2.625" style="114" customWidth="1"/>
    <col min="11801" max="11801" width="9.625" style="114"/>
    <col min="11802" max="11802" width="2.625" style="114" customWidth="1"/>
    <col min="11803" max="11803" width="9.625" style="114"/>
    <col min="11804" max="11804" width="5.5" style="114" customWidth="1"/>
    <col min="11805" max="11805" width="9.625" style="114"/>
    <col min="11806" max="11806" width="2.625" style="114" customWidth="1"/>
    <col min="11807" max="11807" width="9.625" style="114"/>
    <col min="11808" max="11808" width="2.625" style="114" customWidth="1"/>
    <col min="11809" max="11809" width="9.625" style="114"/>
    <col min="11810" max="11810" width="2.625" style="114" customWidth="1"/>
    <col min="11811" max="12032" width="9.625" style="114"/>
    <col min="12033" max="12033" width="5" style="114" customWidth="1"/>
    <col min="12034" max="12034" width="4.375" style="114" customWidth="1"/>
    <col min="12035" max="12035" width="23.75" style="114" bestFit="1" customWidth="1"/>
    <col min="12036" max="12036" width="2.625" style="114" customWidth="1"/>
    <col min="12037" max="12037" width="9.625" style="114"/>
    <col min="12038" max="12038" width="2.625" style="114" customWidth="1"/>
    <col min="12039" max="12039" width="9.625" style="114"/>
    <col min="12040" max="12040" width="2.625" style="114" customWidth="1"/>
    <col min="12041" max="12041" width="9.625" style="114"/>
    <col min="12042" max="12042" width="5.5" style="114" customWidth="1"/>
    <col min="12043" max="12043" width="8.5" style="114" customWidth="1"/>
    <col min="12044" max="12044" width="2.625" style="114" customWidth="1"/>
    <col min="12045" max="12045" width="9.625" style="114"/>
    <col min="12046" max="12046" width="2.625" style="114" customWidth="1"/>
    <col min="12047" max="12047" width="9.625" style="114"/>
    <col min="12048" max="12048" width="2.625" style="114" customWidth="1"/>
    <col min="12049" max="12049" width="9.625" style="114"/>
    <col min="12050" max="12050" width="2.625" style="114" customWidth="1"/>
    <col min="12051" max="12051" width="9.625" style="114"/>
    <col min="12052" max="12052" width="2.625" style="114" customWidth="1"/>
    <col min="12053" max="12053" width="9.625" style="114"/>
    <col min="12054" max="12054" width="2.625" style="114" customWidth="1"/>
    <col min="12055" max="12055" width="9.75" style="114" customWidth="1"/>
    <col min="12056" max="12056" width="2.625" style="114" customWidth="1"/>
    <col min="12057" max="12057" width="9.625" style="114"/>
    <col min="12058" max="12058" width="2.625" style="114" customWidth="1"/>
    <col min="12059" max="12059" width="9.625" style="114"/>
    <col min="12060" max="12060" width="5.5" style="114" customWidth="1"/>
    <col min="12061" max="12061" width="9.625" style="114"/>
    <col min="12062" max="12062" width="2.625" style="114" customWidth="1"/>
    <col min="12063" max="12063" width="9.625" style="114"/>
    <col min="12064" max="12064" width="2.625" style="114" customWidth="1"/>
    <col min="12065" max="12065" width="9.625" style="114"/>
    <col min="12066" max="12066" width="2.625" style="114" customWidth="1"/>
    <col min="12067" max="12288" width="9.625" style="114"/>
    <col min="12289" max="12289" width="5" style="114" customWidth="1"/>
    <col min="12290" max="12290" width="4.375" style="114" customWidth="1"/>
    <col min="12291" max="12291" width="23.75" style="114" bestFit="1" customWidth="1"/>
    <col min="12292" max="12292" width="2.625" style="114" customWidth="1"/>
    <col min="12293" max="12293" width="9.625" style="114"/>
    <col min="12294" max="12294" width="2.625" style="114" customWidth="1"/>
    <col min="12295" max="12295" width="9.625" style="114"/>
    <col min="12296" max="12296" width="2.625" style="114" customWidth="1"/>
    <col min="12297" max="12297" width="9.625" style="114"/>
    <col min="12298" max="12298" width="5.5" style="114" customWidth="1"/>
    <col min="12299" max="12299" width="8.5" style="114" customWidth="1"/>
    <col min="12300" max="12300" width="2.625" style="114" customWidth="1"/>
    <col min="12301" max="12301" width="9.625" style="114"/>
    <col min="12302" max="12302" width="2.625" style="114" customWidth="1"/>
    <col min="12303" max="12303" width="9.625" style="114"/>
    <col min="12304" max="12304" width="2.625" style="114" customWidth="1"/>
    <col min="12305" max="12305" width="9.625" style="114"/>
    <col min="12306" max="12306" width="2.625" style="114" customWidth="1"/>
    <col min="12307" max="12307" width="9.625" style="114"/>
    <col min="12308" max="12308" width="2.625" style="114" customWidth="1"/>
    <col min="12309" max="12309" width="9.625" style="114"/>
    <col min="12310" max="12310" width="2.625" style="114" customWidth="1"/>
    <col min="12311" max="12311" width="9.75" style="114" customWidth="1"/>
    <col min="12312" max="12312" width="2.625" style="114" customWidth="1"/>
    <col min="12313" max="12313" width="9.625" style="114"/>
    <col min="12314" max="12314" width="2.625" style="114" customWidth="1"/>
    <col min="12315" max="12315" width="9.625" style="114"/>
    <col min="12316" max="12316" width="5.5" style="114" customWidth="1"/>
    <col min="12317" max="12317" width="9.625" style="114"/>
    <col min="12318" max="12318" width="2.625" style="114" customWidth="1"/>
    <col min="12319" max="12319" width="9.625" style="114"/>
    <col min="12320" max="12320" width="2.625" style="114" customWidth="1"/>
    <col min="12321" max="12321" width="9.625" style="114"/>
    <col min="12322" max="12322" width="2.625" style="114" customWidth="1"/>
    <col min="12323" max="12544" width="9.625" style="114"/>
    <col min="12545" max="12545" width="5" style="114" customWidth="1"/>
    <col min="12546" max="12546" width="4.375" style="114" customWidth="1"/>
    <col min="12547" max="12547" width="23.75" style="114" bestFit="1" customWidth="1"/>
    <col min="12548" max="12548" width="2.625" style="114" customWidth="1"/>
    <col min="12549" max="12549" width="9.625" style="114"/>
    <col min="12550" max="12550" width="2.625" style="114" customWidth="1"/>
    <col min="12551" max="12551" width="9.625" style="114"/>
    <col min="12552" max="12552" width="2.625" style="114" customWidth="1"/>
    <col min="12553" max="12553" width="9.625" style="114"/>
    <col min="12554" max="12554" width="5.5" style="114" customWidth="1"/>
    <col min="12555" max="12555" width="8.5" style="114" customWidth="1"/>
    <col min="12556" max="12556" width="2.625" style="114" customWidth="1"/>
    <col min="12557" max="12557" width="9.625" style="114"/>
    <col min="12558" max="12558" width="2.625" style="114" customWidth="1"/>
    <col min="12559" max="12559" width="9.625" style="114"/>
    <col min="12560" max="12560" width="2.625" style="114" customWidth="1"/>
    <col min="12561" max="12561" width="9.625" style="114"/>
    <col min="12562" max="12562" width="2.625" style="114" customWidth="1"/>
    <col min="12563" max="12563" width="9.625" style="114"/>
    <col min="12564" max="12564" width="2.625" style="114" customWidth="1"/>
    <col min="12565" max="12565" width="9.625" style="114"/>
    <col min="12566" max="12566" width="2.625" style="114" customWidth="1"/>
    <col min="12567" max="12567" width="9.75" style="114" customWidth="1"/>
    <col min="12568" max="12568" width="2.625" style="114" customWidth="1"/>
    <col min="12569" max="12569" width="9.625" style="114"/>
    <col min="12570" max="12570" width="2.625" style="114" customWidth="1"/>
    <col min="12571" max="12571" width="9.625" style="114"/>
    <col min="12572" max="12572" width="5.5" style="114" customWidth="1"/>
    <col min="12573" max="12573" width="9.625" style="114"/>
    <col min="12574" max="12574" width="2.625" style="114" customWidth="1"/>
    <col min="12575" max="12575" width="9.625" style="114"/>
    <col min="12576" max="12576" width="2.625" style="114" customWidth="1"/>
    <col min="12577" max="12577" width="9.625" style="114"/>
    <col min="12578" max="12578" width="2.625" style="114" customWidth="1"/>
    <col min="12579" max="12800" width="9.625" style="114"/>
    <col min="12801" max="12801" width="5" style="114" customWidth="1"/>
    <col min="12802" max="12802" width="4.375" style="114" customWidth="1"/>
    <col min="12803" max="12803" width="23.75" style="114" bestFit="1" customWidth="1"/>
    <col min="12804" max="12804" width="2.625" style="114" customWidth="1"/>
    <col min="12805" max="12805" width="9.625" style="114"/>
    <col min="12806" max="12806" width="2.625" style="114" customWidth="1"/>
    <col min="12807" max="12807" width="9.625" style="114"/>
    <col min="12808" max="12808" width="2.625" style="114" customWidth="1"/>
    <col min="12809" max="12809" width="9.625" style="114"/>
    <col min="12810" max="12810" width="5.5" style="114" customWidth="1"/>
    <col min="12811" max="12811" width="8.5" style="114" customWidth="1"/>
    <col min="12812" max="12812" width="2.625" style="114" customWidth="1"/>
    <col min="12813" max="12813" width="9.625" style="114"/>
    <col min="12814" max="12814" width="2.625" style="114" customWidth="1"/>
    <col min="12815" max="12815" width="9.625" style="114"/>
    <col min="12816" max="12816" width="2.625" style="114" customWidth="1"/>
    <col min="12817" max="12817" width="9.625" style="114"/>
    <col min="12818" max="12818" width="2.625" style="114" customWidth="1"/>
    <col min="12819" max="12819" width="9.625" style="114"/>
    <col min="12820" max="12820" width="2.625" style="114" customWidth="1"/>
    <col min="12821" max="12821" width="9.625" style="114"/>
    <col min="12822" max="12822" width="2.625" style="114" customWidth="1"/>
    <col min="12823" max="12823" width="9.75" style="114" customWidth="1"/>
    <col min="12824" max="12824" width="2.625" style="114" customWidth="1"/>
    <col min="12825" max="12825" width="9.625" style="114"/>
    <col min="12826" max="12826" width="2.625" style="114" customWidth="1"/>
    <col min="12827" max="12827" width="9.625" style="114"/>
    <col min="12828" max="12828" width="5.5" style="114" customWidth="1"/>
    <col min="12829" max="12829" width="9.625" style="114"/>
    <col min="12830" max="12830" width="2.625" style="114" customWidth="1"/>
    <col min="12831" max="12831" width="9.625" style="114"/>
    <col min="12832" max="12832" width="2.625" style="114" customWidth="1"/>
    <col min="12833" max="12833" width="9.625" style="114"/>
    <col min="12834" max="12834" width="2.625" style="114" customWidth="1"/>
    <col min="12835" max="13056" width="9.625" style="114"/>
    <col min="13057" max="13057" width="5" style="114" customWidth="1"/>
    <col min="13058" max="13058" width="4.375" style="114" customWidth="1"/>
    <col min="13059" max="13059" width="23.75" style="114" bestFit="1" customWidth="1"/>
    <col min="13060" max="13060" width="2.625" style="114" customWidth="1"/>
    <col min="13061" max="13061" width="9.625" style="114"/>
    <col min="13062" max="13062" width="2.625" style="114" customWidth="1"/>
    <col min="13063" max="13063" width="9.625" style="114"/>
    <col min="13064" max="13064" width="2.625" style="114" customWidth="1"/>
    <col min="13065" max="13065" width="9.625" style="114"/>
    <col min="13066" max="13066" width="5.5" style="114" customWidth="1"/>
    <col min="13067" max="13067" width="8.5" style="114" customWidth="1"/>
    <col min="13068" max="13068" width="2.625" style="114" customWidth="1"/>
    <col min="13069" max="13069" width="9.625" style="114"/>
    <col min="13070" max="13070" width="2.625" style="114" customWidth="1"/>
    <col min="13071" max="13071" width="9.625" style="114"/>
    <col min="13072" max="13072" width="2.625" style="114" customWidth="1"/>
    <col min="13073" max="13073" width="9.625" style="114"/>
    <col min="13074" max="13074" width="2.625" style="114" customWidth="1"/>
    <col min="13075" max="13075" width="9.625" style="114"/>
    <col min="13076" max="13076" width="2.625" style="114" customWidth="1"/>
    <col min="13077" max="13077" width="9.625" style="114"/>
    <col min="13078" max="13078" width="2.625" style="114" customWidth="1"/>
    <col min="13079" max="13079" width="9.75" style="114" customWidth="1"/>
    <col min="13080" max="13080" width="2.625" style="114" customWidth="1"/>
    <col min="13081" max="13081" width="9.625" style="114"/>
    <col min="13082" max="13082" width="2.625" style="114" customWidth="1"/>
    <col min="13083" max="13083" width="9.625" style="114"/>
    <col min="13084" max="13084" width="5.5" style="114" customWidth="1"/>
    <col min="13085" max="13085" width="9.625" style="114"/>
    <col min="13086" max="13086" width="2.625" style="114" customWidth="1"/>
    <col min="13087" max="13087" width="9.625" style="114"/>
    <col min="13088" max="13088" width="2.625" style="114" customWidth="1"/>
    <col min="13089" max="13089" width="9.625" style="114"/>
    <col min="13090" max="13090" width="2.625" style="114" customWidth="1"/>
    <col min="13091" max="13312" width="9.625" style="114"/>
    <col min="13313" max="13313" width="5" style="114" customWidth="1"/>
    <col min="13314" max="13314" width="4.375" style="114" customWidth="1"/>
    <col min="13315" max="13315" width="23.75" style="114" bestFit="1" customWidth="1"/>
    <col min="13316" max="13316" width="2.625" style="114" customWidth="1"/>
    <col min="13317" max="13317" width="9.625" style="114"/>
    <col min="13318" max="13318" width="2.625" style="114" customWidth="1"/>
    <col min="13319" max="13319" width="9.625" style="114"/>
    <col min="13320" max="13320" width="2.625" style="114" customWidth="1"/>
    <col min="13321" max="13321" width="9.625" style="114"/>
    <col min="13322" max="13322" width="5.5" style="114" customWidth="1"/>
    <col min="13323" max="13323" width="8.5" style="114" customWidth="1"/>
    <col min="13324" max="13324" width="2.625" style="114" customWidth="1"/>
    <col min="13325" max="13325" width="9.625" style="114"/>
    <col min="13326" max="13326" width="2.625" style="114" customWidth="1"/>
    <col min="13327" max="13327" width="9.625" style="114"/>
    <col min="13328" max="13328" width="2.625" style="114" customWidth="1"/>
    <col min="13329" max="13329" width="9.625" style="114"/>
    <col min="13330" max="13330" width="2.625" style="114" customWidth="1"/>
    <col min="13331" max="13331" width="9.625" style="114"/>
    <col min="13332" max="13332" width="2.625" style="114" customWidth="1"/>
    <col min="13333" max="13333" width="9.625" style="114"/>
    <col min="13334" max="13334" width="2.625" style="114" customWidth="1"/>
    <col min="13335" max="13335" width="9.75" style="114" customWidth="1"/>
    <col min="13336" max="13336" width="2.625" style="114" customWidth="1"/>
    <col min="13337" max="13337" width="9.625" style="114"/>
    <col min="13338" max="13338" width="2.625" style="114" customWidth="1"/>
    <col min="13339" max="13339" width="9.625" style="114"/>
    <col min="13340" max="13340" width="5.5" style="114" customWidth="1"/>
    <col min="13341" max="13341" width="9.625" style="114"/>
    <col min="13342" max="13342" width="2.625" style="114" customWidth="1"/>
    <col min="13343" max="13343" width="9.625" style="114"/>
    <col min="13344" max="13344" width="2.625" style="114" customWidth="1"/>
    <col min="13345" max="13345" width="9.625" style="114"/>
    <col min="13346" max="13346" width="2.625" style="114" customWidth="1"/>
    <col min="13347" max="13568" width="9.625" style="114"/>
    <col min="13569" max="13569" width="5" style="114" customWidth="1"/>
    <col min="13570" max="13570" width="4.375" style="114" customWidth="1"/>
    <col min="13571" max="13571" width="23.75" style="114" bestFit="1" customWidth="1"/>
    <col min="13572" max="13572" width="2.625" style="114" customWidth="1"/>
    <col min="13573" max="13573" width="9.625" style="114"/>
    <col min="13574" max="13574" width="2.625" style="114" customWidth="1"/>
    <col min="13575" max="13575" width="9.625" style="114"/>
    <col min="13576" max="13576" width="2.625" style="114" customWidth="1"/>
    <col min="13577" max="13577" width="9.625" style="114"/>
    <col min="13578" max="13578" width="5.5" style="114" customWidth="1"/>
    <col min="13579" max="13579" width="8.5" style="114" customWidth="1"/>
    <col min="13580" max="13580" width="2.625" style="114" customWidth="1"/>
    <col min="13581" max="13581" width="9.625" style="114"/>
    <col min="13582" max="13582" width="2.625" style="114" customWidth="1"/>
    <col min="13583" max="13583" width="9.625" style="114"/>
    <col min="13584" max="13584" width="2.625" style="114" customWidth="1"/>
    <col min="13585" max="13585" width="9.625" style="114"/>
    <col min="13586" max="13586" width="2.625" style="114" customWidth="1"/>
    <col min="13587" max="13587" width="9.625" style="114"/>
    <col min="13588" max="13588" width="2.625" style="114" customWidth="1"/>
    <col min="13589" max="13589" width="9.625" style="114"/>
    <col min="13590" max="13590" width="2.625" style="114" customWidth="1"/>
    <col min="13591" max="13591" width="9.75" style="114" customWidth="1"/>
    <col min="13592" max="13592" width="2.625" style="114" customWidth="1"/>
    <col min="13593" max="13593" width="9.625" style="114"/>
    <col min="13594" max="13594" width="2.625" style="114" customWidth="1"/>
    <col min="13595" max="13595" width="9.625" style="114"/>
    <col min="13596" max="13596" width="5.5" style="114" customWidth="1"/>
    <col min="13597" max="13597" width="9.625" style="114"/>
    <col min="13598" max="13598" width="2.625" style="114" customWidth="1"/>
    <col min="13599" max="13599" width="9.625" style="114"/>
    <col min="13600" max="13600" width="2.625" style="114" customWidth="1"/>
    <col min="13601" max="13601" width="9.625" style="114"/>
    <col min="13602" max="13602" width="2.625" style="114" customWidth="1"/>
    <col min="13603" max="13824" width="9.625" style="114"/>
    <col min="13825" max="13825" width="5" style="114" customWidth="1"/>
    <col min="13826" max="13826" width="4.375" style="114" customWidth="1"/>
    <col min="13827" max="13827" width="23.75" style="114" bestFit="1" customWidth="1"/>
    <col min="13828" max="13828" width="2.625" style="114" customWidth="1"/>
    <col min="13829" max="13829" width="9.625" style="114"/>
    <col min="13830" max="13830" width="2.625" style="114" customWidth="1"/>
    <col min="13831" max="13831" width="9.625" style="114"/>
    <col min="13832" max="13832" width="2.625" style="114" customWidth="1"/>
    <col min="13833" max="13833" width="9.625" style="114"/>
    <col min="13834" max="13834" width="5.5" style="114" customWidth="1"/>
    <col min="13835" max="13835" width="8.5" style="114" customWidth="1"/>
    <col min="13836" max="13836" width="2.625" style="114" customWidth="1"/>
    <col min="13837" max="13837" width="9.625" style="114"/>
    <col min="13838" max="13838" width="2.625" style="114" customWidth="1"/>
    <col min="13839" max="13839" width="9.625" style="114"/>
    <col min="13840" max="13840" width="2.625" style="114" customWidth="1"/>
    <col min="13841" max="13841" width="9.625" style="114"/>
    <col min="13842" max="13842" width="2.625" style="114" customWidth="1"/>
    <col min="13843" max="13843" width="9.625" style="114"/>
    <col min="13844" max="13844" width="2.625" style="114" customWidth="1"/>
    <col min="13845" max="13845" width="9.625" style="114"/>
    <col min="13846" max="13846" width="2.625" style="114" customWidth="1"/>
    <col min="13847" max="13847" width="9.75" style="114" customWidth="1"/>
    <col min="13848" max="13848" width="2.625" style="114" customWidth="1"/>
    <col min="13849" max="13849" width="9.625" style="114"/>
    <col min="13850" max="13850" width="2.625" style="114" customWidth="1"/>
    <col min="13851" max="13851" width="9.625" style="114"/>
    <col min="13852" max="13852" width="5.5" style="114" customWidth="1"/>
    <col min="13853" max="13853" width="9.625" style="114"/>
    <col min="13854" max="13854" width="2.625" style="114" customWidth="1"/>
    <col min="13855" max="13855" width="9.625" style="114"/>
    <col min="13856" max="13856" width="2.625" style="114" customWidth="1"/>
    <col min="13857" max="13857" width="9.625" style="114"/>
    <col min="13858" max="13858" width="2.625" style="114" customWidth="1"/>
    <col min="13859" max="14080" width="9.625" style="114"/>
    <col min="14081" max="14081" width="5" style="114" customWidth="1"/>
    <col min="14082" max="14082" width="4.375" style="114" customWidth="1"/>
    <col min="14083" max="14083" width="23.75" style="114" bestFit="1" customWidth="1"/>
    <col min="14084" max="14084" width="2.625" style="114" customWidth="1"/>
    <col min="14085" max="14085" width="9.625" style="114"/>
    <col min="14086" max="14086" width="2.625" style="114" customWidth="1"/>
    <col min="14087" max="14087" width="9.625" style="114"/>
    <col min="14088" max="14088" width="2.625" style="114" customWidth="1"/>
    <col min="14089" max="14089" width="9.625" style="114"/>
    <col min="14090" max="14090" width="5.5" style="114" customWidth="1"/>
    <col min="14091" max="14091" width="8.5" style="114" customWidth="1"/>
    <col min="14092" max="14092" width="2.625" style="114" customWidth="1"/>
    <col min="14093" max="14093" width="9.625" style="114"/>
    <col min="14094" max="14094" width="2.625" style="114" customWidth="1"/>
    <col min="14095" max="14095" width="9.625" style="114"/>
    <col min="14096" max="14096" width="2.625" style="114" customWidth="1"/>
    <col min="14097" max="14097" width="9.625" style="114"/>
    <col min="14098" max="14098" width="2.625" style="114" customWidth="1"/>
    <col min="14099" max="14099" width="9.625" style="114"/>
    <col min="14100" max="14100" width="2.625" style="114" customWidth="1"/>
    <col min="14101" max="14101" width="9.625" style="114"/>
    <col min="14102" max="14102" width="2.625" style="114" customWidth="1"/>
    <col min="14103" max="14103" width="9.75" style="114" customWidth="1"/>
    <col min="14104" max="14104" width="2.625" style="114" customWidth="1"/>
    <col min="14105" max="14105" width="9.625" style="114"/>
    <col min="14106" max="14106" width="2.625" style="114" customWidth="1"/>
    <col min="14107" max="14107" width="9.625" style="114"/>
    <col min="14108" max="14108" width="5.5" style="114" customWidth="1"/>
    <col min="14109" max="14109" width="9.625" style="114"/>
    <col min="14110" max="14110" width="2.625" style="114" customWidth="1"/>
    <col min="14111" max="14111" width="9.625" style="114"/>
    <col min="14112" max="14112" width="2.625" style="114" customWidth="1"/>
    <col min="14113" max="14113" width="9.625" style="114"/>
    <col min="14114" max="14114" width="2.625" style="114" customWidth="1"/>
    <col min="14115" max="14336" width="9.625" style="114"/>
    <col min="14337" max="14337" width="5" style="114" customWidth="1"/>
    <col min="14338" max="14338" width="4.375" style="114" customWidth="1"/>
    <col min="14339" max="14339" width="23.75" style="114" bestFit="1" customWidth="1"/>
    <col min="14340" max="14340" width="2.625" style="114" customWidth="1"/>
    <col min="14341" max="14341" width="9.625" style="114"/>
    <col min="14342" max="14342" width="2.625" style="114" customWidth="1"/>
    <col min="14343" max="14343" width="9.625" style="114"/>
    <col min="14344" max="14344" width="2.625" style="114" customWidth="1"/>
    <col min="14345" max="14345" width="9.625" style="114"/>
    <col min="14346" max="14346" width="5.5" style="114" customWidth="1"/>
    <col min="14347" max="14347" width="8.5" style="114" customWidth="1"/>
    <col min="14348" max="14348" width="2.625" style="114" customWidth="1"/>
    <col min="14349" max="14349" width="9.625" style="114"/>
    <col min="14350" max="14350" width="2.625" style="114" customWidth="1"/>
    <col min="14351" max="14351" width="9.625" style="114"/>
    <col min="14352" max="14352" width="2.625" style="114" customWidth="1"/>
    <col min="14353" max="14353" width="9.625" style="114"/>
    <col min="14354" max="14354" width="2.625" style="114" customWidth="1"/>
    <col min="14355" max="14355" width="9.625" style="114"/>
    <col min="14356" max="14356" width="2.625" style="114" customWidth="1"/>
    <col min="14357" max="14357" width="9.625" style="114"/>
    <col min="14358" max="14358" width="2.625" style="114" customWidth="1"/>
    <col min="14359" max="14359" width="9.75" style="114" customWidth="1"/>
    <col min="14360" max="14360" width="2.625" style="114" customWidth="1"/>
    <col min="14361" max="14361" width="9.625" style="114"/>
    <col min="14362" max="14362" width="2.625" style="114" customWidth="1"/>
    <col min="14363" max="14363" width="9.625" style="114"/>
    <col min="14364" max="14364" width="5.5" style="114" customWidth="1"/>
    <col min="14365" max="14365" width="9.625" style="114"/>
    <col min="14366" max="14366" width="2.625" style="114" customWidth="1"/>
    <col min="14367" max="14367" width="9.625" style="114"/>
    <col min="14368" max="14368" width="2.625" style="114" customWidth="1"/>
    <col min="14369" max="14369" width="9.625" style="114"/>
    <col min="14370" max="14370" width="2.625" style="114" customWidth="1"/>
    <col min="14371" max="14592" width="9.625" style="114"/>
    <col min="14593" max="14593" width="5" style="114" customWidth="1"/>
    <col min="14594" max="14594" width="4.375" style="114" customWidth="1"/>
    <col min="14595" max="14595" width="23.75" style="114" bestFit="1" customWidth="1"/>
    <col min="14596" max="14596" width="2.625" style="114" customWidth="1"/>
    <col min="14597" max="14597" width="9.625" style="114"/>
    <col min="14598" max="14598" width="2.625" style="114" customWidth="1"/>
    <col min="14599" max="14599" width="9.625" style="114"/>
    <col min="14600" max="14600" width="2.625" style="114" customWidth="1"/>
    <col min="14601" max="14601" width="9.625" style="114"/>
    <col min="14602" max="14602" width="5.5" style="114" customWidth="1"/>
    <col min="14603" max="14603" width="8.5" style="114" customWidth="1"/>
    <col min="14604" max="14604" width="2.625" style="114" customWidth="1"/>
    <col min="14605" max="14605" width="9.625" style="114"/>
    <col min="14606" max="14606" width="2.625" style="114" customWidth="1"/>
    <col min="14607" max="14607" width="9.625" style="114"/>
    <col min="14608" max="14608" width="2.625" style="114" customWidth="1"/>
    <col min="14609" max="14609" width="9.625" style="114"/>
    <col min="14610" max="14610" width="2.625" style="114" customWidth="1"/>
    <col min="14611" max="14611" width="9.625" style="114"/>
    <col min="14612" max="14612" width="2.625" style="114" customWidth="1"/>
    <col min="14613" max="14613" width="9.625" style="114"/>
    <col min="14614" max="14614" width="2.625" style="114" customWidth="1"/>
    <col min="14615" max="14615" width="9.75" style="114" customWidth="1"/>
    <col min="14616" max="14616" width="2.625" style="114" customWidth="1"/>
    <col min="14617" max="14617" width="9.625" style="114"/>
    <col min="14618" max="14618" width="2.625" style="114" customWidth="1"/>
    <col min="14619" max="14619" width="9.625" style="114"/>
    <col min="14620" max="14620" width="5.5" style="114" customWidth="1"/>
    <col min="14621" max="14621" width="9.625" style="114"/>
    <col min="14622" max="14622" width="2.625" style="114" customWidth="1"/>
    <col min="14623" max="14623" width="9.625" style="114"/>
    <col min="14624" max="14624" width="2.625" style="114" customWidth="1"/>
    <col min="14625" max="14625" width="9.625" style="114"/>
    <col min="14626" max="14626" width="2.625" style="114" customWidth="1"/>
    <col min="14627" max="14848" width="9.625" style="114"/>
    <col min="14849" max="14849" width="5" style="114" customWidth="1"/>
    <col min="14850" max="14850" width="4.375" style="114" customWidth="1"/>
    <col min="14851" max="14851" width="23.75" style="114" bestFit="1" customWidth="1"/>
    <col min="14852" max="14852" width="2.625" style="114" customWidth="1"/>
    <col min="14853" max="14853" width="9.625" style="114"/>
    <col min="14854" max="14854" width="2.625" style="114" customWidth="1"/>
    <col min="14855" max="14855" width="9.625" style="114"/>
    <col min="14856" max="14856" width="2.625" style="114" customWidth="1"/>
    <col min="14857" max="14857" width="9.625" style="114"/>
    <col min="14858" max="14858" width="5.5" style="114" customWidth="1"/>
    <col min="14859" max="14859" width="8.5" style="114" customWidth="1"/>
    <col min="14860" max="14860" width="2.625" style="114" customWidth="1"/>
    <col min="14861" max="14861" width="9.625" style="114"/>
    <col min="14862" max="14862" width="2.625" style="114" customWidth="1"/>
    <col min="14863" max="14863" width="9.625" style="114"/>
    <col min="14864" max="14864" width="2.625" style="114" customWidth="1"/>
    <col min="14865" max="14865" width="9.625" style="114"/>
    <col min="14866" max="14866" width="2.625" style="114" customWidth="1"/>
    <col min="14867" max="14867" width="9.625" style="114"/>
    <col min="14868" max="14868" width="2.625" style="114" customWidth="1"/>
    <col min="14869" max="14869" width="9.625" style="114"/>
    <col min="14870" max="14870" width="2.625" style="114" customWidth="1"/>
    <col min="14871" max="14871" width="9.75" style="114" customWidth="1"/>
    <col min="14872" max="14872" width="2.625" style="114" customWidth="1"/>
    <col min="14873" max="14873" width="9.625" style="114"/>
    <col min="14874" max="14874" width="2.625" style="114" customWidth="1"/>
    <col min="14875" max="14875" width="9.625" style="114"/>
    <col min="14876" max="14876" width="5.5" style="114" customWidth="1"/>
    <col min="14877" max="14877" width="9.625" style="114"/>
    <col min="14878" max="14878" width="2.625" style="114" customWidth="1"/>
    <col min="14879" max="14879" width="9.625" style="114"/>
    <col min="14880" max="14880" width="2.625" style="114" customWidth="1"/>
    <col min="14881" max="14881" width="9.625" style="114"/>
    <col min="14882" max="14882" width="2.625" style="114" customWidth="1"/>
    <col min="14883" max="15104" width="9.625" style="114"/>
    <col min="15105" max="15105" width="5" style="114" customWidth="1"/>
    <col min="15106" max="15106" width="4.375" style="114" customWidth="1"/>
    <col min="15107" max="15107" width="23.75" style="114" bestFit="1" customWidth="1"/>
    <col min="15108" max="15108" width="2.625" style="114" customWidth="1"/>
    <col min="15109" max="15109" width="9.625" style="114"/>
    <col min="15110" max="15110" width="2.625" style="114" customWidth="1"/>
    <col min="15111" max="15111" width="9.625" style="114"/>
    <col min="15112" max="15112" width="2.625" style="114" customWidth="1"/>
    <col min="15113" max="15113" width="9.625" style="114"/>
    <col min="15114" max="15114" width="5.5" style="114" customWidth="1"/>
    <col min="15115" max="15115" width="8.5" style="114" customWidth="1"/>
    <col min="15116" max="15116" width="2.625" style="114" customWidth="1"/>
    <col min="15117" max="15117" width="9.625" style="114"/>
    <col min="15118" max="15118" width="2.625" style="114" customWidth="1"/>
    <col min="15119" max="15119" width="9.625" style="114"/>
    <col min="15120" max="15120" width="2.625" style="114" customWidth="1"/>
    <col min="15121" max="15121" width="9.625" style="114"/>
    <col min="15122" max="15122" width="2.625" style="114" customWidth="1"/>
    <col min="15123" max="15123" width="9.625" style="114"/>
    <col min="15124" max="15124" width="2.625" style="114" customWidth="1"/>
    <col min="15125" max="15125" width="9.625" style="114"/>
    <col min="15126" max="15126" width="2.625" style="114" customWidth="1"/>
    <col min="15127" max="15127" width="9.75" style="114" customWidth="1"/>
    <col min="15128" max="15128" width="2.625" style="114" customWidth="1"/>
    <col min="15129" max="15129" width="9.625" style="114"/>
    <col min="15130" max="15130" width="2.625" style="114" customWidth="1"/>
    <col min="15131" max="15131" width="9.625" style="114"/>
    <col min="15132" max="15132" width="5.5" style="114" customWidth="1"/>
    <col min="15133" max="15133" width="9.625" style="114"/>
    <col min="15134" max="15134" width="2.625" style="114" customWidth="1"/>
    <col min="15135" max="15135" width="9.625" style="114"/>
    <col min="15136" max="15136" width="2.625" style="114" customWidth="1"/>
    <col min="15137" max="15137" width="9.625" style="114"/>
    <col min="15138" max="15138" width="2.625" style="114" customWidth="1"/>
    <col min="15139" max="15360" width="9.625" style="114"/>
    <col min="15361" max="15361" width="5" style="114" customWidth="1"/>
    <col min="15362" max="15362" width="4.375" style="114" customWidth="1"/>
    <col min="15363" max="15363" width="23.75" style="114" bestFit="1" customWidth="1"/>
    <col min="15364" max="15364" width="2.625" style="114" customWidth="1"/>
    <col min="15365" max="15365" width="9.625" style="114"/>
    <col min="15366" max="15366" width="2.625" style="114" customWidth="1"/>
    <col min="15367" max="15367" width="9.625" style="114"/>
    <col min="15368" max="15368" width="2.625" style="114" customWidth="1"/>
    <col min="15369" max="15369" width="9.625" style="114"/>
    <col min="15370" max="15370" width="5.5" style="114" customWidth="1"/>
    <col min="15371" max="15371" width="8.5" style="114" customWidth="1"/>
    <col min="15372" max="15372" width="2.625" style="114" customWidth="1"/>
    <col min="15373" max="15373" width="9.625" style="114"/>
    <col min="15374" max="15374" width="2.625" style="114" customWidth="1"/>
    <col min="15375" max="15375" width="9.625" style="114"/>
    <col min="15376" max="15376" width="2.625" style="114" customWidth="1"/>
    <col min="15377" max="15377" width="9.625" style="114"/>
    <col min="15378" max="15378" width="2.625" style="114" customWidth="1"/>
    <col min="15379" max="15379" width="9.625" style="114"/>
    <col min="15380" max="15380" width="2.625" style="114" customWidth="1"/>
    <col min="15381" max="15381" width="9.625" style="114"/>
    <col min="15382" max="15382" width="2.625" style="114" customWidth="1"/>
    <col min="15383" max="15383" width="9.75" style="114" customWidth="1"/>
    <col min="15384" max="15384" width="2.625" style="114" customWidth="1"/>
    <col min="15385" max="15385" width="9.625" style="114"/>
    <col min="15386" max="15386" width="2.625" style="114" customWidth="1"/>
    <col min="15387" max="15387" width="9.625" style="114"/>
    <col min="15388" max="15388" width="5.5" style="114" customWidth="1"/>
    <col min="15389" max="15389" width="9.625" style="114"/>
    <col min="15390" max="15390" width="2.625" style="114" customWidth="1"/>
    <col min="15391" max="15391" width="9.625" style="114"/>
    <col min="15392" max="15392" width="2.625" style="114" customWidth="1"/>
    <col min="15393" max="15393" width="9.625" style="114"/>
    <col min="15394" max="15394" width="2.625" style="114" customWidth="1"/>
    <col min="15395" max="15616" width="9.625" style="114"/>
    <col min="15617" max="15617" width="5" style="114" customWidth="1"/>
    <col min="15618" max="15618" width="4.375" style="114" customWidth="1"/>
    <col min="15619" max="15619" width="23.75" style="114" bestFit="1" customWidth="1"/>
    <col min="15620" max="15620" width="2.625" style="114" customWidth="1"/>
    <col min="15621" max="15621" width="9.625" style="114"/>
    <col min="15622" max="15622" width="2.625" style="114" customWidth="1"/>
    <col min="15623" max="15623" width="9.625" style="114"/>
    <col min="15624" max="15624" width="2.625" style="114" customWidth="1"/>
    <col min="15625" max="15625" width="9.625" style="114"/>
    <col min="15626" max="15626" width="5.5" style="114" customWidth="1"/>
    <col min="15627" max="15627" width="8.5" style="114" customWidth="1"/>
    <col min="15628" max="15628" width="2.625" style="114" customWidth="1"/>
    <col min="15629" max="15629" width="9.625" style="114"/>
    <col min="15630" max="15630" width="2.625" style="114" customWidth="1"/>
    <col min="15631" max="15631" width="9.625" style="114"/>
    <col min="15632" max="15632" width="2.625" style="114" customWidth="1"/>
    <col min="15633" max="15633" width="9.625" style="114"/>
    <col min="15634" max="15634" width="2.625" style="114" customWidth="1"/>
    <col min="15635" max="15635" width="9.625" style="114"/>
    <col min="15636" max="15636" width="2.625" style="114" customWidth="1"/>
    <col min="15637" max="15637" width="9.625" style="114"/>
    <col min="15638" max="15638" width="2.625" style="114" customWidth="1"/>
    <col min="15639" max="15639" width="9.75" style="114" customWidth="1"/>
    <col min="15640" max="15640" width="2.625" style="114" customWidth="1"/>
    <col min="15641" max="15641" width="9.625" style="114"/>
    <col min="15642" max="15642" width="2.625" style="114" customWidth="1"/>
    <col min="15643" max="15643" width="9.625" style="114"/>
    <col min="15644" max="15644" width="5.5" style="114" customWidth="1"/>
    <col min="15645" max="15645" width="9.625" style="114"/>
    <col min="15646" max="15646" width="2.625" style="114" customWidth="1"/>
    <col min="15647" max="15647" width="9.625" style="114"/>
    <col min="15648" max="15648" width="2.625" style="114" customWidth="1"/>
    <col min="15649" max="15649" width="9.625" style="114"/>
    <col min="15650" max="15650" width="2.625" style="114" customWidth="1"/>
    <col min="15651" max="15872" width="9.625" style="114"/>
    <col min="15873" max="15873" width="5" style="114" customWidth="1"/>
    <col min="15874" max="15874" width="4.375" style="114" customWidth="1"/>
    <col min="15875" max="15875" width="23.75" style="114" bestFit="1" customWidth="1"/>
    <col min="15876" max="15876" width="2.625" style="114" customWidth="1"/>
    <col min="15877" max="15877" width="9.625" style="114"/>
    <col min="15878" max="15878" width="2.625" style="114" customWidth="1"/>
    <col min="15879" max="15879" width="9.625" style="114"/>
    <col min="15880" max="15880" width="2.625" style="114" customWidth="1"/>
    <col min="15881" max="15881" width="9.625" style="114"/>
    <col min="15882" max="15882" width="5.5" style="114" customWidth="1"/>
    <col min="15883" max="15883" width="8.5" style="114" customWidth="1"/>
    <col min="15884" max="15884" width="2.625" style="114" customWidth="1"/>
    <col min="15885" max="15885" width="9.625" style="114"/>
    <col min="15886" max="15886" width="2.625" style="114" customWidth="1"/>
    <col min="15887" max="15887" width="9.625" style="114"/>
    <col min="15888" max="15888" width="2.625" style="114" customWidth="1"/>
    <col min="15889" max="15889" width="9.625" style="114"/>
    <col min="15890" max="15890" width="2.625" style="114" customWidth="1"/>
    <col min="15891" max="15891" width="9.625" style="114"/>
    <col min="15892" max="15892" width="2.625" style="114" customWidth="1"/>
    <col min="15893" max="15893" width="9.625" style="114"/>
    <col min="15894" max="15894" width="2.625" style="114" customWidth="1"/>
    <col min="15895" max="15895" width="9.75" style="114" customWidth="1"/>
    <col min="15896" max="15896" width="2.625" style="114" customWidth="1"/>
    <col min="15897" max="15897" width="9.625" style="114"/>
    <col min="15898" max="15898" width="2.625" style="114" customWidth="1"/>
    <col min="15899" max="15899" width="9.625" style="114"/>
    <col min="15900" max="15900" width="5.5" style="114" customWidth="1"/>
    <col min="15901" max="15901" width="9.625" style="114"/>
    <col min="15902" max="15902" width="2.625" style="114" customWidth="1"/>
    <col min="15903" max="15903" width="9.625" style="114"/>
    <col min="15904" max="15904" width="2.625" style="114" customWidth="1"/>
    <col min="15905" max="15905" width="9.625" style="114"/>
    <col min="15906" max="15906" width="2.625" style="114" customWidth="1"/>
    <col min="15907" max="16128" width="9.625" style="114"/>
    <col min="16129" max="16129" width="5" style="114" customWidth="1"/>
    <col min="16130" max="16130" width="4.375" style="114" customWidth="1"/>
    <col min="16131" max="16131" width="23.75" style="114" bestFit="1" customWidth="1"/>
    <col min="16132" max="16132" width="2.625" style="114" customWidth="1"/>
    <col min="16133" max="16133" width="9.625" style="114"/>
    <col min="16134" max="16134" width="2.625" style="114" customWidth="1"/>
    <col min="16135" max="16135" width="9.625" style="114"/>
    <col min="16136" max="16136" width="2.625" style="114" customWidth="1"/>
    <col min="16137" max="16137" width="9.625" style="114"/>
    <col min="16138" max="16138" width="5.5" style="114" customWidth="1"/>
    <col min="16139" max="16139" width="8.5" style="114" customWidth="1"/>
    <col min="16140" max="16140" width="2.625" style="114" customWidth="1"/>
    <col min="16141" max="16141" width="9.625" style="114"/>
    <col min="16142" max="16142" width="2.625" style="114" customWidth="1"/>
    <col min="16143" max="16143" width="9.625" style="114"/>
    <col min="16144" max="16144" width="2.625" style="114" customWidth="1"/>
    <col min="16145" max="16145" width="9.625" style="114"/>
    <col min="16146" max="16146" width="2.625" style="114" customWidth="1"/>
    <col min="16147" max="16147" width="9.625" style="114"/>
    <col min="16148" max="16148" width="2.625" style="114" customWidth="1"/>
    <col min="16149" max="16149" width="9.625" style="114"/>
    <col min="16150" max="16150" width="2.625" style="114" customWidth="1"/>
    <col min="16151" max="16151" width="9.75" style="114" customWidth="1"/>
    <col min="16152" max="16152" width="2.625" style="114" customWidth="1"/>
    <col min="16153" max="16153" width="9.625" style="114"/>
    <col min="16154" max="16154" width="2.625" style="114" customWidth="1"/>
    <col min="16155" max="16155" width="9.625" style="114"/>
    <col min="16156" max="16156" width="5.5" style="114" customWidth="1"/>
    <col min="16157" max="16157" width="9.625" style="114"/>
    <col min="16158" max="16158" width="2.625" style="114" customWidth="1"/>
    <col min="16159" max="16159" width="9.625" style="114"/>
    <col min="16160" max="16160" width="2.625" style="114" customWidth="1"/>
    <col min="16161" max="16161" width="9.625" style="114"/>
    <col min="16162" max="16162" width="2.625" style="114" customWidth="1"/>
    <col min="16163" max="16384" width="9.625" style="114"/>
  </cols>
  <sheetData>
    <row r="1" spans="1:39" s="20" customFormat="1" ht="18" customHeight="1" x14ac:dyDescent="0.4">
      <c r="A1" s="431" t="s">
        <v>504</v>
      </c>
      <c r="B1" s="431"/>
      <c r="C1" s="43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52" t="s">
        <v>505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53"/>
      <c r="B6" s="453"/>
      <c r="C6" s="453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50" t="s">
        <v>507</v>
      </c>
      <c r="F7" s="450"/>
      <c r="G7" s="450"/>
      <c r="H7" s="450"/>
      <c r="I7" s="45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50" t="s">
        <v>508</v>
      </c>
      <c r="L8" s="450"/>
      <c r="M8" s="450"/>
      <c r="N8" s="37"/>
      <c r="O8" s="450" t="s">
        <v>357</v>
      </c>
      <c r="P8" s="450"/>
      <c r="Q8" s="450"/>
      <c r="R8" s="450"/>
      <c r="S8" s="450"/>
      <c r="T8" s="37"/>
      <c r="U8" s="454"/>
      <c r="V8" s="454"/>
      <c r="W8" s="454"/>
      <c r="X8" s="454"/>
      <c r="Y8" s="454"/>
      <c r="Z8" s="454"/>
      <c r="AA8" s="454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50" t="s">
        <v>511</v>
      </c>
      <c r="V9" s="450"/>
      <c r="W9" s="450"/>
      <c r="X9" s="450"/>
      <c r="Y9" s="450"/>
      <c r="Z9" s="450"/>
      <c r="AA9" s="450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51" t="s">
        <v>379</v>
      </c>
      <c r="B247" s="451"/>
      <c r="C247" s="451"/>
      <c r="D247" s="451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51"/>
      <c r="C248" s="451"/>
      <c r="D248" s="451"/>
      <c r="E248" s="451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Underwood, Shanea</cp:lastModifiedBy>
  <cp:lastPrinted>2009-03-16T15:20:12Z</cp:lastPrinted>
  <dcterms:created xsi:type="dcterms:W3CDTF">1999-04-12T10:32:52Z</dcterms:created>
  <dcterms:modified xsi:type="dcterms:W3CDTF">2019-06-20T09:43:38Z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1248652953</vt:i4>
  </property>
  <property fmtid="{D5CDD505-2E9C-101B-9397-08002B2CF9AE}" pid="3" name="_NewReviewCycle">
    <vt:lpwstr/>
  </property>
  <property fmtid="{D5CDD505-2E9C-101B-9397-08002B2CF9AE}" pid="4" name="_EmailSubject">
    <vt:lpwstr>Consolidated Publication Q1 2019</vt:lpwstr>
  </property>
  <property fmtid="{D5CDD505-2E9C-101B-9397-08002B2CF9AE}" pid="5" name="_AuthorEmail">
    <vt:lpwstr>Shanea.Underwood@bankofengland.gsi.gov.uk</vt:lpwstr>
  </property>
  <property fmtid="{D5CDD505-2E9C-101B-9397-08002B2CF9AE}" pid="6" name="_AuthorEmailDisplayName">
    <vt:lpwstr>Underwood, Shanea</vt:lpwstr>
  </property>
</Properties>
</file>