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8577\AppData\Local\Microsoft\Windows\INetCache\Content.Outlook\RL39EUCR\"/>
    </mc:Choice>
  </mc:AlternateContent>
  <bookViews>
    <workbookView xWindow="0" yWindow="0" windowWidth="20520" windowHeight="969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62913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/>
  <c r="G13" i="75"/>
  <c r="P13" i="75"/>
  <c r="E13" i="75"/>
  <c r="U13" i="75" s="1"/>
  <c r="I13" i="75"/>
  <c r="I15" i="75"/>
  <c r="N13" i="75"/>
  <c r="K22" i="75"/>
  <c r="G22" i="75"/>
  <c r="E22" i="75"/>
  <c r="M22" i="75"/>
  <c r="R22" i="75"/>
  <c r="G19" i="76"/>
  <c r="R19" i="76"/>
  <c r="P31" i="76"/>
  <c r="I31" i="76"/>
  <c r="K31" i="76"/>
  <c r="R31" i="76"/>
  <c r="G31" i="76"/>
  <c r="E31" i="76"/>
  <c r="N31" i="76"/>
  <c r="M31" i="76"/>
  <c r="V31" i="76" s="1"/>
  <c r="M37" i="76"/>
  <c r="E37" i="76"/>
  <c r="R37" i="76"/>
  <c r="I37" i="76"/>
  <c r="U37" i="76" s="1"/>
  <c r="P37" i="76"/>
  <c r="G37" i="76"/>
  <c r="N37" i="76"/>
  <c r="K37" i="76"/>
  <c r="V37" i="76" s="1"/>
  <c r="M33" i="76"/>
  <c r="E33" i="76"/>
  <c r="P33" i="76"/>
  <c r="G33" i="76"/>
  <c r="U33" i="76" s="1"/>
  <c r="N33" i="76"/>
  <c r="K33" i="76"/>
  <c r="I33" i="76"/>
  <c r="R33" i="76"/>
  <c r="V33" i="76" s="1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U40" i="76" s="1"/>
  <c r="P40" i="76"/>
  <c r="E40" i="76"/>
  <c r="M40" i="76"/>
  <c r="K40" i="76"/>
  <c r="V40" i="76" s="1"/>
  <c r="I20" i="76"/>
  <c r="P17" i="76"/>
  <c r="I17" i="76"/>
  <c r="N17" i="76"/>
  <c r="E17" i="76"/>
  <c r="U17" i="76" s="1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U35" i="76" s="1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V23" i="76" s="1"/>
  <c r="K15" i="76"/>
  <c r="P15" i="76"/>
  <c r="K21" i="76"/>
  <c r="I22" i="76"/>
  <c r="K22" i="76"/>
  <c r="N18" i="76"/>
  <c r="G18" i="76"/>
  <c r="P18" i="76"/>
  <c r="E18" i="76"/>
  <c r="U18" i="76" s="1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U16" i="76" s="1"/>
  <c r="M16" i="76"/>
  <c r="I16" i="76"/>
  <c r="G16" i="76"/>
  <c r="P16" i="76"/>
  <c r="R38" i="76"/>
  <c r="K38" i="76"/>
  <c r="M38" i="76"/>
  <c r="I38" i="76"/>
  <c r="U38" i="76" s="1"/>
  <c r="G38" i="76"/>
  <c r="E38" i="76"/>
  <c r="P38" i="76"/>
  <c r="N38" i="76"/>
  <c r="V38" i="76" s="1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V32" i="75" s="1"/>
  <c r="K32" i="75"/>
  <c r="R32" i="75"/>
  <c r="I32" i="75"/>
  <c r="P32" i="75"/>
  <c r="E32" i="75"/>
  <c r="I16" i="75"/>
  <c r="E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V19" i="75" s="1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N29" i="75"/>
  <c r="P30" i="75"/>
  <c r="M30" i="75"/>
  <c r="M37" i="75"/>
  <c r="E37" i="75"/>
  <c r="P37" i="75"/>
  <c r="G37" i="75"/>
  <c r="N37" i="75"/>
  <c r="K37" i="75"/>
  <c r="R37" i="75"/>
  <c r="I37" i="75"/>
  <c r="M20" i="75"/>
  <c r="R38" i="75"/>
  <c r="M38" i="75"/>
  <c r="P31" i="75"/>
  <c r="I31" i="75"/>
  <c r="K31" i="75"/>
  <c r="R31" i="75"/>
  <c r="G31" i="75"/>
  <c r="N31" i="75"/>
  <c r="E31" i="75"/>
  <c r="V31" i="75" s="1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V36" i="75" s="1"/>
  <c r="E36" i="75"/>
  <c r="M36" i="75"/>
  <c r="I36" i="75"/>
  <c r="P36" i="75"/>
  <c r="G36" i="75"/>
  <c r="V13" i="75"/>
  <c r="U22" i="75"/>
  <c r="V35" i="76"/>
  <c r="U23" i="76"/>
  <c r="U32" i="76"/>
  <c r="U31" i="76"/>
  <c r="U36" i="75"/>
  <c r="U14" i="75"/>
  <c r="V35" i="75"/>
  <c r="U35" i="75"/>
  <c r="V18" i="75"/>
  <c r="U18" i="75"/>
  <c r="U17" i="75"/>
  <c r="U32" i="75"/>
  <c r="U21" i="75"/>
  <c r="U31" i="75"/>
  <c r="U37" i="75"/>
  <c r="U19" i="75"/>
  <c r="U33" i="75"/>
  <c r="D13" i="69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D54" i="69"/>
  <c r="K54" i="69" s="1"/>
  <c r="D55" i="69"/>
  <c r="D37" i="69"/>
  <c r="D31" i="69"/>
  <c r="D19" i="69"/>
  <c r="D18" i="69"/>
  <c r="D17" i="69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/>
  <c r="I56" i="69"/>
  <c r="N56" i="69"/>
  <c r="G73" i="69"/>
  <c r="R73" i="69"/>
  <c r="K55" i="69"/>
  <c r="E55" i="69"/>
  <c r="P55" i="69"/>
  <c r="R55" i="69"/>
  <c r="M55" i="69"/>
  <c r="R72" i="69"/>
  <c r="E72" i="69"/>
  <c r="U72" i="69" s="1"/>
  <c r="K72" i="69"/>
  <c r="P72" i="69"/>
  <c r="M72" i="69"/>
  <c r="I72" i="69"/>
  <c r="N72" i="69"/>
  <c r="G72" i="69"/>
  <c r="I67" i="69"/>
  <c r="R54" i="69"/>
  <c r="P54" i="69"/>
  <c r="P71" i="69"/>
  <c r="N67" i="69"/>
  <c r="G67" i="69"/>
  <c r="E67" i="69"/>
  <c r="R74" i="69"/>
  <c r="K74" i="69"/>
  <c r="P74" i="69"/>
  <c r="P70" i="69"/>
  <c r="K67" i="69"/>
  <c r="I55" i="69"/>
  <c r="G55" i="69"/>
  <c r="N55" i="69"/>
  <c r="I54" i="69"/>
  <c r="N54" i="69"/>
  <c r="E54" i="69"/>
  <c r="G54" i="69"/>
  <c r="U54" i="69" s="1"/>
  <c r="M54" i="69"/>
  <c r="N68" i="69"/>
  <c r="M68" i="69"/>
  <c r="P67" i="69"/>
  <c r="R67" i="69"/>
  <c r="I58" i="69"/>
  <c r="P58" i="69"/>
  <c r="K58" i="69"/>
  <c r="M58" i="69"/>
  <c r="E58" i="69"/>
  <c r="G58" i="69"/>
  <c r="N58" i="69"/>
  <c r="R58" i="69"/>
  <c r="N74" i="69"/>
  <c r="E74" i="69"/>
  <c r="M74" i="69"/>
  <c r="V74" i="69" s="1"/>
  <c r="I74" i="69"/>
  <c r="G74" i="69"/>
  <c r="K56" i="69"/>
  <c r="M56" i="69"/>
  <c r="V56" i="69" s="1"/>
  <c r="G56" i="69"/>
  <c r="E56" i="69"/>
  <c r="R56" i="69"/>
  <c r="I57" i="69"/>
  <c r="P57" i="69"/>
  <c r="E57" i="69"/>
  <c r="N57" i="69"/>
  <c r="G57" i="69"/>
  <c r="U57" i="69" s="1"/>
  <c r="R57" i="69"/>
  <c r="K57" i="69"/>
  <c r="M57" i="69"/>
  <c r="K53" i="69"/>
  <c r="V53" i="69" s="1"/>
  <c r="R53" i="69"/>
  <c r="G53" i="69"/>
  <c r="P53" i="69"/>
  <c r="I53" i="69"/>
  <c r="U53" i="69" s="1"/>
  <c r="M53" i="69"/>
  <c r="N53" i="69"/>
  <c r="E53" i="69"/>
  <c r="G70" i="69"/>
  <c r="N51" i="69"/>
  <c r="R51" i="69"/>
  <c r="I51" i="69"/>
  <c r="E51" i="69"/>
  <c r="P51" i="69"/>
  <c r="M51" i="69"/>
  <c r="V51" i="69" s="1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U69" i="69" s="1"/>
  <c r="K91" i="69"/>
  <c r="R91" i="69"/>
  <c r="E91" i="69"/>
  <c r="M91" i="69"/>
  <c r="V91" i="69" s="1"/>
  <c r="N91" i="69"/>
  <c r="P91" i="69"/>
  <c r="G91" i="69"/>
  <c r="I91" i="69"/>
  <c r="K113" i="69"/>
  <c r="R113" i="69"/>
  <c r="E113" i="69"/>
  <c r="M113" i="69"/>
  <c r="V113" i="69" s="1"/>
  <c r="N113" i="69"/>
  <c r="P113" i="69"/>
  <c r="G113" i="69"/>
  <c r="I113" i="69"/>
  <c r="U113" i="69" s="1"/>
  <c r="M90" i="69"/>
  <c r="K112" i="69"/>
  <c r="R112" i="69"/>
  <c r="E112" i="69"/>
  <c r="M112" i="69"/>
  <c r="N112" i="69"/>
  <c r="P112" i="69"/>
  <c r="G112" i="69"/>
  <c r="I112" i="69"/>
  <c r="U112" i="69" s="1"/>
  <c r="K96" i="69"/>
  <c r="R96" i="69"/>
  <c r="E96" i="69"/>
  <c r="M96" i="69"/>
  <c r="V96" i="69" s="1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M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U106" i="69" s="1"/>
  <c r="K89" i="69"/>
  <c r="R89" i="69"/>
  <c r="E89" i="69"/>
  <c r="M89" i="69"/>
  <c r="V89" i="69" s="1"/>
  <c r="N89" i="69"/>
  <c r="P89" i="69"/>
  <c r="G89" i="69"/>
  <c r="I89" i="69"/>
  <c r="U89" i="69" s="1"/>
  <c r="M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V92" i="69" s="1"/>
  <c r="N92" i="69"/>
  <c r="P92" i="69"/>
  <c r="G92" i="69"/>
  <c r="I92" i="69"/>
  <c r="K111" i="69"/>
  <c r="R111" i="69"/>
  <c r="E111" i="69"/>
  <c r="M111" i="69"/>
  <c r="V111" i="69" s="1"/>
  <c r="N111" i="69"/>
  <c r="P111" i="69"/>
  <c r="G111" i="69"/>
  <c r="I111" i="69"/>
  <c r="I88" i="69"/>
  <c r="N88" i="69"/>
  <c r="K93" i="69"/>
  <c r="R93" i="69"/>
  <c r="E93" i="69"/>
  <c r="M93" i="69"/>
  <c r="N93" i="69"/>
  <c r="P93" i="69"/>
  <c r="G93" i="69"/>
  <c r="I93" i="69"/>
  <c r="U93" i="69" s="1"/>
  <c r="K94" i="69"/>
  <c r="R94" i="69"/>
  <c r="E94" i="69"/>
  <c r="M94" i="69"/>
  <c r="V94" i="69" s="1"/>
  <c r="N94" i="69"/>
  <c r="P94" i="69"/>
  <c r="G94" i="69"/>
  <c r="I94" i="69"/>
  <c r="U94" i="69" s="1"/>
  <c r="K110" i="69"/>
  <c r="R110" i="69"/>
  <c r="E110" i="69"/>
  <c r="M110" i="69"/>
  <c r="N110" i="69"/>
  <c r="P110" i="69"/>
  <c r="G110" i="69"/>
  <c r="I110" i="69"/>
  <c r="U110" i="69" s="1"/>
  <c r="M108" i="69"/>
  <c r="K114" i="69"/>
  <c r="R114" i="69"/>
  <c r="E114" i="69"/>
  <c r="M114" i="69"/>
  <c r="N114" i="69"/>
  <c r="P114" i="69"/>
  <c r="G114" i="69"/>
  <c r="I114" i="69"/>
  <c r="U114" i="69" s="1"/>
  <c r="N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V36" i="69" s="1"/>
  <c r="I36" i="69"/>
  <c r="P36" i="69"/>
  <c r="K36" i="69"/>
  <c r="R36" i="69"/>
  <c r="E22" i="69"/>
  <c r="G22" i="69"/>
  <c r="N22" i="69"/>
  <c r="I22" i="69"/>
  <c r="U22" i="69" s="1"/>
  <c r="P22" i="69"/>
  <c r="K22" i="69"/>
  <c r="R22" i="69"/>
  <c r="M22" i="69"/>
  <c r="I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4" i="69"/>
  <c r="M34" i="69"/>
  <c r="G34" i="69"/>
  <c r="N34" i="69"/>
  <c r="I34" i="69"/>
  <c r="P34" i="69"/>
  <c r="K34" i="69"/>
  <c r="R34" i="69"/>
  <c r="E35" i="69"/>
  <c r="V35" i="69" s="1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U14" i="69" s="1"/>
  <c r="N14" i="69"/>
  <c r="I14" i="69"/>
  <c r="P14" i="69"/>
  <c r="K14" i="69"/>
  <c r="V14" i="69" s="1"/>
  <c r="R14" i="69"/>
  <c r="M14" i="69"/>
  <c r="K20" i="69"/>
  <c r="M20" i="69"/>
  <c r="N20" i="69"/>
  <c r="E32" i="69"/>
  <c r="M32" i="69"/>
  <c r="V32" i="69" s="1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K17" i="69"/>
  <c r="E18" i="69"/>
  <c r="U18" i="69" s="1"/>
  <c r="G18" i="69"/>
  <c r="N18" i="69"/>
  <c r="V18" i="69" s="1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K37" i="69"/>
  <c r="U15" i="69"/>
  <c r="V110" i="69"/>
  <c r="U92" i="69"/>
  <c r="U96" i="69"/>
  <c r="V112" i="69"/>
  <c r="U31" i="69"/>
  <c r="U19" i="69"/>
  <c r="V60" i="69"/>
  <c r="U60" i="69"/>
  <c r="V58" i="69"/>
  <c r="U58" i="69"/>
  <c r="U111" i="69"/>
  <c r="V106" i="69"/>
  <c r="U91" i="69"/>
  <c r="V57" i="69"/>
  <c r="U56" i="69"/>
  <c r="U59" i="69"/>
  <c r="V59" i="69"/>
  <c r="U105" i="69"/>
  <c r="U51" i="69"/>
  <c r="V114" i="69"/>
  <c r="V93" i="69"/>
  <c r="V109" i="69"/>
  <c r="U109" i="69"/>
  <c r="V107" i="69"/>
  <c r="U107" i="69"/>
  <c r="U38" i="69"/>
  <c r="V38" i="69"/>
  <c r="U32" i="69"/>
  <c r="V13" i="69"/>
  <c r="U13" i="69"/>
  <c r="U34" i="69"/>
  <c r="V34" i="69"/>
  <c r="V21" i="69"/>
  <c r="U21" i="69"/>
  <c r="V15" i="69"/>
  <c r="V22" i="69"/>
  <c r="U36" i="69"/>
  <c r="U16" i="69"/>
  <c r="V16" i="69"/>
  <c r="V52" i="69"/>
  <c r="U52" i="69"/>
  <c r="V54" i="69"/>
  <c r="U55" i="69"/>
  <c r="V55" i="69"/>
  <c r="V69" i="69"/>
  <c r="U74" i="69"/>
  <c r="V67" i="69"/>
  <c r="U67" i="69"/>
  <c r="V75" i="69"/>
  <c r="U75" i="69"/>
  <c r="V76" i="69"/>
  <c r="U76" i="69"/>
  <c r="V72" i="69"/>
  <c r="S244" i="66"/>
  <c r="AG244" i="66"/>
  <c r="Q244" i="66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E23" i="59" s="1"/>
  <c r="D23" i="59"/>
  <c r="A232" i="6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P145" i="59"/>
  <c r="P63" i="59"/>
  <c r="P130" i="59"/>
  <c r="P38" i="59"/>
  <c r="P28" i="59"/>
  <c r="P13" i="59"/>
  <c r="P90" i="59"/>
  <c r="Q90" i="59" s="1"/>
  <c r="P119" i="59"/>
  <c r="P58" i="59"/>
  <c r="P33" i="59"/>
  <c r="P108" i="59"/>
  <c r="Q108" i="59" s="1"/>
  <c r="P8" i="59"/>
  <c r="P103" i="59"/>
  <c r="P15" i="59"/>
  <c r="Q15" i="59" s="1"/>
  <c r="P17" i="59"/>
  <c r="D7" i="59"/>
  <c r="P26" i="59"/>
  <c r="P30" i="59"/>
  <c r="D12" i="59"/>
  <c r="E12" i="59" s="1"/>
  <c r="P50" i="59"/>
  <c r="P131" i="59"/>
  <c r="P54" i="59"/>
  <c r="P132" i="59"/>
  <c r="P64" i="59"/>
  <c r="P70" i="59"/>
  <c r="P74" i="59"/>
  <c r="P84" i="59"/>
  <c r="P92" i="59"/>
  <c r="P96" i="59"/>
  <c r="P5" i="59"/>
  <c r="D3" i="59"/>
  <c r="D28" i="59" s="1"/>
  <c r="D30" i="59" s="1"/>
  <c r="D5" i="59"/>
  <c r="P16" i="59"/>
  <c r="P19" i="59"/>
  <c r="P24" i="59"/>
  <c r="Q24" i="59" s="1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Q61" i="59" s="1"/>
  <c r="P66" i="59"/>
  <c r="P123" i="59"/>
  <c r="P79" i="59"/>
  <c r="P88" i="59"/>
  <c r="Q88" i="59" s="1"/>
  <c r="J43" i="59"/>
  <c r="P97" i="59"/>
  <c r="P11" i="59"/>
  <c r="D6" i="59"/>
  <c r="E6" i="59" s="1"/>
  <c r="P106" i="59"/>
  <c r="P23" i="59"/>
  <c r="P135" i="59"/>
  <c r="P29" i="59"/>
  <c r="Q29" i="59" s="1"/>
  <c r="P126" i="59"/>
  <c r="P34" i="59"/>
  <c r="P43" i="59"/>
  <c r="Q43" i="59" s="1"/>
  <c r="D14" i="59"/>
  <c r="E14" i="59" s="1"/>
  <c r="P51" i="59"/>
  <c r="P52" i="59"/>
  <c r="P59" i="59"/>
  <c r="P134" i="59"/>
  <c r="Q134" i="59" s="1"/>
  <c r="P69" i="59"/>
  <c r="P73" i="59"/>
  <c r="P76" i="59"/>
  <c r="P82" i="59"/>
  <c r="Q82" i="59" s="1"/>
  <c r="D24" i="59"/>
  <c r="D20" i="59"/>
  <c r="P86" i="59"/>
  <c r="P118" i="59"/>
  <c r="Q118" i="59" s="1"/>
  <c r="P46" i="59"/>
  <c r="P112" i="59"/>
  <c r="P21" i="59"/>
  <c r="P7" i="59"/>
  <c r="Q7" i="59" s="1"/>
  <c r="P80" i="59"/>
  <c r="P68" i="59"/>
  <c r="D16" i="59"/>
  <c r="P42" i="59"/>
  <c r="P110" i="59"/>
  <c r="P107" i="59"/>
  <c r="P94" i="59"/>
  <c r="P93" i="59"/>
  <c r="Q93" i="59" s="1"/>
  <c r="D29" i="59"/>
  <c r="P89" i="59"/>
  <c r="P140" i="59"/>
  <c r="P83" i="59"/>
  <c r="Q83" i="59" s="1"/>
  <c r="P77" i="59"/>
  <c r="P75" i="59"/>
  <c r="P122" i="59"/>
  <c r="P141" i="59"/>
  <c r="P121" i="59"/>
  <c r="D18" i="59"/>
  <c r="P133" i="59"/>
  <c r="P67" i="59"/>
  <c r="Q67" i="59" s="1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Q111" i="59" s="1"/>
  <c r="D8" i="59"/>
  <c r="P25" i="59"/>
  <c r="P104" i="59"/>
  <c r="P20" i="59"/>
  <c r="Q20" i="59" s="1"/>
  <c r="P12" i="59"/>
  <c r="D4" i="59"/>
  <c r="P10" i="59"/>
  <c r="D21" i="59"/>
  <c r="E21" i="59" s="1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Q25" i="59" s="1"/>
  <c r="O125" i="59"/>
  <c r="O137" i="59"/>
  <c r="C8" i="59"/>
  <c r="C9" i="59"/>
  <c r="O111" i="59"/>
  <c r="O109" i="59"/>
  <c r="O31" i="59"/>
  <c r="Q31" i="59"/>
  <c r="O138" i="59"/>
  <c r="O32" i="59"/>
  <c r="O35" i="59"/>
  <c r="O36" i="59"/>
  <c r="O37" i="59"/>
  <c r="O39" i="59"/>
  <c r="O40" i="59"/>
  <c r="O127" i="59"/>
  <c r="O44" i="59"/>
  <c r="C13" i="59"/>
  <c r="O128" i="59"/>
  <c r="Q128" i="59" s="1"/>
  <c r="O139" i="59"/>
  <c r="Q139" i="59" s="1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Q57" i="59" s="1"/>
  <c r="C17" i="59"/>
  <c r="O60" i="59"/>
  <c r="O62" i="59"/>
  <c r="Q62" i="59" s="1"/>
  <c r="O65" i="59"/>
  <c r="Q65" i="59" s="1"/>
  <c r="O67" i="59"/>
  <c r="O117" i="59"/>
  <c r="O133" i="59"/>
  <c r="Q133" i="59" s="1"/>
  <c r="O71" i="59"/>
  <c r="C18" i="59"/>
  <c r="O121" i="59"/>
  <c r="Q121" i="59" s="1"/>
  <c r="O120" i="59"/>
  <c r="Q120" i="59" s="1"/>
  <c r="O141" i="59"/>
  <c r="O72" i="59"/>
  <c r="O122" i="59"/>
  <c r="O105" i="59"/>
  <c r="Q105" i="59" s="1"/>
  <c r="O75" i="59"/>
  <c r="O124" i="59"/>
  <c r="O77" i="59"/>
  <c r="O78" i="59"/>
  <c r="O81" i="59"/>
  <c r="O83" i="59"/>
  <c r="O85" i="59"/>
  <c r="O140" i="59"/>
  <c r="Q140" i="59" s="1"/>
  <c r="O87" i="59"/>
  <c r="C22" i="59"/>
  <c r="O89" i="59"/>
  <c r="O91" i="59"/>
  <c r="Q91" i="59" s="1"/>
  <c r="C29" i="59"/>
  <c r="C19" i="59"/>
  <c r="O93" i="59"/>
  <c r="O94" i="59"/>
  <c r="O95" i="59"/>
  <c r="O5" i="59"/>
  <c r="O7" i="59"/>
  <c r="O8" i="59"/>
  <c r="Q8" i="59" s="1"/>
  <c r="C3" i="59"/>
  <c r="O11" i="59"/>
  <c r="Q11" i="59"/>
  <c r="O103" i="59"/>
  <c r="Q103" i="59" s="1"/>
  <c r="C5" i="59"/>
  <c r="O13" i="59"/>
  <c r="C6" i="59"/>
  <c r="O15" i="59"/>
  <c r="O16" i="59"/>
  <c r="O107" i="59"/>
  <c r="Q107" i="59" s="1"/>
  <c r="O106" i="59"/>
  <c r="O17" i="59"/>
  <c r="O19" i="59"/>
  <c r="Q19" i="59"/>
  <c r="O21" i="59"/>
  <c r="Q21" i="59" s="1"/>
  <c r="O23" i="59"/>
  <c r="Q23" i="59" s="1"/>
  <c r="C7" i="59"/>
  <c r="O24" i="59"/>
  <c r="O108" i="59"/>
  <c r="O135" i="59"/>
  <c r="O26" i="59"/>
  <c r="Q26" i="59" s="1"/>
  <c r="O27" i="59"/>
  <c r="Q27" i="59" s="1"/>
  <c r="O28" i="59"/>
  <c r="O29" i="59"/>
  <c r="O136" i="59"/>
  <c r="Q136" i="59" s="1"/>
  <c r="O110" i="59"/>
  <c r="Q110" i="59" s="1"/>
  <c r="O126" i="59"/>
  <c r="O30" i="59"/>
  <c r="I36" i="59"/>
  <c r="O112" i="59"/>
  <c r="Q112" i="59" s="1"/>
  <c r="C10" i="59"/>
  <c r="O33" i="59"/>
  <c r="O34" i="59"/>
  <c r="Q34" i="59" s="1"/>
  <c r="C11" i="59"/>
  <c r="E11" i="59" s="1"/>
  <c r="O38" i="59"/>
  <c r="C12" i="59"/>
  <c r="O41" i="59"/>
  <c r="O42" i="59"/>
  <c r="O43" i="59"/>
  <c r="O45" i="59"/>
  <c r="O46" i="59"/>
  <c r="Q46" i="59" s="1"/>
  <c r="C14" i="59"/>
  <c r="O48" i="59"/>
  <c r="O50" i="59"/>
  <c r="Q50" i="59" s="1"/>
  <c r="O101" i="59"/>
  <c r="Q101" i="59" s="1"/>
  <c r="O130" i="59"/>
  <c r="O51" i="59"/>
  <c r="O131" i="59"/>
  <c r="O115" i="59"/>
  <c r="Q115" i="59" s="1"/>
  <c r="C16" i="59"/>
  <c r="O52" i="59"/>
  <c r="O54" i="59"/>
  <c r="Q54" i="59" s="1"/>
  <c r="O116" i="59"/>
  <c r="Q116" i="59" s="1"/>
  <c r="O58" i="59"/>
  <c r="O59" i="59"/>
  <c r="Q59" i="59"/>
  <c r="O132" i="59"/>
  <c r="O61" i="59"/>
  <c r="O63" i="59"/>
  <c r="Q63" i="59"/>
  <c r="O134" i="59"/>
  <c r="O64" i="59"/>
  <c r="O66" i="59"/>
  <c r="O68" i="59"/>
  <c r="Q68" i="59" s="1"/>
  <c r="O69" i="59"/>
  <c r="Q69" i="59" s="1"/>
  <c r="O70" i="59"/>
  <c r="O118" i="59"/>
  <c r="O119" i="59"/>
  <c r="Q119" i="59" s="1"/>
  <c r="O73" i="59"/>
  <c r="Q73" i="59" s="1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I44" i="59" s="1"/>
  <c r="C20" i="59"/>
  <c r="E20" i="59" s="1"/>
  <c r="O96" i="59"/>
  <c r="O97" i="59"/>
  <c r="P95" i="59"/>
  <c r="D19" i="59"/>
  <c r="P91" i="59"/>
  <c r="P87" i="59"/>
  <c r="P85" i="59"/>
  <c r="Q85" i="59"/>
  <c r="P81" i="59"/>
  <c r="P78" i="59"/>
  <c r="P124" i="59"/>
  <c r="Q124" i="59"/>
  <c r="P105" i="59"/>
  <c r="P72" i="59"/>
  <c r="P120" i="59"/>
  <c r="P71" i="59"/>
  <c r="P117" i="59"/>
  <c r="Q117" i="59" s="1"/>
  <c r="P65" i="59"/>
  <c r="P60" i="59"/>
  <c r="D17" i="59"/>
  <c r="P57" i="59"/>
  <c r="P56" i="59"/>
  <c r="Q56" i="59" s="1"/>
  <c r="P55" i="59"/>
  <c r="P129" i="59"/>
  <c r="Q129" i="59"/>
  <c r="D15" i="59"/>
  <c r="P99" i="59"/>
  <c r="P100" i="59"/>
  <c r="Q100" i="59"/>
  <c r="P47" i="59"/>
  <c r="P128" i="59"/>
  <c r="P44" i="59"/>
  <c r="Q44" i="59" s="1"/>
  <c r="P127" i="59"/>
  <c r="Q127" i="59" s="1"/>
  <c r="P40" i="59"/>
  <c r="Q40" i="59"/>
  <c r="P39" i="59"/>
  <c r="Q39" i="59" s="1"/>
  <c r="P36" i="59"/>
  <c r="Q36" i="59" s="1"/>
  <c r="P138" i="59"/>
  <c r="P109" i="59"/>
  <c r="Q109" i="59"/>
  <c r="D9" i="59"/>
  <c r="P137" i="59"/>
  <c r="Q137" i="59"/>
  <c r="P125" i="59"/>
  <c r="P22" i="59"/>
  <c r="Q22" i="59" s="1"/>
  <c r="P18" i="59"/>
  <c r="Q18" i="59" s="1"/>
  <c r="P98" i="59"/>
  <c r="Q98" i="59" s="1"/>
  <c r="P14" i="59"/>
  <c r="Q14" i="59"/>
  <c r="P102" i="59"/>
  <c r="Q102" i="59" s="1"/>
  <c r="P9" i="59"/>
  <c r="Q9" i="59" s="1"/>
  <c r="P4" i="59"/>
  <c r="Q4" i="59"/>
  <c r="Q78" i="59"/>
  <c r="Q75" i="59"/>
  <c r="Q81" i="59"/>
  <c r="Q60" i="59"/>
  <c r="Q51" i="59"/>
  <c r="Q126" i="59"/>
  <c r="Q125" i="59"/>
  <c r="Q138" i="59"/>
  <c r="Q99" i="59"/>
  <c r="Q72" i="59"/>
  <c r="Q35" i="59"/>
  <c r="D22" i="59"/>
  <c r="E22" i="59" s="1"/>
  <c r="Q95" i="59"/>
  <c r="Q71" i="59"/>
  <c r="Q55" i="59"/>
  <c r="Q47" i="59"/>
  <c r="Q49" i="59"/>
  <c r="Q53" i="59"/>
  <c r="Q122" i="59"/>
  <c r="Q94" i="59"/>
  <c r="Q86" i="59"/>
  <c r="Q135" i="59"/>
  <c r="Q123" i="59"/>
  <c r="Q96" i="59"/>
  <c r="Q84" i="59"/>
  <c r="Q70" i="59"/>
  <c r="Q30" i="59"/>
  <c r="Q17" i="59"/>
  <c r="Q28" i="59"/>
  <c r="Q6" i="59"/>
  <c r="Q12" i="59"/>
  <c r="Q37" i="59"/>
  <c r="Q114" i="59"/>
  <c r="Q80" i="59"/>
  <c r="E24" i="59"/>
  <c r="Q48" i="59"/>
  <c r="Q64" i="59"/>
  <c r="Q131" i="59"/>
  <c r="Q33" i="59"/>
  <c r="Q38" i="59"/>
  <c r="Q87" i="59"/>
  <c r="Q104" i="59"/>
  <c r="Q77" i="59"/>
  <c r="Q42" i="59"/>
  <c r="Q52" i="59"/>
  <c r="Q106" i="59"/>
  <c r="Q97" i="59"/>
  <c r="Q45" i="59"/>
  <c r="K36" i="59"/>
  <c r="Q5" i="59"/>
  <c r="Q92" i="59"/>
  <c r="Q74" i="59"/>
  <c r="Q132" i="59"/>
  <c r="Q130" i="59"/>
  <c r="Q10" i="59"/>
  <c r="Q32" i="59"/>
  <c r="Q113" i="59"/>
  <c r="Q141" i="59"/>
  <c r="Q89" i="59"/>
  <c r="Q76" i="59"/>
  <c r="Q66" i="59"/>
  <c r="Q41" i="59"/>
  <c r="Q16" i="59"/>
  <c r="Q58" i="59"/>
  <c r="Q13" i="59"/>
  <c r="P3" i="59"/>
  <c r="P144" i="59"/>
  <c r="P146" i="59" s="1"/>
  <c r="AK14" i="56"/>
  <c r="AG2" i="56"/>
  <c r="I35" i="59"/>
  <c r="J35" i="59"/>
  <c r="K35" i="59" s="1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19" i="59"/>
  <c r="J22" i="59"/>
  <c r="I22" i="59"/>
  <c r="K22" i="59" s="1"/>
  <c r="I42" i="59"/>
  <c r="O3" i="59"/>
  <c r="O144" i="59"/>
  <c r="O146" i="59"/>
  <c r="J4" i="59"/>
  <c r="J5" i="59"/>
  <c r="J6" i="59"/>
  <c r="J7" i="59"/>
  <c r="K7" i="59" s="1"/>
  <c r="J8" i="59"/>
  <c r="J9" i="59"/>
  <c r="J10" i="59"/>
  <c r="J11" i="59"/>
  <c r="K11" i="59" s="1"/>
  <c r="J12" i="59"/>
  <c r="J13" i="59"/>
  <c r="J14" i="59"/>
  <c r="J15" i="59"/>
  <c r="K15" i="59" s="1"/>
  <c r="J16" i="59"/>
  <c r="J17" i="59"/>
  <c r="J18" i="59"/>
  <c r="J19" i="59"/>
  <c r="K19" i="59" s="1"/>
  <c r="J20" i="59"/>
  <c r="J21" i="59"/>
  <c r="J23" i="59"/>
  <c r="K23" i="59" s="1"/>
  <c r="J24" i="59"/>
  <c r="J25" i="59"/>
  <c r="J26" i="59"/>
  <c r="J27" i="59"/>
  <c r="J28" i="59"/>
  <c r="J29" i="59"/>
  <c r="K29" i="59" s="1"/>
  <c r="J30" i="59"/>
  <c r="J31" i="59"/>
  <c r="J32" i="59"/>
  <c r="K32" i="59" s="1"/>
  <c r="J33" i="59"/>
  <c r="J34" i="59"/>
  <c r="J3" i="59"/>
  <c r="K3" i="59" s="1"/>
  <c r="J42" i="59"/>
  <c r="J44" i="59" s="1"/>
  <c r="C28" i="59"/>
  <c r="C30" i="59"/>
  <c r="Q3" i="59"/>
  <c r="E18" i="59"/>
  <c r="E15" i="59"/>
  <c r="E7" i="59"/>
  <c r="E4" i="59"/>
  <c r="E8" i="59"/>
  <c r="E5" i="59"/>
  <c r="E17" i="59"/>
  <c r="E10" i="59"/>
  <c r="E3" i="59"/>
  <c r="K26" i="59"/>
  <c r="K24" i="59"/>
  <c r="K16" i="59"/>
  <c r="K12" i="59"/>
  <c r="K8" i="59"/>
  <c r="K4" i="59"/>
  <c r="K33" i="59"/>
  <c r="K31" i="59"/>
  <c r="K25" i="59"/>
  <c r="K18" i="59"/>
  <c r="K14" i="59"/>
  <c r="K30" i="59"/>
  <c r="K28" i="59"/>
  <c r="K21" i="59"/>
  <c r="K17" i="59"/>
  <c r="K10" i="59"/>
  <c r="K6" i="59"/>
  <c r="E16" i="59"/>
  <c r="E13" i="59"/>
  <c r="E9" i="59"/>
  <c r="K34" i="59"/>
  <c r="K27" i="59"/>
  <c r="K20" i="59"/>
  <c r="K13" i="59"/>
  <c r="K9" i="59"/>
  <c r="K5" i="59"/>
  <c r="E17" i="69" l="1"/>
  <c r="P17" i="69"/>
  <c r="G17" i="69"/>
  <c r="N17" i="69"/>
  <c r="R17" i="69"/>
  <c r="M37" i="69"/>
  <c r="P37" i="69"/>
  <c r="N37" i="69"/>
  <c r="R37" i="69"/>
  <c r="V21" i="75"/>
  <c r="U15" i="75"/>
  <c r="V15" i="75"/>
  <c r="V39" i="76"/>
  <c r="U39" i="76"/>
  <c r="V24" i="76"/>
  <c r="U24" i="76"/>
  <c r="V32" i="76"/>
  <c r="I37" i="69"/>
  <c r="I17" i="69"/>
  <c r="G33" i="69"/>
  <c r="K33" i="69"/>
  <c r="N33" i="69"/>
  <c r="R33" i="69"/>
  <c r="M33" i="69"/>
  <c r="P33" i="69"/>
  <c r="E20" i="69"/>
  <c r="G20" i="69"/>
  <c r="R20" i="69"/>
  <c r="I20" i="69"/>
  <c r="R90" i="69"/>
  <c r="P90" i="69"/>
  <c r="E90" i="69"/>
  <c r="G90" i="69"/>
  <c r="K90" i="69"/>
  <c r="N90" i="69"/>
  <c r="R97" i="69"/>
  <c r="P97" i="69"/>
  <c r="E97" i="69"/>
  <c r="G97" i="69"/>
  <c r="K97" i="69"/>
  <c r="N97" i="69"/>
  <c r="R95" i="69"/>
  <c r="P95" i="69"/>
  <c r="E95" i="69"/>
  <c r="G95" i="69"/>
  <c r="K95" i="69"/>
  <c r="N95" i="69"/>
  <c r="E88" i="69"/>
  <c r="G88" i="69"/>
  <c r="R88" i="69"/>
  <c r="P88" i="69"/>
  <c r="M88" i="69"/>
  <c r="K88" i="69"/>
  <c r="R108" i="69"/>
  <c r="P108" i="69"/>
  <c r="E108" i="69"/>
  <c r="G108" i="69"/>
  <c r="K108" i="69"/>
  <c r="N108" i="69"/>
  <c r="K73" i="69"/>
  <c r="I73" i="69"/>
  <c r="E73" i="69"/>
  <c r="N73" i="69"/>
  <c r="P73" i="69"/>
  <c r="M73" i="69"/>
  <c r="V18" i="76"/>
  <c r="G22" i="76"/>
  <c r="E22" i="76"/>
  <c r="R22" i="76"/>
  <c r="M22" i="76"/>
  <c r="N22" i="76"/>
  <c r="P22" i="76"/>
  <c r="E19" i="76"/>
  <c r="K19" i="76"/>
  <c r="P19" i="76"/>
  <c r="I19" i="76"/>
  <c r="M19" i="76"/>
  <c r="N19" i="76"/>
  <c r="E15" i="76"/>
  <c r="G15" i="76"/>
  <c r="N15" i="76"/>
  <c r="R15" i="76"/>
  <c r="M15" i="76"/>
  <c r="I15" i="76"/>
  <c r="K20" i="76"/>
  <c r="E20" i="76"/>
  <c r="P20" i="76"/>
  <c r="M20" i="76"/>
  <c r="R20" i="76"/>
  <c r="N20" i="76"/>
  <c r="R16" i="75"/>
  <c r="G16" i="75"/>
  <c r="K16" i="75"/>
  <c r="V16" i="75" s="1"/>
  <c r="N16" i="75"/>
  <c r="P16" i="75"/>
  <c r="M16" i="75"/>
  <c r="I21" i="76"/>
  <c r="E21" i="76"/>
  <c r="R21" i="76"/>
  <c r="M21" i="76"/>
  <c r="D21" i="76"/>
  <c r="P21" i="76"/>
  <c r="N21" i="76"/>
  <c r="U35" i="69"/>
  <c r="G37" i="69"/>
  <c r="M17" i="69"/>
  <c r="I33" i="69"/>
  <c r="M30" i="69"/>
  <c r="P30" i="69"/>
  <c r="G30" i="69"/>
  <c r="K30" i="69"/>
  <c r="E30" i="69"/>
  <c r="I30" i="69"/>
  <c r="K29" i="69"/>
  <c r="G29" i="69"/>
  <c r="P29" i="69"/>
  <c r="M29" i="69"/>
  <c r="R29" i="69"/>
  <c r="N29" i="69"/>
  <c r="R71" i="69"/>
  <c r="K71" i="69"/>
  <c r="N71" i="69"/>
  <c r="G71" i="69"/>
  <c r="I71" i="69"/>
  <c r="E71" i="69"/>
  <c r="I70" i="69"/>
  <c r="R70" i="69"/>
  <c r="N70" i="69"/>
  <c r="K70" i="69"/>
  <c r="M70" i="69"/>
  <c r="V16" i="76"/>
  <c r="V14" i="75"/>
  <c r="V37" i="75"/>
  <c r="U34" i="75"/>
  <c r="V34" i="75"/>
  <c r="V33" i="75"/>
  <c r="V17" i="75"/>
  <c r="U34" i="76"/>
  <c r="V34" i="76"/>
  <c r="V36" i="76"/>
  <c r="U36" i="76"/>
  <c r="V22" i="75"/>
  <c r="R30" i="75"/>
  <c r="N30" i="75"/>
  <c r="K30" i="75"/>
  <c r="E30" i="75"/>
  <c r="G30" i="75"/>
  <c r="I30" i="75"/>
  <c r="R20" i="75"/>
  <c r="P20" i="75"/>
  <c r="K20" i="75"/>
  <c r="G20" i="75"/>
  <c r="I20" i="75"/>
  <c r="E20" i="75"/>
  <c r="N38" i="75"/>
  <c r="P38" i="75"/>
  <c r="G38" i="75"/>
  <c r="E38" i="75"/>
  <c r="I38" i="75"/>
  <c r="K38" i="75"/>
  <c r="M29" i="75"/>
  <c r="R29" i="75"/>
  <c r="E29" i="75"/>
  <c r="I29" i="75"/>
  <c r="K29" i="75"/>
  <c r="G29" i="75"/>
  <c r="E37" i="69"/>
  <c r="V31" i="69"/>
  <c r="V19" i="69"/>
  <c r="P20" i="69"/>
  <c r="E33" i="69"/>
  <c r="E29" i="69"/>
  <c r="I108" i="69"/>
  <c r="I95" i="69"/>
  <c r="V105" i="69"/>
  <c r="I90" i="69"/>
  <c r="E70" i="69"/>
  <c r="M71" i="69"/>
  <c r="I68" i="69"/>
  <c r="R68" i="69"/>
  <c r="E68" i="69"/>
  <c r="K68" i="69"/>
  <c r="P68" i="69"/>
  <c r="G68" i="69"/>
  <c r="U16" i="75"/>
  <c r="V17" i="76"/>
  <c r="N20" i="75"/>
  <c r="P29" i="75"/>
  <c r="G21" i="76"/>
  <c r="G20" i="76"/>
  <c r="V33" i="69" l="1"/>
  <c r="U33" i="69"/>
  <c r="V37" i="69"/>
  <c r="U37" i="69"/>
  <c r="V29" i="75"/>
  <c r="U29" i="75"/>
  <c r="U15" i="76"/>
  <c r="V15" i="76"/>
  <c r="U108" i="69"/>
  <c r="V108" i="69"/>
  <c r="V88" i="69"/>
  <c r="U88" i="69"/>
  <c r="U95" i="69"/>
  <c r="V95" i="69"/>
  <c r="V90" i="69"/>
  <c r="U90" i="69"/>
  <c r="V38" i="75"/>
  <c r="U38" i="75"/>
  <c r="V20" i="75"/>
  <c r="U20" i="75"/>
  <c r="V30" i="75"/>
  <c r="U30" i="75"/>
  <c r="U21" i="76"/>
  <c r="V21" i="76"/>
  <c r="V20" i="76"/>
  <c r="U20" i="76"/>
  <c r="U68" i="69"/>
  <c r="V68" i="69"/>
  <c r="V70" i="69"/>
  <c r="U70" i="69"/>
  <c r="U71" i="69"/>
  <c r="V71" i="69"/>
  <c r="U19" i="76"/>
  <c r="V19" i="76"/>
  <c r="V73" i="69"/>
  <c r="U73" i="69"/>
  <c r="U97" i="69"/>
  <c r="V97" i="69"/>
  <c r="U20" i="69"/>
  <c r="V20" i="69"/>
  <c r="V29" i="69"/>
  <c r="U29" i="69"/>
  <c r="V30" i="69"/>
  <c r="U30" i="69"/>
  <c r="V22" i="76"/>
  <c r="U22" i="76"/>
  <c r="V17" i="69"/>
  <c r="U17" i="6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<sst xmlns="http://schemas.openxmlformats.org/spreadsheetml/2006/main" count="6789" uniqueCount="1869">
  <si>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</si>
  <si>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</si>
  <si>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</si>
  <si>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</si>
  <si>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</si>
  <si>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</si>
  <si>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</si>
  <si>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</si>
  <si>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</si>
  <si>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</si>
  <si>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</si>
  <si>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</si>
  <si>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</si>
  <si>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</si>
  <si>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</si>
  <si>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</si>
  <si>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</si>
  <si>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</si>
  <si>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</si>
  <si>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</si>
  <si>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</si>
  <si>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</si>
  <si>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</si>
  <si>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</si>
  <si>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</si>
  <si>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</si>
  <si>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</si>
  <si>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</si>
  <si>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</si>
  <si>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</si>
  <si>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</si>
  <si>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</si>
  <si>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</si>
  <si>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</si>
  <si>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</si>
  <si>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</si>
  <si>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</si>
  <si>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</si>
  <si>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</si>
  <si>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</si>
  <si>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</si>
  <si>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</si>
  <si>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</si>
  <si>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</si>
  <si>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</si>
  <si>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</si>
  <si>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</si>
  <si>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</si>
  <si>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</si>
  <si>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</si>
  <si>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</si>
  <si>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</si>
  <si>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</si>
  <si>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</si>
  <si>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</si>
  <si>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</si>
  <si>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</si>
  <si>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</si>
  <si>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</si>
  <si>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</si>
  <si>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</si>
  <si>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</si>
  <si>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</si>
  <si>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</si>
  <si>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</si>
  <si>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</si>
  <si>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</si>
  <si>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</si>
  <si>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</si>
  <si>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</si>
  <si>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</si>
  <si>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</si>
  <si>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</si>
  <si>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</si>
  <si>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</si>
  <si>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</si>
  <si>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</si>
  <si>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</si>
  <si>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</si>
  <si>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</si>
  <si>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</si>
  <si>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</si>
  <si>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</si>
  <si>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</si>
  <si>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</si>
  <si>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</si>
  <si>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</si>
  <si>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</si>
  <si>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</si>
  <si>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</si>
  <si>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</si>
  <si>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</si>
  <si>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</si>
  <si>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</si>
  <si>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</si>
  <si>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</si>
  <si>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</si>
  <si>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</si>
  <si>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</si>
  <si>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</si>
  <si>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</si>
  <si>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</si>
  <si>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</si>
  <si>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</si>
  <si>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</si>
  <si>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</si>
  <si>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</si>
  <si>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</si>
  <si>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</si>
  <si>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</si>
  <si>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</si>
  <si>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</si>
  <si>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</si>
  <si>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</si>
  <si>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</si>
  <si>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</si>
  <si>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</si>
  <si>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</si>
  <si>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</si>
  <si>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</si>
  <si>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</si>
  <si>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</si>
  <si>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</si>
  <si>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</si>
  <si>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</si>
  <si>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</si>
  <si>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</si>
  <si>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</si>
  <si>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</si>
  <si>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</si>
  <si>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</si>
  <si>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</si>
  <si>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</si>
  <si>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</si>
  <si>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</si>
  <si>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</si>
  <si>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</si>
  <si>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</si>
  <si>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</si>
  <si>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</si>
  <si>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</si>
  <si>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</si>
  <si>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</si>
  <si>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</si>
  <si>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</si>
  <si>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</si>
  <si>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</si>
  <si>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</si>
  <si>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</si>
  <si>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</si>
  <si>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</si>
  <si>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</si>
  <si>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</si>
  <si>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</si>
  <si>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</si>
  <si>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</si>
  <si>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</si>
  <si>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</si>
  <si>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</si>
  <si>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</si>
  <si>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</si>
  <si>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</si>
  <si>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</si>
  <si>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</si>
  <si>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</si>
  <si>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</si>
  <si>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</si>
  <si>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</si>
  <si>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</si>
  <si>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</si>
  <si>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</si>
  <si>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</si>
  <si>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</si>
  <si>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</si>
  <si>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</si>
  <si>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</si>
  <si>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</si>
  <si>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</si>
  <si>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</si>
  <si>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</si>
  <si>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</si>
  <si>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</si>
  <si>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</si>
  <si>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</si>
  <si>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</si>
  <si>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</si>
  <si>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</si>
  <si>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</si>
  <si>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</si>
  <si>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</si>
  <si>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</si>
  <si>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</si>
  <si>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</si>
  <si>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</si>
  <si>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</si>
  <si>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</si>
  <si>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</si>
  <si>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</si>
  <si>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</si>
  <si>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</si>
  <si>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</si>
  <si>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</si>
  <si>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</si>
  <si>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</si>
  <si>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</si>
  <si>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</si>
  <si>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</si>
  <si>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</si>
  <si>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</si>
  <si>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</si>
  <si>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</si>
  <si>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</si>
  <si>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</si>
  <si>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</si>
  <si>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</si>
  <si>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</si>
  <si>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</si>
  <si>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</si>
  <si>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</si>
  <si>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</si>
  <si>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</si>
  <si>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</si>
  <si>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</si>
  <si>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</si>
  <si>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</si>
  <si>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</si>
  <si>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</si>
  <si>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</si>
  <si>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</si>
  <si>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</si>
  <si>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</si>
  <si>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</si>
  <si>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</si>
  <si>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</si>
  <si>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</si>
  <si>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</si>
  <si>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</si>
  <si>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</si>
  <si>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</si>
  <si>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</si>
  <si>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</si>
  <si>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</si>
  <si>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</si>
  <si>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</si>
  <si>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</si>
  <si>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</si>
  <si>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</si>
  <si>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</si>
  <si>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</si>
  <si>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</si>
  <si>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</si>
  <si>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</si>
  <si>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</si>
  <si>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</si>
  <si>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</si>
  <si>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</si>
  <si>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</si>
  <si>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</si>
  <si>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</si>
  <si>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</si>
  <si>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</si>
  <si>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</si>
  <si>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</si>
  <si>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</si>
  <si>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</si>
  <si>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</si>
  <si>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</si>
  <si>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</si>
  <si>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</si>
  <si>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</si>
  <si>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</si>
  <si>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</si>
  <si>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</si>
  <si>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</si>
  <si>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</si>
  <si>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</si>
  <si>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</si>
  <si>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</si>
  <si>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</si>
  <si>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</si>
  <si>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</si>
  <si>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</si>
  <si>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</si>
  <si>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</si>
  <si>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</si>
  <si>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</si>
  <si>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</si>
  <si>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</si>
  <si>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</si>
  <si>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</si>
  <si>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</si>
  <si>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</si>
  <si>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</si>
  <si>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</si>
  <si>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</si>
  <si>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</si>
  <si>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</si>
  <si>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</si>
  <si>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</si>
  <si>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</si>
  <si>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</si>
  <si>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</si>
  <si>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</si>
  <si>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</si>
  <si>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</si>
  <si>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</si>
  <si>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</si>
  <si>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</si>
  <si>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</si>
  <si>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</si>
  <si>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</si>
  <si>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</si>
  <si>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</si>
  <si>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</si>
  <si>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</si>
  <si>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</si>
  <si>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</si>
  <si>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</si>
  <si>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</si>
  <si>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</si>
  <si>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</si>
  <si>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</si>
  <si>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</si>
  <si>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</si>
  <si>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</si>
  <si>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</si>
  <si>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</si>
  <si>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</si>
  <si>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</si>
  <si>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</si>
  <si>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</si>
  <si>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</si>
  <si>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</si>
  <si>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</si>
  <si>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</si>
  <si>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</si>
  <si>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</si>
  <si>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</si>
  <si>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</si>
  <si>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</si>
  <si>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</si>
  <si>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</si>
  <si>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</si>
  <si>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</si>
  <si>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</si>
  <si>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</si>
  <si>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</si>
  <si>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</si>
  <si>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</si>
  <si>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</si>
  <si>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</si>
  <si>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</si>
  <si>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</si>
  <si>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</si>
  <si>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</si>
  <si>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</si>
  <si>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</si>
  <si>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</si>
  <si>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</si>
  <si>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</si>
  <si>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</si>
  <si>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</si>
  <si>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</si>
  <si>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</si>
  <si>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</si>
  <si>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</si>
  <si>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</si>
  <si>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</si>
  <si>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</si>
  <si>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</si>
  <si>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</si>
  <si>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</si>
  <si>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</si>
  <si>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</si>
  <si>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</si>
  <si>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</si>
  <si>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</si>
  <si>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</si>
  <si>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</si>
  <si>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</si>
  <si>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</si>
  <si>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</si>
  <si>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</si>
  <si>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</si>
  <si>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</si>
  <si>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</si>
  <si>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</si>
  <si>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</si>
  <si>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</si>
  <si>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</si>
  <si>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</si>
  <si>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</si>
  <si>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</si>
  <si>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</si>
  <si>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</si>
  <si>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</si>
  <si>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</si>
  <si>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</si>
  <si>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</si>
  <si>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</si>
  <si>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</si>
  <si>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</si>
  <si>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</si>
  <si>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</si>
  <si>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</si>
  <si>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</si>
  <si>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</si>
  <si>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</si>
  <si>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</si>
  <si>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</si>
  <si>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</si>
  <si>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</si>
  <si>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</si>
  <si>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</si>
  <si>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</si>
  <si>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</si>
  <si>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</si>
  <si>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</si>
  <si>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</si>
  <si>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</si>
  <si>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</si>
  <si>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</si>
  <si>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</si>
  <si>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</si>
  <si>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</si>
  <si>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</si>
  <si>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</si>
  <si>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</si>
  <si>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</si>
  <si>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</si>
  <si>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</si>
  <si>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</si>
  <si>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</si>
  <si>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</si>
  <si>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</si>
  <si>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</si>
  <si>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</si>
  <si>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</si>
  <si>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</si>
  <si>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</si>
  <si>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</si>
  <si>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</si>
  <si>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</si>
  <si>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</si>
  <si>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</si>
  <si>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</si>
  <si>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</si>
  <si>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</si>
  <si>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</si>
  <si>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</si>
  <si>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</si>
  <si>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</si>
  <si>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</si>
  <si>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</si>
  <si>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</si>
  <si>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</si>
  <si>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</si>
  <si>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</si>
  <si>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</si>
  <si>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</si>
  <si>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</si>
  <si>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</si>
  <si>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</si>
  <si>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</si>
  <si>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</si>
  <si>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</si>
  <si>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</si>
  <si>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</si>
  <si>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</si>
  <si>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</si>
  <si>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</si>
  <si>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</si>
  <si>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</si>
  <si>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</si>
  <si>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</si>
  <si>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</si>
  <si>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</si>
  <si>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</si>
  <si>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</si>
  <si>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</si>
  <si>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</si>
  <si>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</si>
  <si>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</si>
  <si>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</si>
  <si>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</si>
  <si>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</si>
  <si>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</si>
  <si>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</si>
  <si>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</si>
  <si>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</si>
  <si>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</si>
  <si>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</si>
  <si>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</si>
  <si>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</si>
  <si>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</si>
  <si>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</si>
  <si>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</si>
  <si>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</si>
  <si>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</si>
  <si>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</si>
  <si>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</si>
  <si>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</si>
  <si>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</si>
  <si>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</si>
  <si>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</si>
  <si>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</si>
  <si>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</si>
  <si>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</si>
  <si>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</si>
  <si>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</si>
  <si>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</si>
  <si>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</si>
  <si>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</si>
  <si>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</si>
  <si>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</si>
  <si>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</si>
  <si>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</si>
  <si>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</si>
  <si>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</si>
  <si>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</si>
  <si>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</si>
  <si>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</si>
  <si>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</si>
  <si>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</si>
  <si>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</si>
  <si>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</si>
  <si>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</si>
  <si>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</si>
  <si>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</si>
  <si>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</si>
  <si>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</si>
  <si>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</si>
  <si>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</si>
  <si>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</si>
  <si>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</si>
  <si>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</si>
  <si>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</si>
  <si>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</si>
  <si>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</si>
  <si>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</si>
  <si>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</si>
  <si>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</si>
  <si>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</si>
  <si>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</si>
  <si>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</si>
  <si>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</si>
  <si>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</si>
  <si>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</si>
  <si>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</si>
  <si>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</si>
  <si>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</si>
  <si>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</si>
  <si>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</si>
  <si>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</si>
  <si>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</si>
  <si>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</si>
  <si>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</si>
  <si>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</si>
  <si>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</si>
  <si>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</si>
  <si>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</si>
  <si>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</si>
  <si>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</si>
  <si>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</si>
  <si>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</si>
  <si>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</si>
  <si>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</si>
  <si>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</si>
  <si>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</si>
  <si>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</si>
  <si>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</si>
  <si>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</si>
  <si>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</si>
  <si>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</si>
  <si>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</si>
  <si>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</si>
  <si>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</si>
  <si>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</si>
  <si>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</si>
  <si>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</si>
  <si>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</si>
  <si>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</si>
  <si>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</si>
  <si>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</si>
  <si>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</si>
  <si>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</si>
  <si>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</si>
  <si>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</si>
  <si>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</si>
  <si>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</si>
  <si>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</si>
  <si>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</si>
  <si>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</si>
  <si>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</si>
  <si>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</si>
  <si>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</si>
  <si>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</si>
  <si>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</si>
  <si>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</si>
  <si>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</si>
  <si>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</si>
  <si>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</si>
  <si>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</si>
  <si>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</si>
  <si>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</si>
  <si>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</si>
  <si>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</si>
  <si>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</si>
  <si>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</si>
  <si>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</si>
  <si>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</si>
  <si>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</si>
  <si>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</si>
  <si>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</si>
  <si>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</si>
  <si>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</si>
  <si>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</si>
  <si>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</si>
  <si>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</si>
  <si>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</si>
  <si>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</si>
  <si>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</si>
  <si>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</si>
  <si>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</si>
  <si>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</si>
  <si>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</si>
  <si>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</si>
  <si>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</si>
  <si>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</si>
  <si>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</si>
  <si>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</si>
  <si>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</si>
  <si>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</si>
  <si>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</si>
  <si>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</si>
  <si>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</si>
  <si>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</si>
  <si>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</si>
  <si>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</si>
  <si>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</si>
  <si>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</si>
  <si>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</si>
  <si>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</si>
  <si>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</si>
  <si>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</si>
  <si>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</si>
  <si>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</si>
  <si>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</si>
  <si>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</si>
  <si>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</si>
  <si>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</si>
  <si>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</si>
  <si>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</si>
  <si>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</si>
  <si>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</si>
  <si>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</si>
  <si>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</si>
  <si>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</si>
  <si>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</si>
  <si>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</si>
  <si>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</si>
  <si>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</si>
  <si>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</si>
  <si>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</si>
  <si>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</si>
  <si>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</si>
  <si>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</si>
  <si>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</si>
  <si>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</si>
  <si>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</si>
  <si>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</si>
  <si>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</si>
  <si>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</si>
  <si>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</si>
  <si>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</si>
  <si>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</si>
  <si>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</si>
  <si>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</si>
  <si>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</si>
  <si>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</si>
  <si>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</si>
  <si>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</si>
  <si>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</si>
  <si>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</si>
  <si>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</si>
  <si>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</si>
  <si>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</si>
  <si>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</si>
  <si>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</si>
  <si>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</si>
  <si>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</si>
  <si>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</si>
  <si>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</si>
  <si>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</si>
  <si>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</si>
  <si>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</si>
  <si>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</si>
  <si>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</si>
  <si>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</si>
  <si>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</si>
  <si>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</si>
  <si>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</si>
  <si>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</si>
  <si>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</si>
  <si>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</si>
  <si>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</si>
  <si>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</si>
  <si>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</si>
  <si>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</si>
  <si>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</si>
  <si>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</si>
  <si>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</si>
  <si>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</si>
  <si>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</si>
  <si>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</si>
  <si>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</si>
  <si>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</si>
  <si>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</si>
  <si>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</si>
  <si>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</si>
  <si>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</si>
  <si>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</si>
  <si>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</si>
  <si>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</si>
  <si>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</si>
  <si>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</si>
  <si>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</si>
  <si>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</si>
  <si>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</si>
  <si>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</si>
  <si>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</si>
  <si>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</si>
  <si>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</si>
  <si>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</si>
  <si>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</si>
  <si>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</si>
  <si>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</si>
  <si>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</si>
  <si>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</si>
  <si>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</si>
  <si>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</si>
  <si>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</si>
  <si>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</si>
  <si>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</si>
  <si>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</si>
  <si>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</si>
  <si>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</si>
  <si>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</si>
  <si>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</si>
  <si>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</si>
  <si>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</si>
  <si>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</si>
  <si>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</si>
  <si>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</si>
  <si>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</si>
  <si>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</si>
  <si>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</si>
  <si>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</si>
  <si>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</si>
  <si>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</si>
  <si>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</si>
  <si>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</si>
  <si>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</si>
  <si>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</si>
  <si>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</si>
  <si>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</si>
  <si>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</si>
  <si>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</si>
  <si>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</si>
  <si>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</si>
  <si>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</si>
  <si>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</si>
  <si>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</si>
  <si>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</si>
  <si>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</si>
  <si>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</si>
  <si>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</si>
  <si>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</si>
  <si>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</si>
  <si>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</si>
  <si>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</si>
  <si>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</si>
  <si>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</si>
  <si>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</si>
  <si>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</si>
  <si>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</si>
  <si>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</si>
  <si>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</si>
  <si>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</si>
  <si>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</si>
  <si>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</si>
  <si>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</si>
  <si>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</si>
  <si>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</si>
  <si>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</si>
  <si>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</si>
  <si>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</si>
  <si>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</si>
  <si>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</si>
  <si>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</si>
  <si>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</si>
  <si>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</si>
  <si>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</si>
  <si>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</si>
  <si>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</si>
  <si>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</si>
  <si>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</si>
  <si>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</si>
  <si>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</si>
  <si>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</si>
  <si>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</si>
  <si>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</si>
  <si>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</si>
  <si>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</si>
  <si>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</si>
  <si>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</si>
  <si>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</si>
  <si>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</si>
  <si>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</si>
  <si>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</si>
  <si>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</si>
  <si>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</si>
  <si>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</si>
  <si>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</si>
  <si>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</si>
  <si>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</si>
  <si>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</si>
  <si>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</si>
  <si>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</si>
  <si>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</si>
  <si>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</si>
  <si>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</si>
  <si>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</si>
  <si>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</si>
  <si>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</si>
  <si>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</si>
  <si>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</si>
  <si>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</si>
  <si>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</si>
  <si>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</si>
  <si>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</si>
  <si>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</si>
  <si>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</si>
  <si>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</si>
  <si>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</si>
  <si>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</si>
  <si>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</si>
  <si>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</si>
  <si>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</si>
  <si>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</si>
  <si>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</si>
  <si>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</si>
  <si>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</si>
  <si>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</si>
  <si>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</si>
  <si>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</si>
  <si>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</si>
  <si>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</si>
  <si>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</si>
  <si>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</si>
  <si>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</si>
  <si>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</si>
  <si>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</si>
  <si>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</si>
  <si>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</si>
  <si>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</si>
  <si>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</si>
  <si>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</si>
  <si>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</si>
  <si>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</si>
  <si>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</si>
  <si>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</si>
  <si>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</si>
  <si>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</si>
  <si>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</si>
  <si>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</si>
  <si>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</si>
  <si>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</si>
  <si>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</si>
  <si>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</si>
  <si>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</si>
  <si>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</si>
  <si>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</si>
  <si>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</si>
  <si>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</si>
  <si>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</si>
  <si>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</si>
  <si>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</si>
  <si>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</si>
  <si>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</si>
  <si>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</si>
  <si>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</si>
  <si>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</si>
  <si>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</si>
  <si>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</si>
  <si>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</si>
  <si>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</si>
  <si>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</si>
  <si>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</si>
  <si>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</si>
  <si>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</si>
  <si>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</si>
  <si>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</si>
  <si>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</si>
  <si>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</si>
  <si>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</si>
  <si>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</si>
  <si>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</si>
  <si>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</si>
  <si>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</si>
  <si>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</si>
  <si>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</si>
  <si>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</si>
  <si>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</si>
  <si>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</si>
  <si>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</si>
  <si>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</si>
  <si>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</si>
  <si>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</si>
  <si>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</si>
  <si>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</si>
  <si>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</si>
  <si>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</si>
  <si>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</si>
  <si>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</si>
  <si>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</si>
  <si>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</si>
  <si>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</si>
  <si>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</si>
  <si>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</si>
  <si>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</si>
  <si>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</si>
  <si>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</si>
  <si>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</si>
  <si>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</si>
  <si>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</si>
  <si>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</si>
  <si>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</si>
  <si>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</si>
  <si>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</si>
  <si>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</si>
  <si>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</si>
  <si>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</si>
  <si>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</si>
  <si>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</si>
  <si>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</si>
  <si>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</si>
  <si>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</si>
  <si>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</si>
  <si>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</si>
  <si>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</si>
  <si>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</si>
  <si>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</si>
  <si>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</si>
  <si>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</si>
  <si>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</si>
  <si>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</si>
  <si>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</si>
  <si>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</si>
  <si>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</si>
  <si>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</si>
  <si>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</si>
  <si>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</si>
  <si>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</si>
  <si>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</si>
  <si>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</si>
  <si>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</si>
  <si>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</si>
  <si>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</si>
  <si>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</si>
  <si>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</si>
  <si>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</si>
  <si>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</si>
  <si>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</si>
  <si>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</si>
  <si>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</si>
  <si>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</si>
  <si>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</si>
  <si>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</si>
  <si>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</si>
  <si>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</si>
  <si>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</si>
  <si>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</si>
  <si>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</si>
  <si>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</si>
  <si>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</si>
  <si>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</si>
  <si>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</si>
  <si>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</si>
  <si>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</si>
  <si>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</si>
  <si>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</si>
  <si>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</si>
  <si>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</si>
  <si>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</si>
  <si>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</si>
  <si>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</si>
  <si>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</si>
  <si>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</si>
  <si>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</si>
  <si>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</si>
  <si>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</si>
  <si>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</si>
  <si>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</si>
  <si>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</si>
  <si>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</si>
  <si>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</si>
  <si>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</si>
  <si>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</si>
  <si>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</si>
  <si>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</si>
  <si>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</si>
  <si>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</si>
  <si>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</si>
  <si>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</si>
  <si>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</si>
  <si>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</si>
  <si>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</si>
  <si>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</si>
  <si>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</si>
  <si>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</si>
  <si>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</si>
  <si>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</si>
  <si>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</si>
  <si>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</si>
  <si>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</si>
  <si>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</si>
  <si>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</si>
  <si>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</si>
  <si>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</si>
  <si>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</si>
  <si>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</si>
  <si>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</si>
  <si>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</si>
  <si>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</si>
  <si>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</si>
  <si>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</si>
  <si>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</si>
  <si>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</si>
  <si>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</si>
  <si>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</si>
  <si>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</si>
  <si>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</si>
  <si>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</si>
  <si>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</si>
  <si>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</si>
  <si>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</si>
  <si>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</si>
  <si>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</si>
  <si>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</si>
  <si>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</si>
  <si>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</si>
  <si>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</si>
  <si>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</si>
  <si>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</si>
  <si>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</si>
  <si>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</si>
  <si>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</si>
  <si>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</si>
  <si>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</si>
  <si>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</si>
  <si>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</si>
  <si>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</si>
  <si>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</si>
  <si>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</si>
  <si>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</si>
  <si>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</si>
  <si>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</si>
  <si>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</si>
  <si>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</si>
  <si>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</si>
  <si>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</si>
  <si>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</si>
  <si>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</si>
  <si>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</si>
  <si>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</si>
  <si>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</si>
  <si>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</si>
  <si>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</si>
  <si>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</si>
  <si>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</si>
  <si>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</si>
  <si>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</si>
  <si>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</si>
  <si>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</si>
  <si>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</si>
  <si>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</si>
  <si>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</si>
  <si>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</si>
  <si>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</si>
  <si>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</si>
  <si>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</si>
  <si>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</si>
  <si>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</si>
  <si>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</si>
  <si>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</si>
  <si>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</si>
  <si>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</si>
  <si>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</si>
  <si>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</si>
  <si>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</si>
  <si>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</si>
  <si>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</si>
  <si>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</si>
  <si>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</si>
  <si>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</si>
  <si>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</si>
  <si>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</si>
  <si>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</si>
  <si>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</si>
  <si>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</si>
  <si>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</si>
  <si>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</si>
  <si>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</si>
  <si>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</si>
  <si>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</si>
  <si>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</si>
  <si>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</si>
  <si>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</si>
  <si>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</si>
  <si>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</si>
  <si>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</si>
  <si>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</si>
  <si>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</si>
  <si>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</si>
  <si>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</si>
  <si>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</si>
  <si>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</si>
  <si>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</si>
  <si>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</si>
  <si>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</si>
  <si>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</si>
  <si>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</si>
  <si>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</si>
  <si>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</si>
  <si>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</si>
  <si>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</si>
  <si>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</si>
  <si>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</si>
  <si>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</si>
  <si>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</si>
  <si>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</si>
  <si>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</si>
  <si>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</si>
  <si>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</si>
  <si>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</si>
  <si>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</si>
  <si>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</si>
  <si>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</si>
  <si>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</si>
  <si>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</si>
  <si>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</si>
  <si>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</si>
  <si>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</si>
  <si>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</si>
  <si>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</si>
  <si>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</si>
  <si>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</si>
  <si>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</si>
  <si>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</si>
  <si>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</si>
  <si>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</si>
  <si>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</si>
  <si>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</si>
  <si>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</si>
  <si>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</si>
  <si>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</si>
  <si>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</si>
  <si>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</si>
  <si>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</si>
  <si>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</si>
  <si>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</si>
  <si>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</si>
  <si>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</si>
  <si>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</si>
  <si>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</si>
  <si>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</si>
  <si>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</si>
  <si>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</si>
  <si>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</si>
  <si>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</si>
  <si>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</si>
  <si>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</si>
  <si>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</si>
  <si>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</si>
  <si>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</si>
  <si>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</si>
  <si>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</si>
  <si>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</si>
  <si>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</si>
  <si>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</si>
  <si>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</si>
  <si>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</si>
  <si>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</si>
  <si>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</si>
  <si>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</si>
  <si>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</si>
  <si>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</si>
  <si>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</si>
  <si>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</si>
  <si>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</si>
  <si>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</si>
  <si>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</si>
  <si>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</si>
  <si>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</si>
  <si>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</si>
  <si>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</si>
  <si>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</si>
  <si>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</si>
  <si>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</si>
  <si>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</si>
  <si>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</si>
  <si>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</si>
  <si>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</si>
  <si>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</si>
  <si>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</si>
  <si>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</si>
  <si>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</si>
  <si>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</si>
  <si>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</si>
  <si>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</si>
  <si>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</si>
  <si>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</si>
  <si>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</si>
  <si>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</si>
  <si>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</si>
  <si>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</si>
  <si>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</si>
  <si>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</si>
  <si>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</si>
  <si>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</si>
  <si>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</si>
  <si>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</si>
  <si>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</si>
  <si>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</si>
  <si>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</si>
  <si>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</si>
  <si>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</si>
  <si>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</si>
  <si>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</si>
  <si>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</si>
  <si>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</si>
  <si>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</si>
  <si>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</si>
  <si>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</si>
  <si>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</si>
  <si>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</si>
  <si>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</si>
  <si>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</si>
  <si>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</si>
  <si>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</si>
  <si>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</si>
  <si>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</si>
  <si>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</si>
  <si>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</si>
  <si>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</si>
  <si>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</si>
  <si>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</si>
  <si>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</si>
  <si>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</si>
  <si>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</si>
  <si>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</si>
  <si>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</si>
  <si>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</si>
  <si>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</si>
  <si>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</si>
  <si>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</si>
  <si>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</si>
  <si>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</si>
  <si>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</si>
  <si>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</si>
  <si>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</si>
  <si>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</si>
  <si>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</si>
  <si>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</si>
  <si>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</si>
  <si>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</si>
  <si>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</si>
  <si>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</si>
  <si>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</si>
  <si>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</si>
  <si>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</si>
  <si>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</si>
  <si>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</si>
  <si>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</si>
  <si>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</si>
  <si>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</si>
  <si>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</si>
  <si>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</si>
  <si>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</si>
  <si>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</si>
  <si>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</si>
  <si>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</si>
  <si>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</si>
  <si>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</si>
  <si>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</si>
  <si>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</si>
  <si>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</si>
  <si>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</si>
  <si>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</si>
  <si>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</si>
  <si>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</si>
  <si>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</si>
  <si>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</si>
  <si>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</si>
  <si>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</si>
  <si>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</si>
  <si>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</si>
  <si>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</si>
  <si>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</si>
  <si>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</si>
  <si>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</si>
  <si>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</si>
  <si>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</si>
  <si>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</si>
  <si>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</si>
  <si>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</si>
  <si>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</si>
  <si>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</si>
  <si>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</si>
  <si>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</si>
  <si>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</si>
  <si>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</si>
  <si>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</si>
  <si>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</si>
  <si>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</si>
  <si>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</si>
  <si>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</si>
  <si>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</si>
  <si>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</si>
  <si>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</si>
  <si>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</si>
  <si>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</si>
  <si>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</si>
  <si>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</si>
  <si>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</si>
  <si>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</si>
  <si>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</si>
  <si>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</si>
  <si>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</si>
  <si>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</si>
  <si>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</si>
  <si>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</si>
  <si>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</si>
  <si>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</si>
  <si>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</si>
  <si>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</si>
  <si>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</si>
  <si>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</si>
  <si>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</si>
  <si>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</si>
  <si>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</si>
  <si>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</si>
  <si>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</si>
  <si>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</si>
  <si>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</si>
  <si>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</si>
  <si>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</si>
  <si>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</si>
  <si>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</si>
  <si>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</si>
  <si>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</si>
  <si>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</si>
  <si>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</si>
  <si>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</si>
  <si>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</si>
  <si>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</si>
  <si>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</si>
  <si>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</si>
  <si>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</si>
  <si>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</si>
  <si>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</si>
  <si>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</si>
  <si>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</si>
  <si>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</si>
  <si>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</si>
  <si>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</si>
  <si>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</si>
  <si>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</si>
  <si>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</si>
  <si>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</si>
  <si>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</si>
  <si>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</si>
  <si>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</si>
  <si>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</si>
  <si>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</si>
  <si>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</si>
  <si>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</si>
  <si>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</si>
  <si>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</si>
  <si>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</si>
  <si>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</si>
  <si>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</si>
  <si>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</si>
  <si>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</si>
  <si>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</si>
  <si>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</si>
  <si>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</si>
  <si>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</si>
  <si>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</si>
  <si>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</si>
  <si>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</si>
  <si>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</si>
  <si>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</si>
  <si>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</si>
  <si>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</si>
  <si>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</si>
  <si>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</si>
  <si>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</si>
  <si>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</si>
  <si>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</si>
  <si>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</si>
  <si>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</si>
  <si>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</si>
  <si>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</si>
  <si>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</si>
  <si>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</si>
  <si>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</si>
  <si>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</si>
  <si>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</si>
  <si>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</si>
  <si>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</si>
  <si>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</si>
  <si>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</si>
  <si>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</si>
  <si>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</si>
  <si>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</si>
  <si>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</si>
  <si>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</si>
  <si>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</si>
  <si>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</si>
  <si>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</si>
  <si>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</si>
  <si>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</si>
  <si>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</si>
  <si>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</si>
  <si>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</si>
  <si>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</si>
  <si>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</si>
  <si>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</si>
  <si>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</si>
  <si>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</si>
  <si>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</si>
  <si>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</si>
  <si>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</si>
  <si>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</si>
  <si>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</si>
  <si>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</si>
  <si>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</si>
  <si>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</si>
  <si>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</si>
  <si>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</si>
  <si>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</si>
  <si>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</si>
  <si>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</si>
  <si>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</si>
  <si>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</si>
  <si>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</si>
  <si>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</si>
  <si>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</si>
  <si>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</si>
  <si>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</si>
  <si>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</si>
  <si>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</si>
  <si>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</si>
  <si>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</si>
  <si>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</si>
  <si>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</si>
  <si>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</si>
  <si>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</si>
  <si>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</si>
  <si>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</si>
  <si>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</si>
  <si>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</si>
  <si>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</si>
  <si>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</si>
  <si>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</si>
  <si>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</si>
  <si>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</si>
  <si>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</si>
  <si>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</si>
  <si>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</si>
  <si>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</si>
  <si>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</si>
  <si>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</si>
  <si>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</si>
  <si>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</si>
  <si>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</si>
  <si>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</si>
  <si>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</si>
  <si>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</si>
  <si>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</si>
  <si>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</si>
  <si>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</si>
  <si>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</si>
  <si>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</si>
  <si>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</si>
  <si>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</si>
  <si>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</si>
  <si>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</si>
  <si>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</si>
  <si>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</si>
  <si>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</si>
  <si>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</si>
  <si>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</si>
  <si>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</si>
  <si>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</si>
  <si>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</si>
  <si>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</si>
  <si>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</si>
  <si>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</si>
  <si>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</si>
  <si>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</si>
  <si>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</si>
  <si>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</si>
  <si>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</si>
  <si>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</si>
  <si>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</si>
  <si>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</si>
  <si>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</si>
  <si>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</si>
  <si>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</si>
  <si>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</si>
  <si>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</si>
  <si>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</si>
  <si>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</si>
  <si>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</si>
  <si>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</si>
  <si>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</si>
  <si>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</si>
  <si>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</si>
  <si>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</si>
  <si>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</si>
  <si>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</si>
  <si>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</si>
  <si>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</si>
  <si>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</si>
  <si>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</si>
  <si>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</si>
  <si>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</si>
  <si>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</si>
  <si>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</si>
  <si>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</si>
  <si>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</si>
  <si>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</si>
  <si>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</si>
  <si>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</si>
  <si>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</si>
  <si>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</si>
  <si>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</si>
  <si>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</si>
  <si>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</si>
  <si>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</si>
  <si>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</si>
  <si>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</si>
  <si>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</si>
  <si>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</si>
  <si>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</si>
  <si>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</si>
  <si>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</si>
  <si>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</si>
  <si>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</si>
  <si>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</si>
  <si>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</si>
  <si>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</si>
  <si>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</si>
  <si>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</si>
  <si>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</si>
  <si>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</si>
  <si>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</si>
  <si>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</si>
  <si>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</si>
  <si>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</si>
  <si>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</si>
  <si>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</si>
  <si>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</si>
  <si>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</si>
  <si>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</si>
  <si>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</si>
  <si>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</si>
  <si>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</si>
  <si>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</si>
  <si>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</si>
  <si>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</si>
  <si>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</si>
  <si>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</si>
  <si>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</si>
  <si>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</si>
  <si>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</si>
  <si>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</si>
  <si>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</si>
  <si>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</si>
  <si>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</si>
  <si>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</si>
  <si>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</si>
  <si>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</si>
  <si>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</si>
  <si>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</si>
  <si>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</si>
  <si>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</si>
  <si>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</si>
  <si>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</si>
  <si>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</si>
  <si>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</si>
  <si>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</si>
  <si>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</si>
  <si>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</si>
  <si>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</si>
  <si>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</si>
  <si>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</si>
  <si>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</si>
  <si>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</si>
  <si>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</si>
  <si>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</si>
  <si>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</si>
  <si>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</si>
  <si>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</si>
  <si>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</si>
  <si>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</si>
  <si>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</si>
  <si>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</si>
  <si>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</si>
  <si>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</si>
  <si>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</si>
  <si>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</si>
  <si>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</si>
  <si>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</si>
  <si>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</si>
  <si>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</si>
  <si>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</si>
  <si>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</si>
  <si>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</si>
  <si>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</si>
  <si>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</si>
  <si>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</si>
  <si>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</si>
  <si>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</si>
  <si>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</si>
  <si>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</si>
  <si>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</si>
  <si>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</si>
  <si>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</si>
  <si>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</si>
  <si>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</si>
  <si>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</si>
  <si>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</si>
  <si>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</si>
  <si>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</si>
  <si>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</si>
  <si>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</si>
  <si>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</si>
  <si>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</si>
  <si>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</si>
  <si>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</si>
  <si>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</si>
  <si>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</si>
  <si>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</si>
  <si>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</si>
  <si>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</si>
  <si>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</si>
  <si>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</si>
  <si>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</si>
  <si>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</si>
  <si>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</si>
  <si>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</si>
  <si>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</si>
  <si>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</si>
  <si>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</si>
  <si>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</si>
  <si>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</si>
  <si>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</si>
  <si>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</si>
  <si>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</si>
  <si>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</si>
  <si>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</si>
  <si>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</si>
  <si>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</si>
  <si>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</si>
  <si>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</si>
  <si>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</si>
  <si>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</si>
  <si>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</si>
  <si>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</si>
  <si>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</si>
  <si>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</si>
  <si>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</si>
  <si>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</si>
  <si>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</si>
  <si>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</si>
  <si>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</si>
  <si>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</si>
  <si>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</si>
  <si>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</si>
  <si>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</si>
  <si>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</si>
  <si>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</si>
  <si>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</si>
  <si>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</si>
  <si>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</si>
  <si>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</si>
  <si>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</si>
  <si>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</si>
  <si>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</si>
  <si>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</si>
  <si>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</si>
  <si>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</si>
  <si>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</si>
  <si>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</si>
  <si>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</si>
  <si>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</si>
  <si>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</si>
  <si>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</si>
  <si>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</si>
  <si>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</si>
  <si>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</si>
  <si>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</si>
  <si>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</si>
  <si>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</si>
  <si>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</si>
  <si>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</si>
  <si>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</si>
  <si>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</si>
  <si>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</si>
  <si>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</si>
  <si>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</si>
  <si>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</si>
  <si>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</si>
  <si>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</si>
  <si>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</si>
  <si>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</si>
  <si>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</si>
  <si>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</si>
  <si>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</si>
  <si>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</si>
  <si>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</si>
  <si>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</si>
  <si>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</si>
  <si>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</si>
  <si>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</si>
  <si>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</si>
  <si>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</si>
  <si>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</si>
  <si>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</si>
  <si>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</si>
  <si>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</si>
  <si>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</si>
  <si>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</si>
  <si>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</si>
  <si>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</si>
  <si>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</si>
  <si>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</si>
  <si>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</si>
  <si>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</si>
  <si>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</si>
  <si>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</si>
  <si>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</si>
  <si>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</si>
  <si>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</si>
  <si>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</si>
  <si>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</si>
  <si>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</si>
  <si>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</si>
  <si>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</si>
  <si>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</si>
  <si>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</si>
  <si>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</si>
  <si>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</si>
  <si>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</si>
  <si>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</si>
  <si>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</si>
  <si>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</si>
  <si>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</si>
  <si>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</si>
  <si>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</si>
  <si>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</si>
  <si>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</si>
  <si>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</si>
  <si>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</si>
  <si>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</si>
  <si>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</si>
  <si>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</si>
  <si>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</si>
  <si>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</si>
  <si>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</si>
  <si>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</si>
  <si>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</si>
  <si>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</si>
  <si>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</si>
  <si>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</si>
  <si>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</si>
  <si>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</si>
  <si>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</si>
  <si>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</si>
  <si>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</si>
  <si>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</si>
  <si>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</si>
  <si>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</si>
  <si>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</si>
  <si>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</si>
  <si>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</si>
  <si>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</si>
  <si>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</si>
  <si>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</si>
  <si>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</si>
  <si>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</si>
  <si>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</si>
  <si>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</si>
  <si>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</si>
  <si>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</si>
  <si>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</si>
  <si>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</si>
  <si>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</si>
  <si>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</si>
  <si>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</si>
  <si>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</si>
  <si>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</si>
  <si>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</si>
  <si>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</si>
  <si>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</si>
  <si>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</si>
  <si>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</si>
  <si>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</si>
  <si>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</si>
  <si>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</si>
  <si>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</si>
  <si>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</si>
  <si>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</si>
  <si>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</si>
  <si>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</si>
  <si>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</si>
  <si>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</si>
  <si>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</si>
  <si>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</si>
  <si>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</si>
  <si>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</si>
  <si>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</si>
  <si>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</si>
  <si>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</si>
  <si>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</si>
  <si>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</si>
  <si>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</si>
  <si>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</si>
  <si>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</si>
  <si>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</si>
  <si>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</si>
  <si>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</si>
  <si>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</si>
  <si>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</si>
  <si>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</si>
  <si>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</si>
  <si>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</si>
  <si>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</si>
  <si>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</si>
  <si>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</si>
  <si>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</si>
  <si>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</si>
  <si>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</si>
  <si>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</si>
  <si>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</si>
  <si>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</si>
  <si>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</si>
  <si>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</si>
  <si>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</si>
  <si>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End-Q2 2020</t>
  </si>
  <si>
    <t>Q2 2020</t>
  </si>
  <si>
    <t>End - Q2 2020</t>
  </si>
  <si>
    <t>By region, the largest decrease in claims was on Developed Countries, down $22.9 billion to a level of $2,278.2 billion.</t>
  </si>
  <si>
    <t xml:space="preserve">By sector, the largest decrease was on the other financial corporations sector, down $63.6 billion to a level of $860.4 billion. </t>
  </si>
  <si>
    <r>
      <t xml:space="preserve">UK-owned monetary financial institutions and their branches and subsidiaries worldwide reported a decrease in consolidated </t>
    </r>
    <r>
      <rPr>
        <sz val="10"/>
        <color rgb="FF5F64BD"/>
        <rFont val="Arial"/>
        <family val="2"/>
      </rPr>
      <t>external claims on an ultimate risk basis</t>
    </r>
    <r>
      <rPr>
        <sz val="10"/>
        <color indexed="62"/>
        <rFont val="Arial"/>
        <family val="2"/>
      </rPr>
      <t xml:space="preserve"> </t>
    </r>
    <r>
      <rPr>
        <sz val="10"/>
        <rFont val="Arial"/>
        <family val="2"/>
      </rPr>
      <t>of $30.3 billion during 2020 Q2, to a level of $3,814.1 billion.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</si>
</sst>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84" x14ac:knownFonts="1">
    <font>
      <sz val="10"/>
      <name val="Courie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name val="Times New Roman"/>
    </font>
    <font>
      <b/>
      <sz val="14"/>
      <name val="Arial"/>
      <family val="2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10"/>
      <name val="Courie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color rgb="FFFF00FF"/>
      <name val="Courier"/>
      <family val="3"/>
    </font>
    <font>
      <sz val="9"/>
      <color rgb="FF7181C1"/>
      <name val="Arial"/>
      <family val="2"/>
    </font>
    <font>
      <sz val="10"/>
      <color rgb="FF5F64BD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251">
    <xf numFmtId="165" fontId="0" fillId="0" borderId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7" fillId="28" borderId="16" applyNumberFormat="0" applyAlignment="0" applyProtection="0"/>
    <xf numFmtId="0" fontId="57" fillId="28" borderId="16" applyNumberFormat="0" applyAlignment="0" applyProtection="0"/>
    <xf numFmtId="0" fontId="58" fillId="29" borderId="17" applyNumberFormat="0" applyAlignment="0" applyProtection="0"/>
    <xf numFmtId="0" fontId="58" fillId="29" borderId="17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64" fillId="31" borderId="16" applyNumberFormat="0" applyAlignment="0" applyProtection="0"/>
    <xf numFmtId="0" fontId="64" fillId="31" borderId="16" applyNumberFormat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8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5" fontId="32" fillId="0" borderId="0"/>
    <xf numFmtId="0" fontId="2" fillId="0" borderId="0"/>
    <xf numFmtId="165" fontId="31" fillId="0" borderId="0"/>
    <xf numFmtId="165" fontId="3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34" fillId="0" borderId="0"/>
    <xf numFmtId="0" fontId="2" fillId="0" borderId="0"/>
    <xf numFmtId="165" fontId="3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1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54" fillId="33" borderId="22" applyNumberFormat="0" applyFont="0" applyAlignment="0" applyProtection="0"/>
    <xf numFmtId="0" fontId="67" fillId="28" borderId="23" applyNumberFormat="0" applyAlignment="0" applyProtection="0"/>
    <xf numFmtId="0" fontId="67" fillId="28" borderId="23" applyNumberFormat="0" applyAlignment="0" applyProtection="0"/>
    <xf numFmtId="9" fontId="3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473">
    <xf numFmtId="165" fontId="0" fillId="0" borderId="0" xfId="0"/>
    <xf numFmtId="168" fontId="4" fillId="0" borderId="0" xfId="0" applyNumberFormat="1" applyFont="1" applyAlignment="1" applyProtection="1">
      <alignment horizontal="right" vertical="center"/>
    </xf>
    <xf numFmtId="165" fontId="5" fillId="0" borderId="0" xfId="0" applyNumberFormat="1" applyFont="1" applyBorder="1" applyAlignment="1" applyProtection="1">
      <alignment horizontal="left"/>
    </xf>
    <xf numFmtId="168" fontId="4" fillId="0" borderId="1" xfId="0" applyNumberFormat="1" applyFont="1" applyBorder="1" applyAlignment="1" applyProtection="1">
      <alignment horizontal="right" vertical="center"/>
    </xf>
    <xf numFmtId="0" fontId="1" fillId="0" borderId="0" xfId="228"/>
    <xf numFmtId="0" fontId="1" fillId="0" borderId="0" xfId="228" applyBorder="1"/>
    <xf numFmtId="0" fontId="9" fillId="0" borderId="0" xfId="228" applyFont="1" applyBorder="1"/>
    <xf numFmtId="0" fontId="5" fillId="0" borderId="0" xfId="228" applyFont="1" applyBorder="1" applyAlignment="1">
      <alignment horizontal="left" vertical="center"/>
    </xf>
    <xf numFmtId="0" fontId="1" fillId="0" borderId="0" xfId="228" applyAlignment="1">
      <alignment vertical="center"/>
    </xf>
    <xf numFmtId="167" fontId="10" fillId="0" borderId="0" xfId="228" applyNumberFormat="1" applyFont="1" applyBorder="1" applyAlignment="1">
      <alignment horizontal="right"/>
    </xf>
    <xf numFmtId="1" fontId="10" fillId="0" borderId="0" xfId="228" applyNumberFormat="1" applyFont="1" applyBorder="1" applyAlignment="1">
      <alignment horizontal="right" vertical="center"/>
    </xf>
    <xf numFmtId="0" fontId="1" fillId="0" borderId="0" xfId="228" applyFont="1" applyBorder="1"/>
    <xf numFmtId="169" fontId="1" fillId="0" borderId="0" xfId="228" applyNumberFormat="1" applyBorder="1"/>
    <xf numFmtId="170" fontId="1" fillId="0" borderId="0" xfId="228" applyNumberFormat="1"/>
    <xf numFmtId="171" fontId="1" fillId="0" borderId="0" xfId="228" applyNumberFormat="1" applyAlignment="1">
      <alignment vertical="center"/>
    </xf>
    <xf numFmtId="172" fontId="1" fillId="0" borderId="0" xfId="228" applyNumberFormat="1" applyAlignment="1">
      <alignment vertical="center"/>
    </xf>
    <xf numFmtId="0" fontId="12" fillId="0" borderId="0" xfId="228" applyFont="1" applyFill="1" applyAlignment="1">
      <alignment horizontal="left"/>
    </xf>
    <xf numFmtId="165" fontId="2" fillId="0" borderId="0" xfId="0" applyFont="1" applyFill="1"/>
    <xf numFmtId="165" fontId="11" fillId="0" borderId="0" xfId="0" applyFont="1"/>
    <xf numFmtId="165" fontId="15" fillId="0" borderId="0" xfId="0" applyNumberFormat="1" applyFont="1" applyBorder="1" applyAlignment="1" applyProtection="1">
      <alignment horizontal="left" wrapText="1"/>
    </xf>
    <xf numFmtId="165" fontId="15" fillId="0" borderId="0" xfId="0" applyFont="1"/>
    <xf numFmtId="165" fontId="13" fillId="0" borderId="1" xfId="0" applyFont="1" applyBorder="1" applyAlignment="1">
      <alignment horizontal="left"/>
    </xf>
    <xf numFmtId="165" fontId="15" fillId="0" borderId="1" xfId="0" applyFont="1" applyBorder="1"/>
    <xf numFmtId="165" fontId="16" fillId="0" borderId="1" xfId="0" applyFont="1" applyBorder="1" applyAlignment="1">
      <alignment horizontal="left"/>
    </xf>
    <xf numFmtId="165" fontId="17" fillId="0" borderId="1" xfId="0" applyFont="1" applyBorder="1" applyAlignment="1">
      <alignment wrapText="1"/>
    </xf>
    <xf numFmtId="165" fontId="18" fillId="0" borderId="1" xfId="0" applyFont="1" applyBorder="1" applyAlignment="1">
      <alignment wrapText="1"/>
    </xf>
    <xf numFmtId="165" fontId="19" fillId="0" borderId="0" xfId="0" applyFont="1"/>
    <xf numFmtId="165" fontId="11" fillId="0" borderId="0" xfId="0" applyFont="1" applyBorder="1" applyAlignment="1">
      <alignment wrapText="1"/>
    </xf>
    <xf numFmtId="165" fontId="19" fillId="0" borderId="0" xfId="0" applyFont="1" applyBorder="1"/>
    <xf numFmtId="165" fontId="16" fillId="0" borderId="0" xfId="0" applyFont="1" applyAlignment="1">
      <alignment horizontal="right"/>
    </xf>
    <xf numFmtId="49" fontId="13" fillId="0" borderId="0" xfId="0" applyNumberFormat="1" applyFont="1" applyBorder="1" applyAlignment="1">
      <alignment vertical="top"/>
    </xf>
    <xf numFmtId="165" fontId="19" fillId="0" borderId="0" xfId="0" applyFont="1" applyAlignment="1">
      <alignment vertical="top"/>
    </xf>
    <xf numFmtId="165" fontId="13" fillId="0" borderId="0" xfId="0" applyFont="1" applyBorder="1" applyAlignment="1">
      <alignment vertical="top" wrapText="1"/>
    </xf>
    <xf numFmtId="165" fontId="11" fillId="0" borderId="0" xfId="0" applyFont="1" applyBorder="1" applyAlignment="1">
      <alignment vertical="top" wrapText="1"/>
    </xf>
    <xf numFmtId="165" fontId="3" fillId="0" borderId="0" xfId="0" applyFont="1" applyBorder="1" applyAlignment="1">
      <alignment horizontal="left"/>
    </xf>
    <xf numFmtId="165" fontId="2" fillId="2" borderId="0" xfId="0" applyFont="1" applyFill="1" applyAlignment="1">
      <alignment horizontal="center"/>
    </xf>
    <xf numFmtId="165" fontId="16" fillId="0" borderId="0" xfId="0" applyFont="1" applyAlignment="1">
      <alignment vertical="top"/>
    </xf>
    <xf numFmtId="165" fontId="16" fillId="0" borderId="0" xfId="0" applyFont="1" applyBorder="1" applyAlignment="1">
      <alignment vertical="top"/>
    </xf>
    <xf numFmtId="165" fontId="16" fillId="0" borderId="0" xfId="0" applyFont="1" applyBorder="1" applyAlignment="1">
      <alignment horizontal="right" vertical="top"/>
    </xf>
    <xf numFmtId="165" fontId="16" fillId="0" borderId="0" xfId="0" applyFont="1" applyBorder="1" applyAlignment="1">
      <alignment horizontal="right" vertical="top" wrapText="1"/>
    </xf>
    <xf numFmtId="165" fontId="16" fillId="0" borderId="0" xfId="0" applyFont="1" applyBorder="1" applyAlignment="1">
      <alignment horizontal="center" vertical="top"/>
    </xf>
    <xf numFmtId="165" fontId="16" fillId="0" borderId="0" xfId="0" applyNumberFormat="1" applyFont="1" applyBorder="1" applyAlignment="1" applyProtection="1">
      <alignment horizontal="right" vertical="top"/>
    </xf>
    <xf numFmtId="165" fontId="20" fillId="0" borderId="0" xfId="0" quotePrefix="1" applyFont="1" applyBorder="1" applyAlignment="1">
      <alignment horizontal="center" vertical="top"/>
    </xf>
    <xf numFmtId="165" fontId="16" fillId="0" borderId="0" xfId="0" applyNumberFormat="1" applyFont="1" applyAlignment="1" applyProtection="1">
      <alignment horizontal="right" vertical="top"/>
    </xf>
    <xf numFmtId="165" fontId="13" fillId="0" borderId="0" xfId="0" applyFont="1" applyBorder="1" applyAlignment="1">
      <alignment horizontal="right" vertical="top"/>
    </xf>
    <xf numFmtId="165" fontId="16" fillId="0" borderId="0" xfId="0" applyFont="1" applyAlignment="1">
      <alignment horizontal="right" vertical="top"/>
    </xf>
    <xf numFmtId="165" fontId="16" fillId="0" borderId="0" xfId="0" applyFont="1" applyAlignment="1">
      <alignment horizontal="right" vertical="top" wrapText="1"/>
    </xf>
    <xf numFmtId="0" fontId="13" fillId="0" borderId="0" xfId="0" applyNumberFormat="1" applyFont="1" applyAlignment="1">
      <alignment horizontal="left" vertical="top"/>
    </xf>
    <xf numFmtId="165" fontId="16" fillId="0" borderId="0" xfId="0" applyFont="1" applyAlignment="1">
      <alignment horizontal="left" vertical="top"/>
    </xf>
    <xf numFmtId="165" fontId="21" fillId="0" borderId="0" xfId="0" applyFont="1" applyAlignment="1">
      <alignment horizontal="right" vertical="top"/>
    </xf>
    <xf numFmtId="165" fontId="22" fillId="0" borderId="0" xfId="0" applyFont="1" applyAlignment="1">
      <alignment horizontal="left" vertical="top"/>
    </xf>
    <xf numFmtId="165" fontId="16" fillId="0" borderId="0" xfId="0" applyNumberFormat="1" applyFont="1" applyAlignment="1" applyProtection="1">
      <alignment horizontal="left" vertical="top"/>
    </xf>
    <xf numFmtId="165" fontId="23" fillId="0" borderId="0" xfId="0" applyFont="1" applyAlignment="1">
      <alignment vertical="top"/>
    </xf>
    <xf numFmtId="165" fontId="23" fillId="0" borderId="0" xfId="0" applyFont="1" applyAlignment="1">
      <alignment horizontal="left" vertical="top"/>
    </xf>
    <xf numFmtId="165" fontId="24" fillId="0" borderId="0" xfId="0" applyFont="1" applyAlignment="1">
      <alignment horizontal="right" vertical="top"/>
    </xf>
    <xf numFmtId="165" fontId="23" fillId="0" borderId="0" xfId="0" applyNumberFormat="1" applyFont="1" applyAlignment="1" applyProtection="1">
      <alignment horizontal="left" vertical="top"/>
    </xf>
    <xf numFmtId="0" fontId="16" fillId="0" borderId="0" xfId="0" applyNumberFormat="1" applyFont="1" applyAlignment="1">
      <alignment horizontal="left" vertical="top"/>
    </xf>
    <xf numFmtId="165" fontId="13" fillId="0" borderId="0" xfId="0" applyFont="1" applyAlignment="1">
      <alignment horizontal="left" vertical="top"/>
    </xf>
    <xf numFmtId="165" fontId="13" fillId="0" borderId="0" xfId="0" applyFont="1" applyAlignment="1">
      <alignment horizontal="right" vertical="top"/>
    </xf>
    <xf numFmtId="37" fontId="16" fillId="0" borderId="0" xfId="0" applyNumberFormat="1" applyFont="1" applyAlignment="1" applyProtection="1">
      <alignment vertical="top"/>
    </xf>
    <xf numFmtId="166" fontId="16" fillId="0" borderId="0" xfId="0" applyNumberFormat="1" applyFont="1" applyAlignment="1" applyProtection="1">
      <alignment horizontal="left" vertical="top"/>
    </xf>
    <xf numFmtId="166" fontId="16" fillId="0" borderId="0" xfId="0" applyNumberFormat="1" applyFont="1" applyAlignment="1" applyProtection="1">
      <alignment horizontal="right" vertical="top"/>
    </xf>
    <xf numFmtId="166" fontId="13" fillId="0" borderId="0" xfId="0" applyNumberFormat="1" applyFont="1" applyAlignment="1" applyProtection="1">
      <alignment horizontal="right" vertical="top"/>
    </xf>
    <xf numFmtId="166" fontId="16" fillId="0" borderId="0" xfId="0" applyNumberFormat="1" applyFont="1" applyAlignment="1">
      <alignment horizontal="left" vertical="top"/>
    </xf>
    <xf numFmtId="168" fontId="16" fillId="0" borderId="0" xfId="0" applyNumberFormat="1" applyFont="1" applyBorder="1" applyAlignment="1">
      <alignment vertical="top"/>
    </xf>
    <xf numFmtId="168" fontId="16" fillId="0" borderId="0" xfId="0" applyNumberFormat="1" applyFont="1" applyBorder="1" applyAlignment="1" applyProtection="1">
      <alignment horizontal="right" vertical="top"/>
    </xf>
    <xf numFmtId="166" fontId="16" fillId="0" borderId="0" xfId="0" applyNumberFormat="1" applyFont="1" applyBorder="1" applyAlignment="1">
      <alignment horizontal="right" vertical="top"/>
    </xf>
    <xf numFmtId="166" fontId="16" fillId="0" borderId="0" xfId="0" applyNumberFormat="1" applyFont="1" applyBorder="1" applyAlignment="1" applyProtection="1">
      <alignment horizontal="right" vertical="top"/>
    </xf>
    <xf numFmtId="37" fontId="16" fillId="0" borderId="0" xfId="0" applyNumberFormat="1" applyFont="1" applyBorder="1" applyAlignment="1" applyProtection="1">
      <alignment vertical="top"/>
    </xf>
    <xf numFmtId="165" fontId="16" fillId="0" borderId="0" xfId="0" applyNumberFormat="1" applyFont="1" applyBorder="1" applyAlignment="1" applyProtection="1">
      <alignment horizontal="left" vertical="top"/>
    </xf>
    <xf numFmtId="37" fontId="13" fillId="0" borderId="0" xfId="0" applyNumberFormat="1" applyFont="1" applyAlignment="1" applyProtection="1">
      <alignment vertical="top"/>
    </xf>
    <xf numFmtId="165" fontId="13" fillId="0" borderId="0" xfId="0" applyFont="1" applyAlignment="1">
      <alignment vertical="top"/>
    </xf>
    <xf numFmtId="166" fontId="13" fillId="0" borderId="0" xfId="0" applyNumberFormat="1" applyFont="1" applyAlignment="1" applyProtection="1">
      <alignment horizontal="left" vertical="top"/>
    </xf>
    <xf numFmtId="166" fontId="16" fillId="0" borderId="0" xfId="0" applyNumberFormat="1" applyFont="1" applyAlignment="1">
      <alignment horizontal="right" vertical="top"/>
    </xf>
    <xf numFmtId="168" fontId="16" fillId="0" borderId="0" xfId="0" applyNumberFormat="1" applyFont="1" applyBorder="1" applyAlignment="1">
      <alignment horizontal="right" vertical="top"/>
    </xf>
    <xf numFmtId="166" fontId="16" fillId="0" borderId="0" xfId="0" applyNumberFormat="1" applyFont="1" applyBorder="1" applyAlignment="1">
      <alignment vertical="top"/>
    </xf>
    <xf numFmtId="165" fontId="13" fillId="0" borderId="0" xfId="0" applyFont="1" applyBorder="1" applyAlignment="1">
      <alignment horizontal="left" vertical="top"/>
    </xf>
    <xf numFmtId="168" fontId="13" fillId="0" borderId="0" xfId="0" applyNumberFormat="1" applyFont="1" applyBorder="1" applyAlignment="1">
      <alignment vertical="top"/>
    </xf>
    <xf numFmtId="168" fontId="13" fillId="0" borderId="0" xfId="0" applyNumberFormat="1" applyFont="1" applyBorder="1" applyAlignment="1" applyProtection="1">
      <alignment horizontal="right" vertical="top"/>
    </xf>
    <xf numFmtId="166" fontId="13" fillId="0" borderId="0" xfId="0" applyNumberFormat="1" applyFont="1" applyBorder="1" applyAlignment="1">
      <alignment horizontal="right" vertical="top"/>
    </xf>
    <xf numFmtId="166" fontId="13" fillId="0" borderId="0" xfId="0" applyNumberFormat="1" applyFont="1" applyBorder="1" applyAlignment="1" applyProtection="1">
      <alignment horizontal="right" vertical="top"/>
    </xf>
    <xf numFmtId="37" fontId="13" fillId="0" borderId="0" xfId="0" applyNumberFormat="1" applyFont="1" applyBorder="1" applyAlignment="1" applyProtection="1">
      <alignment vertical="top"/>
    </xf>
    <xf numFmtId="165" fontId="13" fillId="0" borderId="0" xfId="0" applyFont="1" applyBorder="1" applyAlignment="1">
      <alignment vertical="top"/>
    </xf>
    <xf numFmtId="165" fontId="13" fillId="0" borderId="0" xfId="0" applyNumberFormat="1" applyFont="1" applyBorder="1" applyAlignment="1" applyProtection="1">
      <alignment horizontal="left" vertical="top"/>
    </xf>
    <xf numFmtId="168" fontId="16" fillId="0" borderId="0" xfId="0" applyNumberFormat="1" applyFont="1" applyAlignment="1" applyProtection="1">
      <alignment horizontal="right" vertical="top"/>
    </xf>
    <xf numFmtId="165" fontId="16" fillId="0" borderId="0" xfId="0" applyNumberFormat="1" applyFont="1" applyBorder="1" applyAlignment="1" applyProtection="1">
      <alignment vertical="top"/>
    </xf>
    <xf numFmtId="168" fontId="13" fillId="0" borderId="0" xfId="0" applyNumberFormat="1" applyFont="1" applyAlignment="1" applyProtection="1">
      <alignment horizontal="right" vertical="top"/>
    </xf>
    <xf numFmtId="165" fontId="13" fillId="0" borderId="0" xfId="0" applyNumberFormat="1" applyFont="1" applyAlignment="1" applyProtection="1">
      <alignment horizontal="left" vertical="top"/>
    </xf>
    <xf numFmtId="166" fontId="16" fillId="0" borderId="0" xfId="0" applyNumberFormat="1" applyFont="1" applyBorder="1" applyAlignment="1">
      <alignment horizontal="left" vertical="top"/>
    </xf>
    <xf numFmtId="165" fontId="16" fillId="0" borderId="1" xfId="0" applyFont="1" applyBorder="1" applyAlignment="1">
      <alignment vertical="top"/>
    </xf>
    <xf numFmtId="165" fontId="16" fillId="0" borderId="1" xfId="0" applyFont="1" applyBorder="1" applyAlignment="1">
      <alignment horizontal="left" vertical="top"/>
    </xf>
    <xf numFmtId="165" fontId="13" fillId="0" borderId="0" xfId="0" applyFont="1" applyAlignment="1">
      <alignment horizontal="left"/>
    </xf>
    <xf numFmtId="0" fontId="16" fillId="0" borderId="0" xfId="230" applyFont="1"/>
    <xf numFmtId="173" fontId="26" fillId="0" borderId="2" xfId="165" applyNumberFormat="1" applyFont="1" applyBorder="1" applyAlignment="1" applyProtection="1"/>
    <xf numFmtId="165" fontId="16" fillId="0" borderId="0" xfId="0" applyFont="1"/>
    <xf numFmtId="165" fontId="16" fillId="0" borderId="0" xfId="0" applyFont="1" applyAlignment="1">
      <alignment horizontal="left"/>
    </xf>
    <xf numFmtId="0" fontId="16" fillId="0" borderId="0" xfId="230" applyFont="1" applyAlignment="1"/>
    <xf numFmtId="0" fontId="16" fillId="0" borderId="0" xfId="230" applyFont="1" applyAlignment="1">
      <alignment horizontal="left"/>
    </xf>
    <xf numFmtId="169" fontId="16" fillId="0" borderId="0" xfId="230" applyNumberFormat="1" applyFont="1" applyBorder="1" applyAlignment="1">
      <alignment horizontal="right"/>
    </xf>
    <xf numFmtId="165" fontId="28" fillId="0" borderId="0" xfId="0" applyFont="1" applyAlignment="1"/>
    <xf numFmtId="165" fontId="29" fillId="0" borderId="0" xfId="0" applyFont="1" applyAlignment="1"/>
    <xf numFmtId="37" fontId="28" fillId="0" borderId="0" xfId="0" applyNumberFormat="1" applyFont="1" applyAlignment="1" applyProtection="1"/>
    <xf numFmtId="165" fontId="29" fillId="0" borderId="0" xfId="0" applyNumberFormat="1" applyFont="1" applyAlignment="1" applyProtection="1">
      <alignment horizontal="left"/>
    </xf>
    <xf numFmtId="165" fontId="28" fillId="0" borderId="0" xfId="0" applyNumberFormat="1" applyFont="1" applyAlignment="1" applyProtection="1">
      <alignment horizontal="left"/>
    </xf>
    <xf numFmtId="165" fontId="28" fillId="0" borderId="0" xfId="0" applyNumberFormat="1" applyFont="1" applyAlignment="1" applyProtection="1">
      <alignment horizontal="left" vertical="center"/>
    </xf>
    <xf numFmtId="165" fontId="29" fillId="0" borderId="0" xfId="0" applyNumberFormat="1" applyFont="1" applyAlignment="1" applyProtection="1">
      <alignment horizontal="left" vertical="center"/>
    </xf>
    <xf numFmtId="37" fontId="28" fillId="0" borderId="0" xfId="0" applyNumberFormat="1" applyFont="1" applyAlignment="1" applyProtection="1">
      <alignment vertical="center"/>
    </xf>
    <xf numFmtId="165" fontId="25" fillId="0" borderId="0" xfId="0" applyFont="1"/>
    <xf numFmtId="165" fontId="30" fillId="0" borderId="0" xfId="0" applyFont="1" applyAlignment="1">
      <alignment vertical="center"/>
    </xf>
    <xf numFmtId="165" fontId="28" fillId="0" borderId="0" xfId="0" applyFont="1" applyAlignment="1">
      <alignment vertical="center"/>
    </xf>
    <xf numFmtId="165" fontId="29" fillId="0" borderId="0" xfId="0" applyFont="1" applyAlignment="1">
      <alignment vertical="center"/>
    </xf>
    <xf numFmtId="37" fontId="29" fillId="0" borderId="0" xfId="0" applyNumberFormat="1" applyFont="1" applyAlignment="1" applyProtection="1">
      <alignment vertical="center"/>
    </xf>
    <xf numFmtId="165" fontId="11" fillId="0" borderId="0" xfId="0" applyNumberFormat="1" applyFont="1" applyProtection="1"/>
    <xf numFmtId="165" fontId="24" fillId="0" borderId="0" xfId="0" applyFont="1" applyAlignment="1">
      <alignment vertical="top"/>
    </xf>
    <xf numFmtId="165" fontId="1" fillId="0" borderId="0" xfId="0" applyFont="1"/>
    <xf numFmtId="170" fontId="1" fillId="0" borderId="0" xfId="228" applyNumberFormat="1" applyFont="1" applyBorder="1" applyAlignment="1">
      <alignment horizontal="right" vertical="center"/>
    </xf>
    <xf numFmtId="165" fontId="69" fillId="0" borderId="0" xfId="0" applyFont="1"/>
    <xf numFmtId="14" fontId="71" fillId="0" borderId="0" xfId="0" applyNumberFormat="1" applyFont="1"/>
    <xf numFmtId="165" fontId="72" fillId="0" borderId="0" xfId="0" applyFont="1"/>
    <xf numFmtId="1" fontId="72" fillId="0" borderId="0" xfId="0" applyNumberFormat="1" applyFont="1" applyAlignment="1">
      <alignment horizontal="left"/>
    </xf>
    <xf numFmtId="165" fontId="72" fillId="0" borderId="3" xfId="0" applyFont="1" applyBorder="1"/>
    <xf numFmtId="165" fontId="72" fillId="0" borderId="0" xfId="0" applyFont="1" applyBorder="1"/>
    <xf numFmtId="1" fontId="72" fillId="0" borderId="0" xfId="0" applyNumberFormat="1" applyFont="1" applyBorder="1" applyAlignment="1">
      <alignment horizontal="left"/>
    </xf>
    <xf numFmtId="165" fontId="58" fillId="22" borderId="0" xfId="135" applyNumberFormat="1" applyFont="1" applyBorder="1"/>
    <xf numFmtId="165" fontId="58" fillId="23" borderId="0" xfId="136" applyNumberFormat="1" applyFont="1" applyBorder="1"/>
    <xf numFmtId="165" fontId="58" fillId="24" borderId="0" xfId="137" applyNumberFormat="1" applyFont="1" applyBorder="1"/>
    <xf numFmtId="165" fontId="11" fillId="0" borderId="0" xfId="0" applyFont="1" applyFill="1" applyBorder="1"/>
    <xf numFmtId="165" fontId="1" fillId="0" borderId="0" xfId="0" applyFont="1" applyFill="1"/>
    <xf numFmtId="165" fontId="11" fillId="0" borderId="0" xfId="0" applyFont="1" applyFill="1"/>
    <xf numFmtId="165" fontId="9" fillId="0" borderId="0" xfId="0" applyFont="1" applyAlignment="1">
      <alignment horizontal="right"/>
    </xf>
    <xf numFmtId="165" fontId="1" fillId="0" borderId="0" xfId="0" applyFont="1" applyBorder="1" applyAlignment="1">
      <alignment wrapText="1"/>
    </xf>
    <xf numFmtId="37" fontId="1" fillId="0" borderId="0" xfId="0" applyNumberFormat="1" applyFont="1" applyProtection="1"/>
    <xf numFmtId="165" fontId="1" fillId="0" borderId="0" xfId="0" applyFont="1" applyBorder="1"/>
    <xf numFmtId="165" fontId="1" fillId="0" borderId="0" xfId="0" applyNumberFormat="1" applyFont="1" applyProtection="1"/>
    <xf numFmtId="14" fontId="58" fillId="22" borderId="0" xfId="135" applyNumberFormat="1" applyFont="1" applyBorder="1"/>
    <xf numFmtId="14" fontId="58" fillId="23" borderId="0" xfId="136" applyNumberFormat="1" applyFont="1" applyBorder="1"/>
    <xf numFmtId="14" fontId="58" fillId="24" borderId="0" xfId="137" applyNumberFormat="1" applyFont="1" applyBorder="1"/>
    <xf numFmtId="165" fontId="1" fillId="0" borderId="0" xfId="0" applyFont="1" applyAlignment="1"/>
    <xf numFmtId="165" fontId="73" fillId="0" borderId="3" xfId="0" applyFont="1" applyBorder="1"/>
    <xf numFmtId="165" fontId="73" fillId="0" borderId="0" xfId="0" applyFont="1" applyBorder="1"/>
    <xf numFmtId="165" fontId="73" fillId="0" borderId="4" xfId="0" applyFont="1" applyBorder="1"/>
    <xf numFmtId="165" fontId="73" fillId="0" borderId="5" xfId="0" applyFont="1" applyBorder="1"/>
    <xf numFmtId="165" fontId="73" fillId="0" borderId="1" xfId="0" applyFont="1" applyBorder="1"/>
    <xf numFmtId="165" fontId="73" fillId="0" borderId="6" xfId="0" applyFont="1" applyBorder="1" applyAlignment="1"/>
    <xf numFmtId="165" fontId="73" fillId="0" borderId="2" xfId="0" applyFont="1" applyBorder="1" applyAlignment="1"/>
    <xf numFmtId="165" fontId="73" fillId="0" borderId="7" xfId="0" applyFont="1" applyBorder="1" applyAlignment="1"/>
    <xf numFmtId="165" fontId="73" fillId="0" borderId="0" xfId="0" applyFont="1" applyBorder="1" applyAlignment="1"/>
    <xf numFmtId="1" fontId="73" fillId="0" borderId="25" xfId="0" applyNumberFormat="1" applyFont="1" applyFill="1" applyBorder="1" applyAlignment="1">
      <alignment horizontal="right"/>
    </xf>
    <xf numFmtId="1" fontId="73" fillId="0" borderId="26" xfId="0" applyNumberFormat="1" applyFont="1" applyFill="1" applyBorder="1" applyAlignment="1">
      <alignment horizontal="right"/>
    </xf>
    <xf numFmtId="165" fontId="74" fillId="0" borderId="8" xfId="0" applyFont="1" applyBorder="1"/>
    <xf numFmtId="165" fontId="74" fillId="0" borderId="9" xfId="0" applyFont="1" applyBorder="1"/>
    <xf numFmtId="165" fontId="74" fillId="0" borderId="10" xfId="0" applyFont="1" applyBorder="1"/>
    <xf numFmtId="165" fontId="73" fillId="0" borderId="1" xfId="0" applyFont="1" applyBorder="1" applyAlignment="1">
      <alignment horizontal="right"/>
    </xf>
    <xf numFmtId="165" fontId="73" fillId="0" borderId="5" xfId="0" applyFont="1" applyBorder="1" applyAlignment="1">
      <alignment horizontal="left"/>
    </xf>
    <xf numFmtId="165" fontId="71" fillId="0" borderId="8" xfId="0" applyFont="1" applyBorder="1"/>
    <xf numFmtId="165" fontId="72" fillId="0" borderId="9" xfId="0" applyFont="1" applyBorder="1"/>
    <xf numFmtId="165" fontId="72" fillId="0" borderId="10" xfId="0" applyFont="1" applyBorder="1"/>
    <xf numFmtId="165" fontId="16" fillId="0" borderId="0" xfId="0" applyNumberFormat="1" applyFont="1" applyBorder="1" applyAlignment="1" applyProtection="1">
      <alignment horizontal="center" vertical="top"/>
    </xf>
    <xf numFmtId="0" fontId="16" fillId="34" borderId="0" xfId="199" applyNumberFormat="1" applyFont="1" applyFill="1" applyBorder="1" applyAlignment="1">
      <alignment horizontal="center" vertical="top" wrapText="1"/>
    </xf>
    <xf numFmtId="165" fontId="21" fillId="0" borderId="0" xfId="0" applyFont="1" applyAlignment="1">
      <alignment horizontal="left" vertical="top"/>
    </xf>
    <xf numFmtId="165" fontId="75" fillId="35" borderId="0" xfId="0" applyFont="1" applyFill="1" applyAlignment="1">
      <alignment horizontal="right" vertical="top"/>
    </xf>
    <xf numFmtId="165" fontId="24" fillId="0" borderId="0" xfId="0" applyFont="1" applyAlignment="1">
      <alignment horizontal="left" vertical="top"/>
    </xf>
    <xf numFmtId="9" fontId="16" fillId="0" borderId="0" xfId="0" applyNumberFormat="1" applyFont="1" applyAlignment="1" applyProtection="1">
      <alignment horizontal="right" vertical="top"/>
    </xf>
    <xf numFmtId="173" fontId="16" fillId="0" borderId="0" xfId="0" applyNumberFormat="1" applyFont="1" applyBorder="1" applyAlignment="1" applyProtection="1">
      <alignment horizontal="right"/>
    </xf>
    <xf numFmtId="165" fontId="13" fillId="0" borderId="27" xfId="0" applyFont="1" applyBorder="1" applyAlignment="1">
      <alignment horizontal="left"/>
    </xf>
    <xf numFmtId="165" fontId="15" fillId="0" borderId="27" xfId="0" applyFont="1" applyBorder="1"/>
    <xf numFmtId="165" fontId="16" fillId="0" borderId="27" xfId="0" applyFont="1" applyBorder="1" applyAlignment="1">
      <alignment horizontal="left"/>
    </xf>
    <xf numFmtId="165" fontId="17" fillId="0" borderId="27" xfId="0" applyFont="1" applyBorder="1" applyAlignment="1">
      <alignment wrapText="1"/>
    </xf>
    <xf numFmtId="165" fontId="18" fillId="0" borderId="27" xfId="0" applyFont="1" applyBorder="1" applyAlignment="1">
      <alignment wrapText="1"/>
    </xf>
    <xf numFmtId="165" fontId="13" fillId="0" borderId="0" xfId="0" applyFont="1"/>
    <xf numFmtId="14" fontId="11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20" fillId="0" borderId="0" xfId="0" applyFont="1" applyBorder="1" applyAlignment="1">
      <alignment horizontal="right" vertical="top"/>
    </xf>
    <xf numFmtId="165" fontId="16" fillId="0" borderId="0" xfId="0" applyFont="1" applyAlignment="1">
      <alignment horizontal="center" vertical="top"/>
    </xf>
    <xf numFmtId="0" fontId="16" fillId="34" borderId="0" xfId="200" applyNumberFormat="1" applyFont="1" applyFill="1" applyBorder="1" applyAlignment="1">
      <alignment horizontal="right" vertical="top" wrapText="1"/>
    </xf>
    <xf numFmtId="165" fontId="16" fillId="34" borderId="0" xfId="200" applyFont="1" applyFill="1" applyAlignment="1">
      <alignment horizontal="right" vertical="top"/>
    </xf>
    <xf numFmtId="165" fontId="27" fillId="0" borderId="0" xfId="0" applyFont="1" applyAlignment="1">
      <alignment horizontal="right" vertical="top"/>
    </xf>
    <xf numFmtId="0" fontId="16" fillId="0" borderId="0" xfId="0" applyNumberFormat="1" applyFont="1" applyAlignment="1" applyProtection="1">
      <alignment horizontal="left" vertical="top"/>
    </xf>
    <xf numFmtId="166" fontId="13" fillId="36" borderId="0" xfId="0" applyNumberFormat="1" applyFont="1" applyFill="1" applyAlignment="1" applyProtection="1">
      <alignment horizontal="right" vertical="top"/>
    </xf>
    <xf numFmtId="0" fontId="13" fillId="0" borderId="0" xfId="0" applyNumberFormat="1" applyFont="1" applyAlignment="1" applyProtection="1">
      <alignment horizontal="left" vertical="top"/>
    </xf>
    <xf numFmtId="165" fontId="20" fillId="0" borderId="0" xfId="0" applyFont="1" applyAlignment="1">
      <alignment vertical="top"/>
    </xf>
    <xf numFmtId="166" fontId="13" fillId="0" borderId="0" xfId="0" applyNumberFormat="1" applyFont="1" applyFill="1" applyAlignment="1" applyProtection="1">
      <alignment horizontal="right" vertical="top"/>
    </xf>
    <xf numFmtId="165" fontId="16" fillId="0" borderId="0" xfId="0" applyFont="1" applyBorder="1" applyAlignment="1">
      <alignment horizontal="left" vertical="top"/>
    </xf>
    <xf numFmtId="0" fontId="16" fillId="0" borderId="0" xfId="230" applyFont="1" applyFill="1"/>
    <xf numFmtId="173" fontId="26" fillId="0" borderId="0" xfId="166" applyNumberFormat="1" applyFont="1" applyBorder="1" applyAlignment="1"/>
    <xf numFmtId="0" fontId="16" fillId="0" borderId="0" xfId="230" applyFont="1" applyFill="1" applyAlignment="1">
      <alignment horizontal="left"/>
    </xf>
    <xf numFmtId="169" fontId="16" fillId="0" borderId="0" xfId="230" applyNumberFormat="1" applyFont="1" applyFill="1" applyBorder="1" applyAlignment="1">
      <alignment horizontal="right"/>
    </xf>
    <xf numFmtId="165" fontId="53" fillId="0" borderId="28" xfId="232" applyNumberFormat="1" applyFont="1" applyFill="1" applyBorder="1" applyAlignment="1"/>
    <xf numFmtId="165" fontId="72" fillId="0" borderId="0" xfId="0" applyFont="1"/>
    <xf numFmtId="1" fontId="72" fillId="0" borderId="0" xfId="0" applyNumberFormat="1" applyFont="1" applyAlignment="1">
      <alignment horizontal="left"/>
    </xf>
    <xf numFmtId="0" fontId="34" fillId="0" borderId="0" xfId="216"/>
    <xf numFmtId="0" fontId="37" fillId="0" borderId="0" xfId="216" applyFont="1"/>
    <xf numFmtId="0" fontId="16" fillId="0" borderId="0" xfId="216" applyFont="1" applyAlignment="1">
      <alignment horizontal="left"/>
    </xf>
    <xf numFmtId="0" fontId="37" fillId="0" borderId="0" xfId="216" applyFont="1" applyAlignment="1">
      <alignment horizontal="left"/>
    </xf>
    <xf numFmtId="0" fontId="44" fillId="0" borderId="0" xfId="216" applyNumberFormat="1" applyFont="1" applyFill="1" applyBorder="1" applyAlignment="1" applyProtection="1">
      <alignment horizontal="left" vertical="center"/>
    </xf>
    <xf numFmtId="0" fontId="38" fillId="0" borderId="0" xfId="216" applyFont="1"/>
    <xf numFmtId="0" fontId="38" fillId="0" borderId="0" xfId="216" applyFont="1" applyAlignment="1">
      <alignment horizontal="left"/>
    </xf>
    <xf numFmtId="0" fontId="3" fillId="0" borderId="0" xfId="216" applyFont="1"/>
    <xf numFmtId="173" fontId="16" fillId="0" borderId="0" xfId="216" applyNumberFormat="1" applyFont="1" applyBorder="1" applyAlignment="1" applyProtection="1">
      <alignment horizontal="right"/>
    </xf>
    <xf numFmtId="0" fontId="38" fillId="0" borderId="0" xfId="216" applyFont="1" applyBorder="1"/>
    <xf numFmtId="0" fontId="15" fillId="0" borderId="0" xfId="216" applyFont="1" applyBorder="1" applyAlignment="1">
      <alignment horizontal="left"/>
    </xf>
    <xf numFmtId="0" fontId="13" fillId="0" borderId="27" xfId="216" applyFont="1" applyBorder="1" applyAlignment="1">
      <alignment horizontal="left"/>
    </xf>
    <xf numFmtId="0" fontId="34" fillId="0" borderId="27" xfId="216" applyBorder="1"/>
    <xf numFmtId="0" fontId="16" fillId="0" borderId="27" xfId="216" applyFont="1" applyBorder="1" applyAlignment="1">
      <alignment horizontal="left"/>
    </xf>
    <xf numFmtId="0" fontId="3" fillId="0" borderId="27" xfId="216" applyFont="1" applyBorder="1" applyAlignment="1">
      <alignment horizontal="left"/>
    </xf>
    <xf numFmtId="0" fontId="39" fillId="0" borderId="27" xfId="216" applyFont="1" applyBorder="1" applyAlignment="1">
      <alignment horizontal="left"/>
    </xf>
    <xf numFmtId="0" fontId="37" fillId="0" borderId="27" xfId="216" applyFont="1" applyBorder="1" applyAlignment="1">
      <alignment horizontal="left"/>
    </xf>
    <xf numFmtId="0" fontId="34" fillId="0" borderId="27" xfId="216" applyBorder="1" applyAlignment="1">
      <alignment horizontal="left"/>
    </xf>
    <xf numFmtId="0" fontId="37" fillId="0" borderId="27" xfId="216" applyFont="1" applyBorder="1"/>
    <xf numFmtId="0" fontId="34" fillId="0" borderId="0" xfId="216" applyFont="1"/>
    <xf numFmtId="0" fontId="16" fillId="0" borderId="0" xfId="216" applyFont="1"/>
    <xf numFmtId="0" fontId="13" fillId="0" borderId="0" xfId="216" applyFont="1" applyAlignment="1"/>
    <xf numFmtId="0" fontId="13" fillId="0" borderId="0" xfId="216" applyFont="1" applyAlignment="1">
      <alignment horizontal="left"/>
    </xf>
    <xf numFmtId="0" fontId="13" fillId="0" borderId="0" xfId="216" applyFont="1" applyAlignment="1">
      <alignment horizontal="centerContinuous"/>
    </xf>
    <xf numFmtId="0" fontId="16" fillId="0" borderId="0" xfId="216" applyFont="1" applyAlignment="1">
      <alignment horizontal="centerContinuous"/>
    </xf>
    <xf numFmtId="175" fontId="16" fillId="0" borderId="0" xfId="231" applyNumberFormat="1" applyFont="1" applyFill="1" applyBorder="1" applyAlignment="1">
      <alignment horizontal="right" vertical="top"/>
    </xf>
    <xf numFmtId="0" fontId="13" fillId="0" borderId="0" xfId="216" applyFont="1" applyAlignment="1">
      <alignment horizontal="right"/>
    </xf>
    <xf numFmtId="3" fontId="16" fillId="0" borderId="0" xfId="216" applyNumberFormat="1" applyFont="1"/>
    <xf numFmtId="0" fontId="4" fillId="0" borderId="0" xfId="216" applyFont="1"/>
    <xf numFmtId="0" fontId="27" fillId="0" borderId="0" xfId="216" applyFont="1" applyFill="1" applyAlignment="1">
      <alignment horizontal="right"/>
    </xf>
    <xf numFmtId="0" fontId="13" fillId="0" borderId="0" xfId="216" applyFont="1" applyFill="1" applyAlignment="1">
      <alignment horizontal="left"/>
    </xf>
    <xf numFmtId="166" fontId="16" fillId="0" borderId="0" xfId="216" applyNumberFormat="1" applyFont="1" applyAlignment="1">
      <alignment horizontal="right"/>
    </xf>
    <xf numFmtId="0" fontId="16" fillId="0" borderId="0" xfId="216" applyNumberFormat="1" applyFont="1" applyAlignment="1">
      <alignment horizontal="left"/>
    </xf>
    <xf numFmtId="0" fontId="16" fillId="0" borderId="0" xfId="216" applyFont="1" applyBorder="1"/>
    <xf numFmtId="0" fontId="40" fillId="0" borderId="0" xfId="216" applyFont="1"/>
    <xf numFmtId="0" fontId="40" fillId="0" borderId="0" xfId="216" applyFont="1" applyAlignment="1">
      <alignment horizontal="left"/>
    </xf>
    <xf numFmtId="0" fontId="13" fillId="0" borderId="0" xfId="216" applyFont="1"/>
    <xf numFmtId="166" fontId="13" fillId="0" borderId="0" xfId="216" applyNumberFormat="1" applyFont="1" applyAlignment="1">
      <alignment horizontal="right"/>
    </xf>
    <xf numFmtId="0" fontId="13" fillId="0" borderId="0" xfId="216" applyNumberFormat="1" applyFont="1" applyAlignment="1">
      <alignment horizontal="left"/>
    </xf>
    <xf numFmtId="0" fontId="27" fillId="0" borderId="0" xfId="216" applyFont="1" applyAlignment="1">
      <alignment horizontal="right"/>
    </xf>
    <xf numFmtId="3" fontId="16" fillId="0" borderId="0" xfId="216" applyNumberFormat="1" applyFont="1" applyAlignment="1">
      <alignment horizontal="right"/>
    </xf>
    <xf numFmtId="3" fontId="16" fillId="0" borderId="0" xfId="216" applyNumberFormat="1" applyFont="1" applyAlignment="1">
      <alignment horizontal="left"/>
    </xf>
    <xf numFmtId="0" fontId="37" fillId="0" borderId="0" xfId="216" applyFont="1" applyFill="1"/>
    <xf numFmtId="0" fontId="16" fillId="0" borderId="0" xfId="216" applyFont="1" applyFill="1" applyAlignment="1">
      <alignment horizontal="left"/>
    </xf>
    <xf numFmtId="0" fontId="37" fillId="0" borderId="0" xfId="216" applyNumberFormat="1" applyFont="1" applyAlignment="1">
      <alignment horizontal="left"/>
    </xf>
    <xf numFmtId="0" fontId="16" fillId="0" borderId="0" xfId="216" applyNumberFormat="1" applyFont="1" applyBorder="1" applyAlignment="1">
      <alignment horizontal="left"/>
    </xf>
    <xf numFmtId="0" fontId="13" fillId="0" borderId="0" xfId="216" applyFont="1" applyBorder="1"/>
    <xf numFmtId="0" fontId="13" fillId="0" borderId="0" xfId="216" applyNumberFormat="1" applyFont="1" applyBorder="1" applyAlignment="1">
      <alignment horizontal="left"/>
    </xf>
    <xf numFmtId="3" fontId="16" fillId="0" borderId="0" xfId="216" applyNumberFormat="1" applyFont="1" applyBorder="1" applyAlignment="1">
      <alignment horizontal="right"/>
    </xf>
    <xf numFmtId="3" fontId="16" fillId="0" borderId="0" xfId="216" applyNumberFormat="1" applyFont="1" applyBorder="1" applyAlignment="1">
      <alignment horizontal="left"/>
    </xf>
    <xf numFmtId="3" fontId="16" fillId="0" borderId="0" xfId="216" applyNumberFormat="1" applyFont="1" applyBorder="1"/>
    <xf numFmtId="0" fontId="16" fillId="0" borderId="0" xfId="216" applyNumberFormat="1" applyFont="1" applyAlignment="1">
      <alignment horizontal="right"/>
    </xf>
    <xf numFmtId="0" fontId="13" fillId="0" borderId="0" xfId="216" applyNumberFormat="1" applyFont="1" applyAlignment="1">
      <alignment horizontal="right"/>
    </xf>
    <xf numFmtId="0" fontId="41" fillId="0" borderId="0" xfId="216" applyFont="1"/>
    <xf numFmtId="0" fontId="40" fillId="0" borderId="0" xfId="216" applyNumberFormat="1" applyFont="1" applyAlignment="1">
      <alignment horizontal="left"/>
    </xf>
    <xf numFmtId="3" fontId="13" fillId="0" borderId="0" xfId="216" applyNumberFormat="1" applyFont="1" applyAlignment="1">
      <alignment horizontal="right"/>
    </xf>
    <xf numFmtId="168" fontId="42" fillId="0" borderId="0" xfId="216" applyNumberFormat="1" applyFont="1" applyAlignment="1">
      <alignment horizontal="right"/>
    </xf>
    <xf numFmtId="168" fontId="43" fillId="0" borderId="0" xfId="216" applyNumberFormat="1" applyFont="1" applyAlignment="1">
      <alignment horizontal="right"/>
    </xf>
    <xf numFmtId="0" fontId="27" fillId="0" borderId="0" xfId="216" applyFont="1" applyFill="1" applyBorder="1" applyAlignment="1">
      <alignment horizontal="right"/>
    </xf>
    <xf numFmtId="0" fontId="13" fillId="0" borderId="0" xfId="216" applyFont="1" applyFill="1" applyBorder="1" applyAlignment="1">
      <alignment horizontal="left"/>
    </xf>
    <xf numFmtId="0" fontId="13" fillId="0" borderId="27" xfId="216" applyFont="1" applyBorder="1"/>
    <xf numFmtId="3" fontId="13" fillId="0" borderId="27" xfId="216" applyNumberFormat="1" applyFont="1" applyBorder="1" applyAlignment="1">
      <alignment horizontal="right"/>
    </xf>
    <xf numFmtId="3" fontId="13" fillId="0" borderId="27" xfId="216" applyNumberFormat="1" applyFont="1" applyBorder="1" applyAlignment="1">
      <alignment horizontal="left"/>
    </xf>
    <xf numFmtId="3" fontId="13" fillId="0" borderId="27" xfId="216" applyNumberFormat="1" applyFont="1" applyBorder="1"/>
    <xf numFmtId="0" fontId="1" fillId="0" borderId="0" xfId="216" applyFont="1"/>
    <xf numFmtId="0" fontId="1" fillId="0" borderId="0" xfId="216" applyFont="1" applyAlignment="1">
      <alignment horizontal="left"/>
    </xf>
    <xf numFmtId="0" fontId="25" fillId="0" borderId="0" xfId="216" applyFont="1" applyAlignment="1"/>
    <xf numFmtId="0" fontId="16" fillId="0" borderId="0" xfId="216" applyFont="1" applyAlignment="1"/>
    <xf numFmtId="0" fontId="27" fillId="0" borderId="0" xfId="216" applyFont="1" applyBorder="1" applyAlignment="1">
      <alignment horizontal="right"/>
    </xf>
    <xf numFmtId="0" fontId="34" fillId="0" borderId="0" xfId="216" applyNumberFormat="1" applyFont="1" applyFill="1" applyBorder="1" applyAlignment="1" applyProtection="1"/>
    <xf numFmtId="1" fontId="72" fillId="0" borderId="0" xfId="0" applyNumberFormat="1" applyFont="1" applyBorder="1" applyAlignment="1">
      <alignment horizontal="left"/>
    </xf>
    <xf numFmtId="165" fontId="72" fillId="0" borderId="0" xfId="0" applyFont="1" applyBorder="1"/>
    <xf numFmtId="15" fontId="0" fillId="0" borderId="0" xfId="0" applyNumberFormat="1"/>
    <xf numFmtId="165" fontId="76" fillId="0" borderId="29" xfId="232" applyNumberFormat="1" applyFont="1" applyFill="1" applyBorder="1" applyAlignment="1"/>
    <xf numFmtId="0" fontId="0" fillId="0" borderId="0" xfId="0" applyNumberFormat="1"/>
    <xf numFmtId="165" fontId="73" fillId="0" borderId="0" xfId="0" applyFont="1" applyBorder="1" applyAlignment="1">
      <alignment horizontal="right"/>
    </xf>
    <xf numFmtId="165" fontId="15" fillId="0" borderId="27" xfId="0" applyFont="1" applyFill="1" applyBorder="1"/>
    <xf numFmtId="165" fontId="19" fillId="0" borderId="0" xfId="0" applyFont="1" applyFill="1"/>
    <xf numFmtId="165" fontId="19" fillId="0" borderId="0" xfId="0" applyFont="1" applyFill="1" applyAlignment="1">
      <alignment vertical="top"/>
    </xf>
    <xf numFmtId="165" fontId="13" fillId="0" borderId="0" xfId="0" applyFont="1" applyFill="1" applyBorder="1" applyAlignment="1">
      <alignment vertical="top" wrapText="1"/>
    </xf>
    <xf numFmtId="165" fontId="16" fillId="0" borderId="0" xfId="0" applyFont="1" applyFill="1" applyAlignment="1">
      <alignment vertical="top"/>
    </xf>
    <xf numFmtId="0" fontId="13" fillId="0" borderId="0" xfId="0" applyNumberFormat="1" applyFont="1" applyFill="1" applyAlignment="1">
      <alignment horizontal="left" vertical="top"/>
    </xf>
    <xf numFmtId="0" fontId="16" fillId="0" borderId="0" xfId="0" applyNumberFormat="1" applyFont="1" applyFill="1" applyAlignment="1">
      <alignment vertical="top"/>
    </xf>
    <xf numFmtId="165" fontId="13" fillId="0" borderId="0" xfId="0" applyFont="1" applyFill="1" applyAlignment="1">
      <alignment horizontal="left" vertical="top"/>
    </xf>
    <xf numFmtId="165" fontId="16" fillId="0" borderId="0" xfId="0" applyFont="1" applyFill="1" applyAlignment="1">
      <alignment horizontal="left" vertical="top"/>
    </xf>
    <xf numFmtId="165" fontId="16" fillId="0" borderId="0" xfId="0" applyFont="1" applyFill="1" applyBorder="1" applyAlignment="1">
      <alignment vertical="top"/>
    </xf>
    <xf numFmtId="165" fontId="13" fillId="0" borderId="0" xfId="0" applyFont="1" applyFill="1" applyBorder="1" applyAlignment="1">
      <alignment vertical="top"/>
    </xf>
    <xf numFmtId="165" fontId="13" fillId="0" borderId="0" xfId="0" applyFont="1" applyFill="1" applyAlignment="1">
      <alignment vertical="top"/>
    </xf>
    <xf numFmtId="165" fontId="13" fillId="0" borderId="0" xfId="0" applyNumberFormat="1" applyFont="1" applyFill="1" applyBorder="1" applyAlignment="1" applyProtection="1">
      <alignment horizontal="left"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20" fillId="0" borderId="0" xfId="0" applyFont="1" applyFill="1" applyAlignment="1">
      <alignment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Alignment="1">
      <alignment horizontal="left" vertical="top"/>
    </xf>
    <xf numFmtId="165" fontId="33" fillId="0" borderId="0" xfId="0" applyFont="1" applyFill="1" applyAlignment="1">
      <alignment vertical="top"/>
    </xf>
    <xf numFmtId="166" fontId="13" fillId="0" borderId="0" xfId="0" applyNumberFormat="1" applyFont="1" applyFill="1" applyBorder="1" applyAlignment="1" applyProtection="1">
      <alignment horizontal="right" vertical="top"/>
    </xf>
    <xf numFmtId="165" fontId="28" fillId="0" borderId="0" xfId="0" applyFont="1" applyFill="1" applyAlignment="1"/>
    <xf numFmtId="165" fontId="28" fillId="0" borderId="0" xfId="0" applyNumberFormat="1" applyFont="1" applyFill="1" applyAlignment="1" applyProtection="1">
      <alignment horizontal="left"/>
    </xf>
    <xf numFmtId="165" fontId="28" fillId="0" borderId="0" xfId="0" applyNumberFormat="1" applyFont="1" applyFill="1" applyAlignment="1" applyProtection="1">
      <alignment horizontal="left" vertical="center"/>
    </xf>
    <xf numFmtId="165" fontId="28" fillId="0" borderId="0" xfId="0" applyFont="1" applyFill="1" applyAlignment="1">
      <alignment vertical="center"/>
    </xf>
    <xf numFmtId="165" fontId="29" fillId="0" borderId="0" xfId="0" applyNumberFormat="1" applyFont="1" applyFill="1" applyAlignment="1" applyProtection="1">
      <alignment horizontal="left" vertical="center"/>
    </xf>
    <xf numFmtId="165" fontId="15" fillId="37" borderId="0" xfId="0" applyFont="1" applyFill="1"/>
    <xf numFmtId="165" fontId="19" fillId="37" borderId="0" xfId="0" applyFont="1" applyFill="1"/>
    <xf numFmtId="165" fontId="19" fillId="37" borderId="0" xfId="0" applyFont="1" applyFill="1" applyAlignment="1">
      <alignment vertical="top"/>
    </xf>
    <xf numFmtId="165" fontId="16" fillId="37" borderId="0" xfId="0" applyFont="1" applyFill="1" applyAlignment="1">
      <alignment vertical="top"/>
    </xf>
    <xf numFmtId="165" fontId="13" fillId="37" borderId="0" xfId="0" applyFont="1" applyFill="1" applyAlignment="1">
      <alignment vertical="top"/>
    </xf>
    <xf numFmtId="165" fontId="16" fillId="37" borderId="0" xfId="0" applyFont="1" applyFill="1"/>
    <xf numFmtId="165" fontId="1" fillId="37" borderId="0" xfId="0" applyFont="1" applyFill="1"/>
    <xf numFmtId="165" fontId="1" fillId="37" borderId="0" xfId="0" applyFont="1" applyFill="1" applyBorder="1"/>
    <xf numFmtId="165" fontId="25" fillId="37" borderId="0" xfId="0" applyFont="1" applyFill="1"/>
    <xf numFmtId="165" fontId="30" fillId="37" borderId="0" xfId="0" applyFont="1" applyFill="1" applyAlignment="1">
      <alignment vertical="center"/>
    </xf>
    <xf numFmtId="165" fontId="13" fillId="35" borderId="0" xfId="0" applyFont="1" applyFill="1"/>
    <xf numFmtId="14" fontId="11" fillId="35" borderId="0" xfId="0" applyNumberFormat="1" applyFont="1" applyFill="1" applyBorder="1" applyAlignment="1">
      <alignment vertical="top" wrapText="1"/>
    </xf>
    <xf numFmtId="165" fontId="16" fillId="35" borderId="0" xfId="0" applyFont="1" applyFill="1" applyBorder="1" applyAlignment="1">
      <alignment vertical="top"/>
    </xf>
    <xf numFmtId="165" fontId="16" fillId="35" borderId="0" xfId="0" applyNumberFormat="1" applyFont="1" applyFill="1" applyBorder="1" applyAlignment="1" applyProtection="1">
      <alignment horizontal="right" vertical="top"/>
    </xf>
    <xf numFmtId="0" fontId="16" fillId="35" borderId="0" xfId="200" applyNumberFormat="1" applyFont="1" applyFill="1" applyBorder="1" applyAlignment="1">
      <alignment horizontal="right" vertical="top" wrapText="1"/>
    </xf>
    <xf numFmtId="166" fontId="16" fillId="35" borderId="0" xfId="0" applyNumberFormat="1" applyFont="1" applyFill="1" applyAlignment="1" applyProtection="1">
      <alignment horizontal="right" vertical="top"/>
    </xf>
    <xf numFmtId="165" fontId="1" fillId="35" borderId="0" xfId="0" applyFont="1" applyFill="1"/>
    <xf numFmtId="165" fontId="16" fillId="35" borderId="0" xfId="0" applyFont="1" applyFill="1"/>
    <xf numFmtId="165" fontId="1" fillId="35" borderId="0" xfId="0" applyFont="1" applyFill="1" applyAlignment="1"/>
    <xf numFmtId="165" fontId="1" fillId="35" borderId="0" xfId="0" applyFont="1" applyFill="1" applyBorder="1"/>
    <xf numFmtId="165" fontId="15" fillId="0" borderId="0" xfId="0" applyNumberFormat="1" applyFont="1" applyBorder="1" applyAlignment="1" applyProtection="1">
      <alignment horizontal="left" vertical="center" wrapText="1"/>
    </xf>
    <xf numFmtId="165" fontId="0" fillId="35" borderId="0" xfId="0" applyFill="1"/>
    <xf numFmtId="165" fontId="16" fillId="35" borderId="0" xfId="0" applyFont="1" applyFill="1" applyBorder="1" applyAlignment="1">
      <alignment horizontal="center" vertical="top"/>
    </xf>
    <xf numFmtId="165" fontId="16" fillId="35" borderId="1" xfId="0" applyNumberFormat="1" applyFont="1" applyFill="1" applyBorder="1" applyAlignment="1" applyProtection="1">
      <alignment horizontal="right" vertical="top"/>
    </xf>
    <xf numFmtId="165" fontId="16" fillId="35" borderId="1" xfId="0" applyNumberFormat="1" applyFont="1" applyFill="1" applyBorder="1" applyAlignment="1" applyProtection="1">
      <alignment horizontal="left" vertical="top"/>
    </xf>
    <xf numFmtId="165" fontId="16" fillId="35" borderId="1" xfId="0" applyFont="1" applyFill="1" applyBorder="1" applyAlignment="1">
      <alignment vertical="top"/>
    </xf>
    <xf numFmtId="165" fontId="16" fillId="35" borderId="1" xfId="0" applyNumberFormat="1" applyFont="1" applyFill="1" applyBorder="1" applyAlignment="1" applyProtection="1">
      <alignment horizontal="right" vertical="top" wrapText="1"/>
    </xf>
    <xf numFmtId="0" fontId="16" fillId="35" borderId="1" xfId="200" applyNumberFormat="1" applyFont="1" applyFill="1" applyBorder="1" applyAlignment="1">
      <alignment horizontal="right" vertical="top" wrapText="1"/>
    </xf>
    <xf numFmtId="165" fontId="16" fillId="35" borderId="1" xfId="200" applyFont="1" applyFill="1" applyBorder="1" applyAlignment="1">
      <alignment horizontal="right" vertical="top"/>
    </xf>
    <xf numFmtId="165" fontId="16" fillId="35" borderId="0" xfId="0" applyNumberFormat="1" applyFont="1" applyFill="1" applyBorder="1" applyAlignment="1" applyProtection="1">
      <alignment horizontal="right" vertical="top" wrapText="1"/>
    </xf>
    <xf numFmtId="165" fontId="31" fillId="35" borderId="0" xfId="0" applyFont="1" applyFill="1"/>
    <xf numFmtId="165" fontId="16" fillId="35" borderId="1" xfId="0" applyFont="1" applyFill="1" applyBorder="1"/>
    <xf numFmtId="165" fontId="16" fillId="35" borderId="11" xfId="0" applyFont="1" applyFill="1" applyBorder="1"/>
    <xf numFmtId="0" fontId="47" fillId="35" borderId="0" xfId="177" applyFont="1" applyFill="1" applyAlignment="1">
      <alignment horizontal="center"/>
    </xf>
    <xf numFmtId="0" fontId="2" fillId="35" borderId="0" xfId="177" applyFill="1" applyBorder="1" applyAlignment="1">
      <alignment horizontal="center"/>
    </xf>
    <xf numFmtId="0" fontId="2" fillId="35" borderId="0" xfId="177" applyFill="1" applyAlignment="1">
      <alignment horizontal="center"/>
    </xf>
    <xf numFmtId="0" fontId="2" fillId="35" borderId="6" xfId="177" applyFill="1" applyBorder="1"/>
    <xf numFmtId="0" fontId="2" fillId="35" borderId="2" xfId="177" applyFill="1" applyBorder="1"/>
    <xf numFmtId="0" fontId="2" fillId="35" borderId="3" xfId="177" applyFill="1" applyBorder="1"/>
    <xf numFmtId="0" fontId="2" fillId="35" borderId="3" xfId="177" applyFont="1" applyFill="1" applyBorder="1"/>
    <xf numFmtId="0" fontId="2" fillId="35" borderId="0" xfId="177" applyFont="1" applyFill="1" applyBorder="1"/>
    <xf numFmtId="0" fontId="2" fillId="35" borderId="5" xfId="177" applyFill="1" applyBorder="1"/>
    <xf numFmtId="165" fontId="31" fillId="35" borderId="0" xfId="0" applyFont="1" applyFill="1" applyBorder="1"/>
    <xf numFmtId="0" fontId="2" fillId="35" borderId="11" xfId="177" applyFill="1" applyBorder="1"/>
    <xf numFmtId="169" fontId="16" fillId="35" borderId="0" xfId="0" applyNumberFormat="1" applyFont="1" applyFill="1" applyBorder="1" applyAlignment="1">
      <alignment horizontal="right" vertical="top"/>
    </xf>
    <xf numFmtId="169" fontId="16" fillId="35" borderId="11" xfId="0" applyNumberFormat="1" applyFont="1" applyFill="1" applyBorder="1" applyAlignment="1">
      <alignment horizontal="right" vertical="top"/>
    </xf>
    <xf numFmtId="0" fontId="77" fillId="35" borderId="0" xfId="177" applyFont="1" applyFill="1" applyBorder="1"/>
    <xf numFmtId="0" fontId="77" fillId="35" borderId="3" xfId="177" applyFont="1" applyFill="1" applyBorder="1"/>
    <xf numFmtId="165" fontId="24" fillId="35" borderId="0" xfId="0" applyFont="1" applyFill="1" applyAlignment="1">
      <alignment horizontal="right" vertical="top"/>
    </xf>
    <xf numFmtId="0" fontId="2" fillId="35" borderId="0" xfId="177" applyFill="1" applyBorder="1"/>
    <xf numFmtId="0" fontId="2" fillId="35" borderId="1" xfId="177" applyFill="1" applyBorder="1"/>
    <xf numFmtId="165" fontId="78" fillId="35" borderId="0" xfId="0" applyFont="1" applyFill="1"/>
    <xf numFmtId="169" fontId="16" fillId="35" borderId="0" xfId="229" applyNumberFormat="1" applyFont="1" applyFill="1" applyAlignment="1"/>
    <xf numFmtId="169" fontId="16" fillId="35" borderId="11" xfId="229" applyNumberFormat="1" applyFont="1" applyFill="1" applyBorder="1" applyAlignment="1"/>
    <xf numFmtId="169" fontId="16" fillId="35" borderId="0" xfId="229" applyNumberFormat="1" applyFont="1" applyFill="1" applyBorder="1" applyAlignment="1"/>
    <xf numFmtId="169" fontId="16" fillId="35" borderId="12" xfId="229" applyNumberFormat="1" applyFont="1" applyFill="1" applyBorder="1" applyAlignment="1"/>
    <xf numFmtId="165" fontId="79" fillId="35" borderId="0" xfId="0" applyFont="1" applyFill="1"/>
    <xf numFmtId="165" fontId="80" fillId="35" borderId="0" xfId="0" applyFont="1" applyFill="1"/>
    <xf numFmtId="166" fontId="16" fillId="38" borderId="0" xfId="0" applyNumberFormat="1" applyFont="1" applyFill="1" applyAlignment="1" applyProtection="1">
      <alignment horizontal="right" vertical="top"/>
    </xf>
    <xf numFmtId="2" fontId="80" fillId="35" borderId="0" xfId="0" applyNumberFormat="1" applyFont="1" applyFill="1" applyAlignment="1">
      <alignment horizontal="center"/>
    </xf>
    <xf numFmtId="165" fontId="11" fillId="35" borderId="0" xfId="0" applyFont="1" applyFill="1" applyAlignment="1">
      <alignment vertical="center"/>
    </xf>
    <xf numFmtId="165" fontId="0" fillId="35" borderId="0" xfId="0" applyFill="1" applyBorder="1"/>
    <xf numFmtId="165" fontId="16" fillId="35" borderId="0" xfId="0" applyFont="1" applyFill="1" applyBorder="1"/>
    <xf numFmtId="165" fontId="16" fillId="35" borderId="0" xfId="0" applyNumberFormat="1" applyFont="1" applyFill="1" applyBorder="1" applyAlignment="1" applyProtection="1">
      <alignment horizontal="left" vertical="top"/>
    </xf>
    <xf numFmtId="165" fontId="16" fillId="35" borderId="0" xfId="200" applyFont="1" applyFill="1" applyBorder="1" applyAlignment="1">
      <alignment horizontal="right" vertical="top"/>
    </xf>
    <xf numFmtId="165" fontId="13" fillId="35" borderId="0" xfId="0" applyFont="1" applyFill="1" applyBorder="1"/>
    <xf numFmtId="2" fontId="80" fillId="35" borderId="0" xfId="0" applyNumberFormat="1" applyFont="1" applyFill="1" applyBorder="1" applyAlignment="1">
      <alignment horizontal="center"/>
    </xf>
    <xf numFmtId="165" fontId="11" fillId="35" borderId="0" xfId="0" applyFont="1" applyFill="1" applyBorder="1" applyAlignment="1">
      <alignment vertical="center"/>
    </xf>
    <xf numFmtId="165" fontId="80" fillId="35" borderId="0" xfId="0" applyFont="1" applyFill="1" applyBorder="1"/>
    <xf numFmtId="0" fontId="49" fillId="0" borderId="0" xfId="182" applyFont="1"/>
    <xf numFmtId="0" fontId="49" fillId="0" borderId="0" xfId="177" applyFont="1"/>
    <xf numFmtId="165" fontId="81" fillId="35" borderId="0" xfId="0" applyFont="1" applyFill="1"/>
    <xf numFmtId="0" fontId="45" fillId="0" borderId="0" xfId="228" applyFont="1"/>
    <xf numFmtId="0" fontId="45" fillId="0" borderId="0" xfId="228" applyFont="1" applyBorder="1"/>
    <xf numFmtId="0" fontId="11" fillId="35" borderId="0" xfId="195" applyFont="1" applyFill="1"/>
    <xf numFmtId="0" fontId="54" fillId="0" borderId="0" xfId="184"/>
    <xf numFmtId="0" fontId="54" fillId="0" borderId="0" xfId="184"/>
    <xf numFmtId="0" fontId="54" fillId="0" borderId="0" xfId="184" applyFont="1"/>
    <xf numFmtId="169" fontId="20" fillId="35" borderId="0" xfId="229" applyNumberFormat="1" applyFont="1" applyFill="1" applyBorder="1" applyAlignment="1"/>
    <xf numFmtId="0" fontId="45" fillId="0" borderId="0" xfId="228" applyFont="1" applyFill="1" applyAlignment="1">
      <alignment horizontal="left"/>
    </xf>
    <xf numFmtId="0" fontId="45" fillId="0" borderId="0" xfId="228" applyFont="1" applyBorder="1" applyAlignment="1">
      <alignment horizontal="left"/>
    </xf>
    <xf numFmtId="169" fontId="16" fillId="35" borderId="0" xfId="0" applyNumberFormat="1" applyFont="1" applyFill="1" applyBorder="1" applyAlignment="1">
      <alignment horizontal="right"/>
    </xf>
    <xf numFmtId="169" fontId="16" fillId="35" borderId="11" xfId="0" applyNumberFormat="1" applyFont="1" applyFill="1" applyBorder="1" applyAlignment="1">
      <alignment horizontal="right"/>
    </xf>
    <xf numFmtId="165" fontId="0" fillId="35" borderId="0" xfId="0" applyFill="1" applyAlignment="1"/>
    <xf numFmtId="165" fontId="16" fillId="35" borderId="0" xfId="0" applyFont="1" applyFill="1" applyBorder="1" applyAlignment="1">
      <alignment horizontal="center" vertical="top"/>
    </xf>
    <xf numFmtId="165" fontId="16" fillId="35" borderId="0" xfId="0" applyFont="1" applyFill="1" applyAlignment="1"/>
    <xf numFmtId="0" fontId="11" fillId="0" borderId="0" xfId="228" applyFont="1" applyFill="1" applyAlignment="1">
      <alignment horizontal="left"/>
    </xf>
    <xf numFmtId="0" fontId="1" fillId="0" borderId="0" xfId="228" applyAlignment="1"/>
    <xf numFmtId="0" fontId="1" fillId="0" borderId="0" xfId="228" applyAlignment="1">
      <alignment horizontal="left" vertical="top"/>
    </xf>
    <xf numFmtId="0" fontId="1" fillId="0" borderId="0" xfId="228" applyAlignment="1">
      <alignment horizontal="left" vertical="top" wrapText="1"/>
    </xf>
    <xf numFmtId="165" fontId="45" fillId="0" borderId="0" xfId="0" applyFont="1" applyAlignment="1">
      <alignment vertical="center"/>
    </xf>
    <xf numFmtId="165" fontId="82" fillId="0" borderId="0" xfId="0" applyFont="1" applyAlignment="1">
      <alignment horizontal="left" vertical="center"/>
    </xf>
    <xf numFmtId="165" fontId="1" fillId="0" borderId="0" xfId="0" applyFont="1" applyAlignment="1">
      <alignment vertical="center"/>
    </xf>
    <xf numFmtId="165" fontId="52" fillId="0" borderId="0" xfId="0" applyFont="1" applyAlignment="1">
      <alignment vertical="center" wrapText="1"/>
    </xf>
    <xf numFmtId="165" fontId="52" fillId="0" borderId="0" xfId="0" applyFont="1" applyAlignment="1">
      <alignment horizontal="left" vertical="center" indent="2"/>
    </xf>
    <xf numFmtId="165" fontId="82" fillId="0" borderId="0" xfId="0" applyFont="1" applyAlignment="1">
      <alignment horizontal="left" vertical="center" indent="2"/>
    </xf>
    <xf numFmtId="167" fontId="45" fillId="0" borderId="0" xfId="228" applyNumberFormat="1" applyFont="1" applyBorder="1" applyAlignment="1">
      <alignment horizontal="right" vertical="top" wrapText="1"/>
    </xf>
    <xf numFmtId="165" fontId="1" fillId="0" borderId="0" xfId="0" applyFont="1" applyAlignment="1">
      <alignment horizontal="left" vertical="center"/>
    </xf>
    <xf numFmtId="165" fontId="1" fillId="0" borderId="0" xfId="0" applyFont="1" applyAlignment="1">
      <alignment horizontal="left"/>
    </xf>
    <xf numFmtId="165" fontId="1" fillId="0" borderId="0" xfId="0" applyFont="1" applyAlignment="1">
      <alignment horizontal="left" vertical="center" indent="2"/>
    </xf>
    <xf numFmtId="165" fontId="52" fillId="0" borderId="0" xfId="0" applyFont="1" applyAlignment="1">
      <alignment horizontal="left" vertical="center" wrapText="1"/>
    </xf>
    <xf numFmtId="165" fontId="16" fillId="35" borderId="0" xfId="0" applyFont="1" applyFill="1" applyBorder="1" applyAlignment="1">
      <alignment vertical="top"/>
    </xf>
    <xf numFmtId="165" fontId="16" fillId="35" borderId="0" xfId="0" applyFont="1" applyFill="1"/>
    <xf numFmtId="165" fontId="0" fillId="35" borderId="0" xfId="0" applyFill="1"/>
    <xf numFmtId="165" fontId="16" fillId="35" borderId="0" xfId="0" applyFont="1" applyFill="1" applyBorder="1" applyAlignment="1">
      <alignment horizontal="center" vertical="top"/>
    </xf>
    <xf numFmtId="165" fontId="16" fillId="35" borderId="1" xfId="0" applyNumberFormat="1" applyFont="1" applyFill="1" applyBorder="1" applyAlignment="1" applyProtection="1">
      <alignment horizontal="right" vertical="top"/>
    </xf>
    <xf numFmtId="165" fontId="16" fillId="35" borderId="1" xfId="0" applyFont="1" applyFill="1" applyBorder="1" applyAlignment="1">
      <alignment vertical="top"/>
    </xf>
    <xf numFmtId="165" fontId="16" fillId="35" borderId="1" xfId="0" applyNumberFormat="1" applyFont="1" applyFill="1" applyBorder="1" applyAlignment="1" applyProtection="1">
      <alignment horizontal="right" vertical="top" wrapText="1"/>
    </xf>
    <xf numFmtId="165" fontId="16" fillId="35" borderId="0" xfId="0" applyNumberFormat="1" applyFont="1" applyFill="1" applyBorder="1" applyAlignment="1" applyProtection="1">
      <alignment horizontal="right" vertical="top" wrapText="1"/>
    </xf>
    <xf numFmtId="165" fontId="16" fillId="35" borderId="1" xfId="0" applyFont="1" applyFill="1" applyBorder="1"/>
    <xf numFmtId="169" fontId="16" fillId="35" borderId="0" xfId="0" applyNumberFormat="1" applyFont="1" applyFill="1" applyBorder="1" applyAlignment="1">
      <alignment horizontal="right" vertical="top"/>
    </xf>
    <xf numFmtId="169" fontId="16" fillId="35" borderId="0" xfId="229" applyNumberFormat="1" applyFont="1" applyFill="1" applyAlignment="1"/>
    <xf numFmtId="169" fontId="16" fillId="35" borderId="11" xfId="229" applyNumberFormat="1" applyFont="1" applyFill="1" applyBorder="1" applyAlignment="1"/>
    <xf numFmtId="169" fontId="16" fillId="35" borderId="0" xfId="229" applyNumberFormat="1" applyFont="1" applyFill="1" applyBorder="1" applyAlignment="1"/>
    <xf numFmtId="169" fontId="16" fillId="35" borderId="12" xfId="229" applyNumberFormat="1" applyFont="1" applyFill="1" applyBorder="1" applyAlignment="1"/>
    <xf numFmtId="165" fontId="11" fillId="35" borderId="0" xfId="0" applyFont="1" applyFill="1" applyAlignment="1">
      <alignment vertical="center"/>
    </xf>
    <xf numFmtId="169" fontId="9" fillId="0" borderId="0" xfId="228" applyNumberFormat="1" applyFont="1" applyBorder="1" applyAlignment="1">
      <alignment vertical="center"/>
    </xf>
    <xf numFmtId="0" fontId="9" fillId="0" borderId="0" xfId="228" applyFont="1" applyBorder="1" applyAlignment="1">
      <alignment vertical="center"/>
    </xf>
    <xf numFmtId="0" fontId="45" fillId="0" borderId="0" xfId="228" applyFont="1" applyBorder="1" applyAlignment="1">
      <alignment vertical="center"/>
    </xf>
    <xf numFmtId="1" fontId="8" fillId="0" borderId="0" xfId="228" applyNumberFormat="1" applyFont="1" applyBorder="1" applyAlignment="1">
      <alignment horizontal="right" vertical="center"/>
    </xf>
    <xf numFmtId="0" fontId="9" fillId="0" borderId="0" xfId="228" applyFont="1" applyAlignment="1">
      <alignment horizontal="right" vertical="center"/>
    </xf>
    <xf numFmtId="0" fontId="45" fillId="0" borderId="0" xfId="228" applyFont="1" applyAlignment="1">
      <alignment horizontal="left" vertical="center"/>
    </xf>
    <xf numFmtId="0" fontId="46" fillId="0" borderId="0" xfId="228" applyFont="1" applyAlignment="1">
      <alignment horizontal="left" vertical="center"/>
    </xf>
    <xf numFmtId="1" fontId="8" fillId="0" borderId="0" xfId="228" applyNumberFormat="1" applyFont="1" applyBorder="1" applyAlignment="1">
      <alignment horizontal="right"/>
    </xf>
    <xf numFmtId="167" fontId="45" fillId="0" borderId="0" xfId="228" applyNumberFormat="1" applyFont="1" applyBorder="1" applyAlignment="1">
      <alignment horizontal="right" vertical="center"/>
    </xf>
    <xf numFmtId="167" fontId="45" fillId="0" borderId="0" xfId="228" applyNumberFormat="1" applyFont="1" applyBorder="1" applyAlignment="1">
      <alignment horizontal="right" vertical="top"/>
    </xf>
    <xf numFmtId="167" fontId="45" fillId="0" borderId="0" xfId="228" applyNumberFormat="1" applyFont="1" applyBorder="1" applyAlignment="1">
      <alignment horizontal="right"/>
    </xf>
    <xf numFmtId="0" fontId="50" fillId="0" borderId="0" xfId="228" applyFont="1" applyBorder="1" applyAlignment="1">
      <alignment vertical="center"/>
    </xf>
    <xf numFmtId="1" fontId="9" fillId="0" borderId="30" xfId="228" applyNumberFormat="1" applyFont="1" applyBorder="1" applyAlignment="1">
      <alignment horizontal="center" vertical="center"/>
    </xf>
    <xf numFmtId="0" fontId="8" fillId="0" borderId="0" xfId="228" applyFont="1" applyBorder="1"/>
    <xf numFmtId="0" fontId="51" fillId="0" borderId="0" xfId="228" applyFont="1" applyBorder="1"/>
    <xf numFmtId="170" fontId="45" fillId="0" borderId="0" xfId="228" applyNumberFormat="1" applyFont="1" applyBorder="1" applyAlignment="1">
      <alignment horizontal="right" vertical="center"/>
    </xf>
    <xf numFmtId="170" fontId="46" fillId="0" borderId="0" xfId="228" applyNumberFormat="1" applyFont="1" applyBorder="1" applyAlignment="1">
      <alignment horizontal="right" vertical="center"/>
    </xf>
    <xf numFmtId="170" fontId="45" fillId="0" borderId="0" xfId="228" applyNumberFormat="1" applyFont="1" applyBorder="1" applyAlignment="1">
      <alignment horizontal="left" vertical="top"/>
    </xf>
    <xf numFmtId="170" fontId="45" fillId="0" borderId="0" xfId="228" quotePrefix="1" applyNumberFormat="1" applyFont="1" applyBorder="1" applyAlignment="1">
      <alignment horizontal="right" vertical="top"/>
    </xf>
    <xf numFmtId="169" fontId="16" fillId="35" borderId="0" xfId="0" applyNumberFormat="1" applyFont="1" applyFill="1" applyBorder="1" applyAlignment="1">
      <alignment horizontal="right"/>
    </xf>
    <xf numFmtId="169" fontId="16" fillId="35" borderId="11" xfId="0" applyNumberFormat="1" applyFont="1" applyFill="1" applyBorder="1" applyAlignment="1">
      <alignment horizontal="right"/>
    </xf>
    <xf numFmtId="169" fontId="16" fillId="35" borderId="0" xfId="0" applyNumberFormat="1" applyFont="1" applyFill="1" applyBorder="1" applyAlignment="1">
      <alignment horizontal="left"/>
    </xf>
    <xf numFmtId="169" fontId="16" fillId="35" borderId="11" xfId="0" applyNumberFormat="1" applyFont="1" applyFill="1" applyBorder="1" applyAlignment="1">
      <alignment horizontal="left"/>
    </xf>
    <xf numFmtId="165" fontId="16" fillId="35" borderId="0" xfId="0" applyFont="1" applyFill="1" applyAlignment="1"/>
    <xf numFmtId="169" fontId="16" fillId="35" borderId="13" xfId="229" applyNumberFormat="1" applyFont="1" applyFill="1" applyBorder="1" applyAlignment="1"/>
    <xf numFmtId="0" fontId="1" fillId="0" borderId="0" xfId="228" applyAlignment="1">
      <alignment horizontal="left"/>
    </xf>
    <xf numFmtId="165" fontId="45" fillId="0" borderId="0" xfId="0" applyFont="1" applyAlignment="1">
      <alignment horizontal="right" vertical="top" wrapText="1"/>
    </xf>
    <xf numFmtId="1" fontId="46" fillId="0" borderId="0" xfId="228" applyNumberFormat="1" applyFont="1" applyBorder="1" applyAlignment="1">
      <alignment horizontal="right" vertical="top" wrapText="1"/>
    </xf>
    <xf numFmtId="167" fontId="45" fillId="0" borderId="30" xfId="228" applyNumberFormat="1" applyFont="1" applyBorder="1" applyAlignment="1">
      <alignment horizontal="center" vertical="center"/>
    </xf>
    <xf numFmtId="165" fontId="1" fillId="0" borderId="0" xfId="0" applyFont="1" applyAlignment="1">
      <alignment horizontal="left" vertical="center" wrapText="1"/>
    </xf>
    <xf numFmtId="0" fontId="1" fillId="0" borderId="0" xfId="228" applyAlignment="1">
      <alignment horizontal="left" vertical="top" wrapText="1"/>
    </xf>
    <xf numFmtId="167" fontId="45" fillId="0" borderId="0" xfId="228" applyNumberFormat="1" applyFont="1" applyBorder="1" applyAlignment="1">
      <alignment horizontal="right" vertical="top" wrapText="1"/>
    </xf>
    <xf numFmtId="165" fontId="16" fillId="35" borderId="2" xfId="0" applyFont="1" applyFill="1" applyBorder="1" applyAlignment="1">
      <alignment horizontal="center" vertical="center"/>
    </xf>
    <xf numFmtId="165" fontId="16" fillId="35" borderId="0" xfId="0" applyFont="1" applyFill="1" applyBorder="1" applyAlignment="1">
      <alignment horizontal="center" vertical="center"/>
    </xf>
    <xf numFmtId="165" fontId="16" fillId="35" borderId="11" xfId="0" applyFont="1" applyFill="1" applyBorder="1" applyAlignment="1">
      <alignment horizontal="center" vertical="center"/>
    </xf>
    <xf numFmtId="165" fontId="16" fillId="35" borderId="31" xfId="0" applyFont="1" applyFill="1" applyBorder="1" applyAlignment="1">
      <alignment horizontal="center" vertical="top"/>
    </xf>
    <xf numFmtId="165" fontId="16" fillId="35" borderId="12" xfId="0" applyFont="1" applyFill="1" applyBorder="1" applyAlignment="1">
      <alignment horizontal="center" vertical="center"/>
    </xf>
    <xf numFmtId="165" fontId="0" fillId="35" borderId="0" xfId="0" applyFill="1" applyAlignment="1">
      <alignment horizontal="center"/>
    </xf>
    <xf numFmtId="0" fontId="47" fillId="35" borderId="0" xfId="177" applyFont="1" applyFill="1" applyBorder="1" applyAlignment="1">
      <alignment horizontal="left"/>
    </xf>
    <xf numFmtId="165" fontId="16" fillId="35" borderId="0" xfId="0" applyFont="1" applyFill="1" applyAlignment="1">
      <alignment horizontal="center" vertical="center"/>
    </xf>
    <xf numFmtId="165" fontId="16" fillId="35" borderId="0" xfId="0" applyFont="1" applyFill="1" applyBorder="1" applyAlignment="1">
      <alignment horizontal="center" vertical="top"/>
    </xf>
    <xf numFmtId="165" fontId="27" fillId="0" borderId="0" xfId="0" applyFont="1" applyAlignment="1">
      <alignment horizontal="left"/>
    </xf>
    <xf numFmtId="174" fontId="6" fillId="0" borderId="0" xfId="0" applyNumberFormat="1" applyFont="1" applyAlignment="1">
      <alignment horizontal="left"/>
    </xf>
    <xf numFmtId="165" fontId="15" fillId="0" borderId="0" xfId="0" applyNumberFormat="1" applyFont="1" applyBorder="1" applyAlignment="1" applyProtection="1">
      <alignment horizontal="left"/>
    </xf>
    <xf numFmtId="165" fontId="16" fillId="0" borderId="15" xfId="0" applyFont="1" applyBorder="1" applyAlignment="1">
      <alignment horizontal="center" vertical="top"/>
    </xf>
    <xf numFmtId="165" fontId="16" fillId="0" borderId="15" xfId="0" applyNumberFormat="1" applyFont="1" applyBorder="1" applyAlignment="1" applyProtection="1">
      <alignment horizontal="center" vertical="top"/>
    </xf>
    <xf numFmtId="165" fontId="16" fillId="0" borderId="0" xfId="0" applyNumberFormat="1" applyFont="1" applyBorder="1" applyAlignment="1" applyProtection="1">
      <alignment horizontal="center"/>
    </xf>
    <xf numFmtId="165" fontId="16" fillId="0" borderId="33" xfId="0" applyNumberFormat="1" applyFont="1" applyBorder="1" applyAlignment="1" applyProtection="1">
      <alignment horizontal="center"/>
    </xf>
    <xf numFmtId="165" fontId="16" fillId="0" borderId="14" xfId="0" applyNumberFormat="1" applyFont="1" applyBorder="1" applyAlignment="1" applyProtection="1">
      <alignment horizontal="center" vertical="top" wrapText="1"/>
    </xf>
    <xf numFmtId="165" fontId="16" fillId="0" borderId="0" xfId="0" applyNumberFormat="1" applyFont="1" applyAlignment="1" applyProtection="1">
      <alignment horizontal="center" vertical="top" wrapText="1"/>
    </xf>
    <xf numFmtId="165" fontId="16" fillId="0" borderId="32" xfId="0" applyNumberFormat="1" applyFont="1" applyBorder="1" applyAlignment="1" applyProtection="1">
      <alignment horizontal="center" vertical="top" wrapText="1"/>
    </xf>
    <xf numFmtId="165" fontId="16" fillId="0" borderId="0" xfId="0" applyNumberFormat="1" applyFont="1" applyBorder="1" applyAlignment="1" applyProtection="1">
      <alignment horizontal="center" vertical="top" wrapText="1"/>
    </xf>
    <xf numFmtId="0" fontId="16" fillId="34" borderId="0" xfId="199" applyNumberFormat="1" applyFont="1" applyFill="1" applyBorder="1" applyAlignment="1">
      <alignment horizontal="center" vertical="top" wrapText="1"/>
    </xf>
    <xf numFmtId="0" fontId="16" fillId="34" borderId="32" xfId="199" applyNumberFormat="1" applyFont="1" applyFill="1" applyBorder="1" applyAlignment="1">
      <alignment horizontal="center" vertical="top" wrapText="1"/>
    </xf>
    <xf numFmtId="165" fontId="14" fillId="0" borderId="0" xfId="0" applyFont="1" applyAlignment="1">
      <alignment horizontal="left"/>
    </xf>
    <xf numFmtId="17" fontId="11" fillId="0" borderId="2" xfId="0" applyNumberFormat="1" applyFont="1" applyBorder="1" applyAlignment="1">
      <alignment horizontal="left"/>
    </xf>
    <xf numFmtId="165" fontId="73" fillId="0" borderId="6" xfId="0" applyFont="1" applyBorder="1" applyAlignment="1">
      <alignment horizontal="center"/>
    </xf>
    <xf numFmtId="165" fontId="73" fillId="0" borderId="2" xfId="0" applyFont="1" applyBorder="1" applyAlignment="1">
      <alignment horizontal="center"/>
    </xf>
    <xf numFmtId="165" fontId="73" fillId="0" borderId="7" xfId="0" applyFont="1" applyBorder="1" applyAlignment="1">
      <alignment horizontal="center"/>
    </xf>
    <xf numFmtId="0" fontId="15" fillId="0" borderId="0" xfId="216" applyFont="1"/>
    <xf numFmtId="0" fontId="15" fillId="0" borderId="0" xfId="216" applyFont="1" applyBorder="1" applyAlignment="1">
      <alignment horizontal="left"/>
    </xf>
    <xf numFmtId="0" fontId="27" fillId="0" borderId="0" xfId="170" applyFont="1" applyAlignment="1">
      <alignment horizontal="left"/>
    </xf>
    <xf numFmtId="165" fontId="16" fillId="0" borderId="31" xfId="0" applyFont="1" applyBorder="1" applyAlignment="1">
      <alignment horizontal="center" vertical="top"/>
    </xf>
    <xf numFmtId="165" fontId="27" fillId="0" borderId="0" xfId="166" applyFont="1" applyAlignment="1">
      <alignment horizontal="left"/>
    </xf>
    <xf numFmtId="165" fontId="15" fillId="0" borderId="0" xfId="0" applyNumberFormat="1" applyFont="1" applyBorder="1" applyAlignment="1" applyProtection="1">
      <alignment horizontal="left" vertical="center" wrapText="1"/>
    </xf>
    <xf numFmtId="17" fontId="13" fillId="0" borderId="0" xfId="0" applyNumberFormat="1" applyFont="1" applyBorder="1" applyAlignment="1">
      <alignment vertical="center" wrapText="1"/>
    </xf>
    <xf numFmtId="165" fontId="16" fillId="0" borderId="0" xfId="0" applyNumberFormat="1" applyFont="1" applyBorder="1" applyAlignment="1" applyProtection="1">
      <alignment horizontal="center" vertical="top"/>
    </xf>
  </cellXfs>
  <cellStyles count="251">
    <cellStyle name="20% - Accent1" xfId="1" builtinId="30" customBuiltin="1"/>
    <cellStyle name="20% - Accent1 2" xfId="2"/>
    <cellStyle name="20% - Accent1 2 2" xfId="3"/>
    <cellStyle name="20% - Accent1 2 2 2" xfId="4"/>
    <cellStyle name="20% - Accent1 2 3" xfId="5"/>
    <cellStyle name="20% - Accent1 3" xfId="6"/>
    <cellStyle name="20% - Accent1 3 2" xfId="7"/>
    <cellStyle name="20% - Accent1 4" xfId="8"/>
    <cellStyle name="20% - Accent1 4 2" xfId="9"/>
    <cellStyle name="20% - Accent1 5" xfId="10"/>
    <cellStyle name="20% - Accent2" xfId="11" builtinId="34" customBuiltin="1"/>
    <cellStyle name="20% - Accent2 2" xfId="12"/>
    <cellStyle name="20% - Accent2 2 2" xfId="13"/>
    <cellStyle name="20% - Accent2 2 2 2" xfId="14"/>
    <cellStyle name="20% - Accent2 2 3" xfId="15"/>
    <cellStyle name="20% - Accent2 3" xfId="16"/>
    <cellStyle name="20% - Accent2 3 2" xfId="17"/>
    <cellStyle name="20% - Accent2 4" xfId="18"/>
    <cellStyle name="20% - Accent2 4 2" xfId="19"/>
    <cellStyle name="20% - Accent2 5" xfId="20"/>
    <cellStyle name="20% - Accent3" xfId="21" builtinId="38" customBuiltin="1"/>
    <cellStyle name="20% - Accent3 2" xfId="22"/>
    <cellStyle name="20% - Accent3 2 2" xfId="23"/>
    <cellStyle name="20% - Accent3 2 2 2" xfId="24"/>
    <cellStyle name="20% - Accent3 2 3" xfId="25"/>
    <cellStyle name="20% - Accent3 3" xfId="26"/>
    <cellStyle name="20% - Accent3 3 2" xfId="27"/>
    <cellStyle name="20% - Accent3 4" xfId="28"/>
    <cellStyle name="20% - Accent3 4 2" xfId="29"/>
    <cellStyle name="20% - Accent3 5" xfId="30"/>
    <cellStyle name="20% - Accent4" xfId="31" builtinId="42" customBuiltin="1"/>
    <cellStyle name="20% - Accent4 2" xfId="32"/>
    <cellStyle name="20% - Accent4 2 2" xfId="33"/>
    <cellStyle name="20% - Accent4 2 2 2" xfId="34"/>
    <cellStyle name="20% - Accent4 2 3" xfId="35"/>
    <cellStyle name="20% - Accent4 3" xfId="36"/>
    <cellStyle name="20% - Accent4 3 2" xfId="37"/>
    <cellStyle name="20% - Accent4 4" xfId="38"/>
    <cellStyle name="20% - Accent4 4 2" xfId="39"/>
    <cellStyle name="20% - Accent4 5" xfId="40"/>
    <cellStyle name="20% - Accent5" xfId="41" builtinId="46" customBuiltin="1"/>
    <cellStyle name="20% - Accent5 2" xfId="42"/>
    <cellStyle name="20% - Accent5 2 2" xfId="43"/>
    <cellStyle name="20% - Accent5 2 2 2" xfId="44"/>
    <cellStyle name="20% - Accent5 2 3" xfId="45"/>
    <cellStyle name="20% - Accent5 3" xfId="46"/>
    <cellStyle name="20% - Accent5 3 2" xfId="47"/>
    <cellStyle name="20% - Accent5 4" xfId="48"/>
    <cellStyle name="20% - Accent5 4 2" xfId="49"/>
    <cellStyle name="20% - Accent5 5" xfId="50"/>
    <cellStyle name="20% - Accent6" xfId="51" builtinId="50" customBuiltin="1"/>
    <cellStyle name="20% - Accent6 2" xfId="52"/>
    <cellStyle name="20% - Accent6 2 2" xfId="53"/>
    <cellStyle name="20% - Accent6 2 2 2" xfId="54"/>
    <cellStyle name="20% - Accent6 2 3" xfId="55"/>
    <cellStyle name="20% - Accent6 3" xfId="56"/>
    <cellStyle name="20% - Accent6 3 2" xfId="57"/>
    <cellStyle name="20% - Accent6 4" xfId="58"/>
    <cellStyle name="20% - Accent6 4 2" xfId="59"/>
    <cellStyle name="20% - Accent6 5" xfId="60"/>
    <cellStyle name="40% - Accent1" xfId="61" builtinId="31" customBuiltin="1"/>
    <cellStyle name="40% - Accent1 2" xfId="62"/>
    <cellStyle name="40% - Accent1 2 2" xfId="63"/>
    <cellStyle name="40% - Accent1 2 2 2" xfId="64"/>
    <cellStyle name="40% - Accent1 2 3" xfId="65"/>
    <cellStyle name="40% - Accent1 3" xfId="66"/>
    <cellStyle name="40% - Accent1 3 2" xfId="67"/>
    <cellStyle name="40% - Accent1 4" xfId="68"/>
    <cellStyle name="40% - Accent1 4 2" xfId="69"/>
    <cellStyle name="40% - Accent1 5" xfId="70"/>
    <cellStyle name="40% - Accent2" xfId="71" builtinId="35" customBuiltin="1"/>
    <cellStyle name="40% - Accent2 2" xfId="72"/>
    <cellStyle name="40% - Accent2 2 2" xfId="73"/>
    <cellStyle name="40% - Accent2 2 2 2" xfId="74"/>
    <cellStyle name="40% - Accent2 2 3" xfId="75"/>
    <cellStyle name="40% - Accent2 3" xfId="76"/>
    <cellStyle name="40% - Accent2 3 2" xfId="77"/>
    <cellStyle name="40% - Accent2 4" xfId="78"/>
    <cellStyle name="40% - Accent2 4 2" xfId="79"/>
    <cellStyle name="40% - Accent2 5" xfId="80"/>
    <cellStyle name="40% - Accent3" xfId="81" builtinId="39" customBuiltin="1"/>
    <cellStyle name="40% - Accent3 2" xfId="82"/>
    <cellStyle name="40% - Accent3 2 2" xfId="83"/>
    <cellStyle name="40% - Accent3 2 2 2" xfId="84"/>
    <cellStyle name="40% - Accent3 2 3" xfId="85"/>
    <cellStyle name="40% - Accent3 3" xfId="86"/>
    <cellStyle name="40% - Accent3 3 2" xfId="87"/>
    <cellStyle name="40% - Accent3 4" xfId="88"/>
    <cellStyle name="40% - Accent3 4 2" xfId="89"/>
    <cellStyle name="40% - Accent3 5" xfId="90"/>
    <cellStyle name="40% - Accent4" xfId="91" builtinId="43" customBuiltin="1"/>
    <cellStyle name="40% - Accent4 2" xfId="92"/>
    <cellStyle name="40% - Accent4 2 2" xfId="93"/>
    <cellStyle name="40% - Accent4 2 2 2" xfId="94"/>
    <cellStyle name="40% - Accent4 2 3" xfId="95"/>
    <cellStyle name="40% - Accent4 3" xfId="96"/>
    <cellStyle name="40% - Accent4 3 2" xfId="97"/>
    <cellStyle name="40% - Accent4 4" xfId="98"/>
    <cellStyle name="40% - Accent4 4 2" xfId="99"/>
    <cellStyle name="40% - Accent4 5" xfId="100"/>
    <cellStyle name="40% - Accent5" xfId="101" builtinId="47" customBuiltin="1"/>
    <cellStyle name="40% - Accent5 2" xfId="102"/>
    <cellStyle name="40% - Accent5 2 2" xfId="103"/>
    <cellStyle name="40% - Accent5 2 2 2" xfId="104"/>
    <cellStyle name="40% - Accent5 2 3" xfId="105"/>
    <cellStyle name="40% - Accent5 3" xfId="106"/>
    <cellStyle name="40% - Accent5 3 2" xfId="107"/>
    <cellStyle name="40% - Accent5 4" xfId="108"/>
    <cellStyle name="40% - Accent5 4 2" xfId="109"/>
    <cellStyle name="40% - Accent5 5" xfId="110"/>
    <cellStyle name="40% - Accent6" xfId="111" builtinId="51" customBuiltin="1"/>
    <cellStyle name="40% - Accent6 2" xfId="112"/>
    <cellStyle name="40% - Accent6 2 2" xfId="113"/>
    <cellStyle name="40% - Accent6 2 2 2" xfId="114"/>
    <cellStyle name="40% - Accent6 2 3" xfId="115"/>
    <cellStyle name="40% - Accent6 3" xfId="116"/>
    <cellStyle name="40% - Accent6 3 2" xfId="117"/>
    <cellStyle name="40% - Accent6 4" xfId="118"/>
    <cellStyle name="40% - Accent6 4 2" xfId="119"/>
    <cellStyle name="40% - Accent6 5" xfId="120"/>
    <cellStyle name="60% - Accent1" xfId="121" builtinId="32" customBuiltin="1"/>
    <cellStyle name="60% - Accent1 2" xfId="122"/>
    <cellStyle name="60% - Accent2" xfId="123" builtinId="36" customBuiltin="1"/>
    <cellStyle name="60% - Accent2 2" xfId="124"/>
    <cellStyle name="60% - Accent3" xfId="125" builtinId="40" customBuiltin="1"/>
    <cellStyle name="60% - Accent3 2" xfId="126"/>
    <cellStyle name="60% - Accent4" xfId="127" builtinId="44" customBuiltin="1"/>
    <cellStyle name="60% - Accent4 2" xfId="128"/>
    <cellStyle name="60% - Accent5" xfId="129" builtinId="48" customBuiltin="1"/>
    <cellStyle name="60% - Accent5 2" xfId="130"/>
    <cellStyle name="60% - Accent6" xfId="131" builtinId="52" customBuiltin="1"/>
    <cellStyle name="60% - Accent6 2" xfId="132"/>
    <cellStyle name="Accent1" xfId="133" builtinId="29" customBuiltin="1"/>
    <cellStyle name="Accent1 2" xfId="134"/>
    <cellStyle name="Accent2" xfId="135" builtinId="33" customBuiltin="1"/>
    <cellStyle name="Accent3" xfId="136" builtinId="37" customBuiltin="1"/>
    <cellStyle name="Accent4" xfId="137" builtinId="41" customBuiltin="1"/>
    <cellStyle name="Accent5" xfId="138" builtinId="45" customBuiltin="1"/>
    <cellStyle name="Accent5 2" xfId="139"/>
    <cellStyle name="Accent6" xfId="140" builtinId="49" customBuiltin="1"/>
    <cellStyle name="Accent6 2" xfId="141"/>
    <cellStyle name="Bad" xfId="142" builtinId="27" customBuiltin="1"/>
    <cellStyle name="Bad 2" xfId="143"/>
    <cellStyle name="Calculation" xfId="144" builtinId="22" customBuiltin="1"/>
    <cellStyle name="Calculation 2" xfId="145"/>
    <cellStyle name="Check Cell" xfId="146" builtinId="23" customBuiltin="1"/>
    <cellStyle name="Check Cell 2" xfId="147"/>
    <cellStyle name="Comma 2" xfId="148"/>
    <cellStyle name="Comma 2 2" xfId="149"/>
    <cellStyle name="Comma 3" xfId="150"/>
    <cellStyle name="Comma 3 2" xfId="151"/>
    <cellStyle name="Comma 4" xfId="152"/>
    <cellStyle name="Explanatory Text" xfId="153" builtinId="53" customBuiltin="1"/>
    <cellStyle name="Explanatory Text 2" xfId="154"/>
    <cellStyle name="Good" xfId="155" builtinId="26" customBuiltin="1"/>
    <cellStyle name="Good 2" xfId="156"/>
    <cellStyle name="Heading 1" xfId="157" builtinId="16" customBuiltin="1"/>
    <cellStyle name="Heading 1 2" xfId="158"/>
    <cellStyle name="Heading 2" xfId="159" builtinId="17" customBuiltin="1"/>
    <cellStyle name="Heading 2 2" xfId="160"/>
    <cellStyle name="Heading 3" xfId="161" builtinId="18" customBuiltin="1"/>
    <cellStyle name="Heading 3 2" xfId="162"/>
    <cellStyle name="Heading 4" xfId="163" builtinId="19" customBuiltin="1"/>
    <cellStyle name="Heading 4 2" xfId="164"/>
    <cellStyle name="Hyperlink" xfId="165" builtinId="8"/>
    <cellStyle name="Hyperlink 2" xfId="166"/>
    <cellStyle name="Hyperlink 2 2" xfId="167"/>
    <cellStyle name="Hyperlink 3" xfId="168"/>
    <cellStyle name="Hyperlink 4" xfId="169"/>
    <cellStyle name="Hyperlink_Table list for teams to check" xfId="170"/>
    <cellStyle name="Input" xfId="171" builtinId="20" customBuiltin="1"/>
    <cellStyle name="Input 2" xfId="172"/>
    <cellStyle name="Linked Cell" xfId="173" builtinId="24" customBuiltin="1"/>
    <cellStyle name="Linked Cell 2" xfId="174"/>
    <cellStyle name="Neutral" xfId="175" builtinId="28" customBuiltin="1"/>
    <cellStyle name="Neutral 2" xfId="176"/>
    <cellStyle name="Normal" xfId="0" builtinId="0"/>
    <cellStyle name="Normal 10" xfId="177"/>
    <cellStyle name="Normal 11" xfId="178"/>
    <cellStyle name="Normal 11 2" xfId="179"/>
    <cellStyle name="Normal 11 2 2" xfId="180"/>
    <cellStyle name="Normal 11 3" xfId="181"/>
    <cellStyle name="Normal 12" xfId="182"/>
    <cellStyle name="Normal 12 2" xfId="183"/>
    <cellStyle name="Normal 13" xfId="184"/>
    <cellStyle name="Normal 13 2" xfId="185"/>
    <cellStyle name="Normal 14" xfId="186"/>
    <cellStyle name="Normal 15" xfId="187"/>
    <cellStyle name="Normal 16" xfId="188"/>
    <cellStyle name="Normal 17" xfId="189"/>
    <cellStyle name="Normal 2" xfId="190"/>
    <cellStyle name="Normal 2 2" xfId="191"/>
    <cellStyle name="Normal 2 2 2" xfId="192"/>
    <cellStyle name="Normal 2 2 2 2" xfId="193"/>
    <cellStyle name="Normal 2 2 3" xfId="194"/>
    <cellStyle name="Normal 2 3" xfId="195"/>
    <cellStyle name="Normal 2 4" xfId="196"/>
    <cellStyle name="Normal 2 4 2" xfId="197"/>
    <cellStyle name="Normal 2 5" xfId="198"/>
    <cellStyle name="Normal 3" xfId="199"/>
    <cellStyle name="Normal 3 2" xfId="200"/>
    <cellStyle name="Normal 3 2 2" xfId="201"/>
    <cellStyle name="Normal 3 2 3" xfId="202"/>
    <cellStyle name="Normal 3 3" xfId="203"/>
    <cellStyle name="Normal 3 4" xfId="204"/>
    <cellStyle name="Normal 3 4 2" xfId="205"/>
    <cellStyle name="Normal 3 5" xfId="206"/>
    <cellStyle name="Normal 4" xfId="207"/>
    <cellStyle name="Normal 4 2" xfId="208"/>
    <cellStyle name="Normal 4 2 2" xfId="209"/>
    <cellStyle name="Normal 4 3" xfId="210"/>
    <cellStyle name="Normal 5" xfId="211"/>
    <cellStyle name="Normal 5 2" xfId="212"/>
    <cellStyle name="Normal 5 3" xfId="213"/>
    <cellStyle name="Normal 5 3 2" xfId="214"/>
    <cellStyle name="Normal 5 4" xfId="215"/>
    <cellStyle name="Normal 6" xfId="216"/>
    <cellStyle name="Normal 6 2" xfId="217"/>
    <cellStyle name="Normal 7" xfId="218"/>
    <cellStyle name="Normal 8" xfId="219"/>
    <cellStyle name="Normal 8 2" xfId="220"/>
    <cellStyle name="Normal 8 2 2" xfId="221"/>
    <cellStyle name="Normal 8 3" xfId="222"/>
    <cellStyle name="Normal 83" xfId="223"/>
    <cellStyle name="Normal 9" xfId="224"/>
    <cellStyle name="Normal 9 2" xfId="225"/>
    <cellStyle name="Normal 9 2 2" xfId="226"/>
    <cellStyle name="Normal 9 3" xfId="227"/>
    <cellStyle name="Normal_ConsChartMockup" xfId="228"/>
    <cellStyle name="Normal_LocPR_charts2" xfId="229"/>
    <cellStyle name="Normal_tabA1.1" xfId="230"/>
    <cellStyle name="Normal_tabA1.1 2" xfId="231"/>
    <cellStyle name="Note" xfId="232" builtinId="10"/>
    <cellStyle name="Note 2" xfId="233"/>
    <cellStyle name="Note 2 2" xfId="234"/>
    <cellStyle name="Note 2 2 2" xfId="235"/>
    <cellStyle name="Note 2 3" xfId="236"/>
    <cellStyle name="Note 3" xfId="237"/>
    <cellStyle name="Note 3 2" xfId="238"/>
    <cellStyle name="Note 3 2 2" xfId="239"/>
    <cellStyle name="Note 3 3" xfId="240"/>
    <cellStyle name="Note 4" xfId="241"/>
    <cellStyle name="Note 4 2" xfId="242"/>
    <cellStyle name="Output" xfId="243" builtinId="21" customBuiltin="1"/>
    <cellStyle name="Output 2" xfId="244"/>
    <cellStyle name="Percent 2" xfId="245"/>
    <cellStyle name="Title" xfId="246" builtinId="15" customBuiltin="1"/>
    <cellStyle name="Total" xfId="247" builtinId="25" customBuiltin="1"/>
    <cellStyle name="Total 2" xfId="248"/>
    <cellStyle name="Warning Text" xfId="249" builtinId="11" customBuiltin="1"/>
    <cellStyle name="Warning Text 2" xfId="250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'Country mapping'!$P3-'Country mapping'!$O3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1.65" x14ac:dyDescent="0.25"/>
  <sheetData>
    <row r="1" spans="1:8" x14ac:dyDescent="0.25">
      <c r="A1" t="s">
        <v>1848</v>
      </c>
      <c r="D1" t="s">
        <v>1849</v>
      </c>
    </row>
    <row r="2" spans="1:8" ht="14.25" x14ac:dyDescent="0.45">
      <c r="A2" s="114" t="s">
        <v>515</v>
      </c>
      <c r="B2" s="18" t="s">
        <v>269</v>
      </c>
      <c r="D2" s="366" t="s">
        <v>1846</v>
      </c>
      <c r="E2" s="366" t="s">
        <v>1847</v>
      </c>
      <c r="H2" s="114"/>
    </row>
    <row r="3" spans="1:8" ht="14.25" x14ac:dyDescent="0.45">
      <c r="A3" s="114" t="s">
        <v>1833</v>
      </c>
      <c r="B3" s="18" t="s">
        <v>271</v>
      </c>
      <c r="D3" s="366" t="s">
        <v>1571</v>
      </c>
      <c r="E3" s="114" t="s">
        <v>1839</v>
      </c>
      <c r="F3" s="114" t="s">
        <v>1570</v>
      </c>
    </row>
    <row r="4" spans="1:8" ht="14.25" x14ac:dyDescent="0.45">
      <c r="A4" s="114" t="s">
        <v>181</v>
      </c>
      <c r="B4" s="364" t="s">
        <v>126</v>
      </c>
      <c r="D4" s="367" t="s">
        <v>1579</v>
      </c>
      <c r="E4" s="114" t="s">
        <v>1568</v>
      </c>
      <c r="F4" s="114" t="s">
        <v>1570</v>
      </c>
    </row>
    <row r="5" spans="1:8" ht="14.25" x14ac:dyDescent="0.45">
      <c r="A5" s="114" t="s">
        <v>97</v>
      </c>
      <c r="B5" s="18" t="s">
        <v>272</v>
      </c>
      <c r="D5" s="366" t="s">
        <v>1578</v>
      </c>
      <c r="E5" s="114" t="s">
        <v>1850</v>
      </c>
      <c r="F5" s="114" t="s">
        <v>1570</v>
      </c>
    </row>
    <row r="6" spans="1:8" ht="14.25" x14ac:dyDescent="0.45">
      <c r="D6" s="366" t="s">
        <v>1572</v>
      </c>
      <c r="E6" s="114" t="s">
        <v>1839</v>
      </c>
      <c r="F6" s="114" t="s">
        <v>1580</v>
      </c>
    </row>
    <row r="7" spans="1:8" ht="14.25" x14ac:dyDescent="0.45">
      <c r="A7" s="365"/>
      <c r="B7" s="365"/>
      <c r="D7" s="366" t="s">
        <v>1574</v>
      </c>
      <c r="E7" s="114" t="s">
        <v>1568</v>
      </c>
      <c r="F7" s="114" t="s">
        <v>1580</v>
      </c>
    </row>
    <row r="8" spans="1:8" ht="14.25" x14ac:dyDescent="0.45">
      <c r="A8" s="365"/>
      <c r="B8" s="365"/>
      <c r="D8" s="366" t="s">
        <v>1573</v>
      </c>
      <c r="E8" s="114" t="s">
        <v>1850</v>
      </c>
      <c r="F8" s="114" t="s">
        <v>1580</v>
      </c>
    </row>
    <row r="9" spans="1:8" ht="14.25" x14ac:dyDescent="0.45">
      <c r="A9" s="365"/>
      <c r="B9" s="365"/>
      <c r="D9" s="366" t="s">
        <v>1575</v>
      </c>
      <c r="E9" s="114" t="s">
        <v>1839</v>
      </c>
      <c r="F9" s="114" t="s">
        <v>1569</v>
      </c>
    </row>
    <row r="10" spans="1:8" ht="14.25" x14ac:dyDescent="0.45">
      <c r="A10" s="365"/>
      <c r="B10" s="365"/>
      <c r="D10" s="366" t="s">
        <v>1577</v>
      </c>
      <c r="E10" s="114" t="s">
        <v>1568</v>
      </c>
      <c r="F10" s="114" t="s">
        <v>1569</v>
      </c>
    </row>
    <row r="11" spans="1:8" ht="14.25" x14ac:dyDescent="0.45">
      <c r="A11" s="365"/>
      <c r="B11" s="365"/>
      <c r="D11" s="366" t="s">
        <v>1576</v>
      </c>
      <c r="E11" s="114" t="s">
        <v>1850</v>
      </c>
      <c r="F11" s="114" t="s">
        <v>1569</v>
      </c>
    </row>
    <row r="12" spans="1:8" ht="14.25" x14ac:dyDescent="0.45">
      <c r="A12" s="365"/>
      <c r="B12" s="365"/>
    </row>
    <row r="13" spans="1:8" ht="14.25" x14ac:dyDescent="0.45">
      <c r="A13" s="365"/>
      <c r="B13" s="365"/>
      <c r="D13" s="366"/>
      <c r="E13" s="366"/>
    </row>
    <row r="14" spans="1:8" ht="14.25" x14ac:dyDescent="0.45">
      <c r="A14" s="365"/>
      <c r="B14" s="365"/>
      <c r="D14" s="366"/>
      <c r="E14" s="366"/>
    </row>
    <row r="15" spans="1:8" ht="14.25" x14ac:dyDescent="0.45">
      <c r="A15" s="365"/>
      <c r="B15" s="365"/>
      <c r="D15" s="366"/>
      <c r="E15" s="366"/>
    </row>
    <row r="16" spans="1:8" ht="14.25" x14ac:dyDescent="0.45">
      <c r="A16" s="365"/>
      <c r="B16" s="365"/>
      <c r="D16" s="366"/>
      <c r="E16" s="366"/>
    </row>
    <row r="17" spans="1:5" ht="14.25" x14ac:dyDescent="0.45">
      <c r="A17" s="365"/>
      <c r="B17" s="365"/>
      <c r="D17" s="366"/>
      <c r="E17" s="366"/>
    </row>
    <row r="18" spans="1:5" ht="14.25" x14ac:dyDescent="0.45">
      <c r="A18" s="365"/>
      <c r="B18" s="365"/>
      <c r="D18" s="366"/>
      <c r="E18" s="366"/>
    </row>
    <row r="19" spans="1:5" ht="14.25" x14ac:dyDescent="0.45">
      <c r="A19" s="365"/>
      <c r="B19" s="365"/>
      <c r="D19" s="366"/>
      <c r="E19" s="366"/>
    </row>
    <row r="20" spans="1:5" ht="14.25" x14ac:dyDescent="0.45">
      <c r="A20" s="365"/>
      <c r="B20" s="365"/>
      <c r="D20" s="366"/>
      <c r="E20" s="366"/>
    </row>
    <row r="21" spans="1:5" ht="14.25" x14ac:dyDescent="0.45">
      <c r="A21" s="365"/>
      <c r="B21" s="365"/>
      <c r="D21" s="366"/>
      <c r="E21" s="366"/>
    </row>
    <row r="22" spans="1:5" ht="14.25" x14ac:dyDescent="0.45">
      <c r="A22" s="365"/>
      <c r="B22" s="365"/>
      <c r="D22" s="366"/>
      <c r="E22" s="366"/>
    </row>
    <row r="23" spans="1:5" ht="14.25" x14ac:dyDescent="0.45">
      <c r="A23" s="365"/>
      <c r="B23" s="365"/>
      <c r="D23" s="366"/>
      <c r="E23" s="366"/>
    </row>
    <row r="24" spans="1:5" ht="14.25" x14ac:dyDescent="0.45">
      <c r="A24" s="365"/>
      <c r="B24" s="365"/>
      <c r="D24" s="366"/>
      <c r="E24" s="366"/>
    </row>
    <row r="25" spans="1:5" ht="14.25" x14ac:dyDescent="0.45">
      <c r="A25" s="365"/>
      <c r="B25" s="365"/>
      <c r="D25" s="366"/>
      <c r="E25" s="366"/>
    </row>
    <row r="26" spans="1:5" ht="14.25" x14ac:dyDescent="0.45">
      <c r="A26" s="365"/>
      <c r="B26" s="365"/>
      <c r="D26" s="366"/>
      <c r="E26" s="366"/>
    </row>
    <row r="27" spans="1:5" ht="14.25" x14ac:dyDescent="0.45">
      <c r="A27" s="365"/>
      <c r="B27" s="365"/>
      <c r="D27" s="366"/>
      <c r="E27" s="366"/>
    </row>
    <row r="28" spans="1:5" ht="14.25" x14ac:dyDescent="0.45">
      <c r="A28" s="365"/>
      <c r="B28" s="365"/>
      <c r="D28" s="366"/>
      <c r="E28" s="366"/>
    </row>
    <row r="29" spans="1:5" ht="14.25" x14ac:dyDescent="0.45">
      <c r="A29" s="365"/>
      <c r="B29" s="365"/>
      <c r="D29" s="366"/>
      <c r="E29" s="366"/>
    </row>
    <row r="30" spans="1:5" ht="14.25" x14ac:dyDescent="0.45">
      <c r="A30" s="365"/>
      <c r="B30" s="365"/>
      <c r="D30" s="366"/>
      <c r="E30" s="366"/>
    </row>
    <row r="31" spans="1:5" ht="14.25" x14ac:dyDescent="0.45">
      <c r="A31" s="365"/>
      <c r="B31" s="365"/>
      <c r="D31" s="366"/>
      <c r="E31" s="366"/>
    </row>
    <row r="32" spans="1:5" ht="14.25" x14ac:dyDescent="0.45">
      <c r="A32" s="365"/>
      <c r="B32" s="365"/>
      <c r="D32" s="366"/>
      <c r="E32" s="366"/>
    </row>
    <row r="33" spans="1:5" ht="14.25" x14ac:dyDescent="0.45">
      <c r="A33" s="365"/>
      <c r="B33" s="365"/>
      <c r="D33" s="366"/>
      <c r="E33" s="366"/>
    </row>
    <row r="34" spans="1:5" ht="14.25" x14ac:dyDescent="0.45">
      <c r="A34" s="365"/>
      <c r="B34" s="365"/>
      <c r="D34" s="366"/>
      <c r="E34" s="366"/>
    </row>
    <row r="35" spans="1:5" ht="14.25" x14ac:dyDescent="0.45">
      <c r="A35" s="365"/>
      <c r="B35" s="365"/>
      <c r="D35" s="366"/>
      <c r="E35" s="366"/>
    </row>
    <row r="36" spans="1:5" ht="14.25" x14ac:dyDescent="0.45">
      <c r="A36" s="365"/>
      <c r="B36" s="365"/>
      <c r="D36" s="366"/>
      <c r="E36" s="366"/>
    </row>
    <row r="37" spans="1:5" ht="14.25" x14ac:dyDescent="0.45">
      <c r="A37" s="365"/>
      <c r="B37" s="365"/>
      <c r="D37" s="366"/>
      <c r="E37" s="366"/>
    </row>
    <row r="38" spans="1:5" ht="14.25" x14ac:dyDescent="0.45">
      <c r="A38" s="365"/>
      <c r="B38" s="365"/>
      <c r="D38" s="366"/>
      <c r="E38" s="366"/>
    </row>
    <row r="39" spans="1:5" ht="14.25" x14ac:dyDescent="0.45">
      <c r="A39" s="365"/>
      <c r="B39" s="365"/>
      <c r="D39" s="366"/>
      <c r="E39" s="366"/>
    </row>
    <row r="40" spans="1:5" ht="14.25" x14ac:dyDescent="0.45">
      <c r="D40" s="366"/>
      <c r="E40" s="36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RowHeight="14.25" x14ac:dyDescent="0.4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45">
      <c r="A1" s="118" t="s">
        <v>383</v>
      </c>
    </row>
    <row r="2" spans="1:20" x14ac:dyDescent="0.4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4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'Country mapping'!$P3-'Country mapping'!$O3</f>
        <v>#REF!</v>
      </c>
      <c r="S3" s="126"/>
      <c r="T3" s="127"/>
    </row>
    <row r="4" spans="1:20" x14ac:dyDescent="0.4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'Country mapping'!$P4-'Country mapping'!$O4</f>
        <v>#REF!</v>
      </c>
      <c r="R4" s="116"/>
      <c r="S4" s="127"/>
      <c r="T4" s="127"/>
    </row>
    <row r="5" spans="1:20" x14ac:dyDescent="0.4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'Country mapping'!$P5-'Country mapping'!$O5</f>
        <v>#REF!</v>
      </c>
      <c r="S5" s="127"/>
      <c r="T5" s="127"/>
    </row>
    <row r="6" spans="1:20" x14ac:dyDescent="0.4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'Country mapping'!$P6-'Country mapping'!$O6</f>
        <v>#REF!</v>
      </c>
      <c r="S6" s="127"/>
      <c r="T6" s="127"/>
    </row>
    <row r="7" spans="1:20" x14ac:dyDescent="0.4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'Country mapping'!$P7-'Country mapping'!$O7</f>
        <v>#REF!</v>
      </c>
      <c r="S7" s="127"/>
      <c r="T7" s="127"/>
    </row>
    <row r="8" spans="1:20" x14ac:dyDescent="0.4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'Country mapping'!$P8-'Country mapping'!$O8</f>
        <v>#REF!</v>
      </c>
      <c r="S8" s="127"/>
      <c r="T8" s="127"/>
    </row>
    <row r="9" spans="1:20" x14ac:dyDescent="0.4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'Country mapping'!$P9-'Country mapping'!$O9</f>
        <v>#REF!</v>
      </c>
      <c r="S9" s="127"/>
      <c r="T9" s="127"/>
    </row>
    <row r="10" spans="1:20" x14ac:dyDescent="0.4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'Country mapping'!$P10-'Country mapping'!$O10</f>
        <v>#REF!</v>
      </c>
      <c r="S10" s="127"/>
      <c r="T10" s="127"/>
    </row>
    <row r="11" spans="1:20" x14ac:dyDescent="0.4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'Country mapping'!$P11-'Country mapping'!$O11</f>
        <v>#REF!</v>
      </c>
      <c r="S11" s="127"/>
      <c r="T11" s="127"/>
    </row>
    <row r="12" spans="1:20" x14ac:dyDescent="0.4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'Country mapping'!$P12-'Country mapping'!$O12</f>
        <v>#REF!</v>
      </c>
      <c r="S12" s="127"/>
      <c r="T12" s="127"/>
    </row>
    <row r="13" spans="1:20" x14ac:dyDescent="0.4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'Country mapping'!$P13-'Country mapping'!$O13</f>
        <v>#REF!</v>
      </c>
      <c r="S13" s="127"/>
      <c r="T13" s="127"/>
    </row>
    <row r="14" spans="1:20" x14ac:dyDescent="0.4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'Country mapping'!$P14-'Country mapping'!$O14</f>
        <v>#REF!</v>
      </c>
      <c r="S14" s="127"/>
      <c r="T14" s="127"/>
    </row>
    <row r="15" spans="1:20" x14ac:dyDescent="0.4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'Country mapping'!$P15-'Country mapping'!$O15</f>
        <v>#REF!</v>
      </c>
      <c r="S15" s="127"/>
      <c r="T15" s="127"/>
    </row>
    <row r="16" spans="1:20" x14ac:dyDescent="0.4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'Country mapping'!$P16-'Country mapping'!$O16</f>
        <v>#REF!</v>
      </c>
      <c r="S16" s="128"/>
      <c r="T16" s="127"/>
    </row>
    <row r="17" spans="1:20" x14ac:dyDescent="0.4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'Country mapping'!$P17-'Country mapping'!$O17</f>
        <v>#REF!</v>
      </c>
      <c r="S17" s="127"/>
      <c r="T17" s="127"/>
    </row>
    <row r="18" spans="1:20" x14ac:dyDescent="0.4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'Country mapping'!$P18-'Country mapping'!$O18</f>
        <v>#REF!</v>
      </c>
      <c r="S18" s="127"/>
      <c r="T18" s="127"/>
    </row>
    <row r="19" spans="1:20" x14ac:dyDescent="0.4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4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'Country mapping'!$P19-'Country mapping'!$O19</f>
        <v>#REF!</v>
      </c>
      <c r="S19" s="127"/>
      <c r="T19" s="127"/>
    </row>
    <row r="20" spans="1:20" x14ac:dyDescent="0.4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'Country mapping'!$P20-'Country mapping'!$O20</f>
        <v>#REF!</v>
      </c>
      <c r="S20" s="127"/>
      <c r="T20" s="127"/>
    </row>
    <row r="21" spans="1:20" x14ac:dyDescent="0.4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 t="shared" si="2"/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'Country mapping'!$P21-'Country mapping'!$O21</f>
        <v>#REF!</v>
      </c>
      <c r="S21" s="127"/>
      <c r="T21" s="127"/>
    </row>
    <row r="22" spans="1:20" x14ac:dyDescent="0.4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 t="shared" si="2"/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'Country mapping'!$P22-'Country mapping'!$O22</f>
        <v>#REF!</v>
      </c>
      <c r="S22" s="128"/>
      <c r="T22" s="127"/>
    </row>
    <row r="23" spans="1:20" x14ac:dyDescent="0.4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 t="shared" si="2"/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'Country mapping'!$P23-'Country mapping'!$O23</f>
        <v>#REF!</v>
      </c>
      <c r="S23" s="127"/>
      <c r="T23" s="127"/>
    </row>
    <row r="24" spans="1:20" x14ac:dyDescent="0.4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 t="shared" si="2"/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'Country mapping'!$P24-'Country mapping'!$O24</f>
        <v>#REF!</v>
      </c>
      <c r="S24" s="127"/>
      <c r="T24" s="127"/>
    </row>
    <row r="25" spans="1:20" x14ac:dyDescent="0.4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'Country mapping'!$P25-'Country mapping'!$O25</f>
        <v>#REF!</v>
      </c>
      <c r="S25" s="127"/>
      <c r="T25" s="127"/>
    </row>
    <row r="26" spans="1:20" x14ac:dyDescent="0.4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'Country mapping'!$P26-'Country mapping'!$O26</f>
        <v>#REF!</v>
      </c>
      <c r="S26" s="127"/>
      <c r="T26" s="127"/>
    </row>
    <row r="27" spans="1:20" x14ac:dyDescent="0.4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'Country mapping'!$P27-'Country mapping'!$O27</f>
        <v>#REF!</v>
      </c>
      <c r="S27" s="128"/>
      <c r="T27" s="127"/>
    </row>
    <row r="28" spans="1:20" x14ac:dyDescent="0.45">
      <c r="A28" s="138" t="s">
        <v>480</v>
      </c>
      <c r="B28" s="139"/>
      <c r="C28" s="139" t="e">
        <f>SUM('Country mapping'!$C$3:$C$24)</f>
        <v>#REF!</v>
      </c>
      <c r="D28" s="140" t="e">
        <f>SUM('Country mapping'!$D$3:$D$24)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'Country mapping'!$P28-'Country mapping'!$O28</f>
        <v>#REF!</v>
      </c>
      <c r="S28" s="127"/>
      <c r="T28" s="127"/>
    </row>
    <row r="29" spans="1:20" x14ac:dyDescent="0.4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'Country mapping'!$P29-'Country mapping'!$O29</f>
        <v>#REF!</v>
      </c>
      <c r="S29" s="127"/>
      <c r="T29" s="127"/>
    </row>
    <row r="30" spans="1:20" x14ac:dyDescent="0.4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'Country mapping'!$P30-'Country mapping'!$O30</f>
        <v>#REF!</v>
      </c>
      <c r="S30" s="127"/>
      <c r="T30" s="127"/>
    </row>
    <row r="31" spans="1:20" x14ac:dyDescent="0.4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'Country mapping'!$P31-'Country mapping'!$O31</f>
        <v>#REF!</v>
      </c>
      <c r="S31" s="127"/>
      <c r="T31" s="127"/>
    </row>
    <row r="32" spans="1:20" x14ac:dyDescent="0.4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'Country mapping'!$P32-'Country mapping'!$O32</f>
        <v>#REF!</v>
      </c>
    </row>
    <row r="33" spans="7:17" x14ac:dyDescent="0.4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'Country mapping'!$P33-'Country mapping'!$O33</f>
        <v>#REF!</v>
      </c>
    </row>
    <row r="34" spans="7:17" x14ac:dyDescent="0.4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'Country mapping'!$P34-'Country mapping'!$O34</f>
        <v>#REF!</v>
      </c>
    </row>
    <row r="35" spans="7:17" x14ac:dyDescent="0.4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'Country mapping'!$P35-'Country mapping'!$O35</f>
        <v>#REF!</v>
      </c>
    </row>
    <row r="36" spans="7:17" x14ac:dyDescent="0.4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'Country mapping'!$P36-'Country mapping'!$O36</f>
        <v>#REF!</v>
      </c>
    </row>
    <row r="37" spans="7:17" x14ac:dyDescent="0.4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'Country mapping'!$P37-'Country mapping'!$O37</f>
        <v>#REF!</v>
      </c>
    </row>
    <row r="38" spans="7:17" x14ac:dyDescent="0.4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'Country mapping'!$P38-'Country mapping'!$O38</f>
        <v>#REF!</v>
      </c>
    </row>
    <row r="39" spans="7:17" x14ac:dyDescent="0.4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'Country mapping'!$P39-'Country mapping'!$O39</f>
        <v>#REF!</v>
      </c>
    </row>
    <row r="40" spans="7:17" x14ac:dyDescent="0.4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'Country mapping'!$P40-'Country mapping'!$O40</f>
        <v>#REF!</v>
      </c>
    </row>
    <row r="41" spans="7:17" x14ac:dyDescent="0.45">
      <c r="G41" s="462" t="s">
        <v>481</v>
      </c>
      <c r="H41" s="463"/>
      <c r="I41" s="463"/>
      <c r="J41" s="464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'Country mapping'!$P41-'Country mapping'!$O41</f>
        <v>#REF!</v>
      </c>
    </row>
    <row r="42" spans="7:17" x14ac:dyDescent="0.45">
      <c r="G42" s="138" t="s">
        <v>480</v>
      </c>
      <c r="H42" s="139"/>
      <c r="I42" s="139" t="e">
        <f>SUM('Country mapping'!$I$3:$I$36)</f>
        <v>#REF!</v>
      </c>
      <c r="J42" s="140" t="e">
        <f>SUM('Country mapping'!$J$3:$J$36)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'Country mapping'!$P42-'Country mapping'!$O42</f>
        <v>#REF!</v>
      </c>
    </row>
    <row r="43" spans="7:17" x14ac:dyDescent="0.4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'Country mapping'!$P43-'Country mapping'!$O43</f>
        <v>#REF!</v>
      </c>
    </row>
    <row r="44" spans="7:17" x14ac:dyDescent="0.4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'Country mapping'!$P44-'Country mapping'!$O44</f>
        <v>#REF!</v>
      </c>
    </row>
    <row r="45" spans="7:17" x14ac:dyDescent="0.4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'Country mapping'!$P45-'Country mapping'!$O45</f>
        <v>#REF!</v>
      </c>
    </row>
    <row r="46" spans="7:17" x14ac:dyDescent="0.4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'Country mapping'!$P46-'Country mapping'!$O46</f>
        <v>#REF!</v>
      </c>
    </row>
    <row r="47" spans="7:17" x14ac:dyDescent="0.4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'Country mapping'!$P47-'Country mapping'!$O47</f>
        <v>#REF!</v>
      </c>
    </row>
    <row r="48" spans="7:17" x14ac:dyDescent="0.4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'Country mapping'!$P48-'Country mapping'!$O48</f>
        <v>#REF!</v>
      </c>
    </row>
    <row r="49" spans="13:17" x14ac:dyDescent="0.4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'Country mapping'!$P49-'Country mapping'!$O49</f>
        <v>#REF!</v>
      </c>
    </row>
    <row r="50" spans="13:17" x14ac:dyDescent="0.4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'Country mapping'!$P50-'Country mapping'!$O50</f>
        <v>#REF!</v>
      </c>
    </row>
    <row r="51" spans="13:17" x14ac:dyDescent="0.4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'Country mapping'!$P51-'Country mapping'!$O51</f>
        <v>#REF!</v>
      </c>
    </row>
    <row r="52" spans="13:17" x14ac:dyDescent="0.4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'Country mapping'!$P52-'Country mapping'!$O52</f>
        <v>#REF!</v>
      </c>
    </row>
    <row r="53" spans="13:17" x14ac:dyDescent="0.4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'Country mapping'!$P53-'Country mapping'!$O53</f>
        <v>#REF!</v>
      </c>
    </row>
    <row r="54" spans="13:17" x14ac:dyDescent="0.4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'Country mapping'!$P54-'Country mapping'!$O54</f>
        <v>#REF!</v>
      </c>
    </row>
    <row r="55" spans="13:17" x14ac:dyDescent="0.4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'Country mapping'!$P55-'Country mapping'!$O55</f>
        <v>#REF!</v>
      </c>
    </row>
    <row r="56" spans="13:17" x14ac:dyDescent="0.4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'Country mapping'!$P56-'Country mapping'!$O56</f>
        <v>#REF!</v>
      </c>
    </row>
    <row r="57" spans="13:17" x14ac:dyDescent="0.4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'Country mapping'!$P57-'Country mapping'!$O57</f>
        <v>#REF!</v>
      </c>
    </row>
    <row r="58" spans="13:17" x14ac:dyDescent="0.4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'Country mapping'!$P58-'Country mapping'!$O58</f>
        <v>#REF!</v>
      </c>
    </row>
    <row r="59" spans="13:17" x14ac:dyDescent="0.4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'Country mapping'!$P59-'Country mapping'!$O59</f>
        <v>#REF!</v>
      </c>
    </row>
    <row r="60" spans="13:17" x14ac:dyDescent="0.4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'Country mapping'!$P60-'Country mapping'!$O60</f>
        <v>#REF!</v>
      </c>
    </row>
    <row r="61" spans="13:17" x14ac:dyDescent="0.4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'Country mapping'!$P61-'Country mapping'!$O61</f>
        <v>#REF!</v>
      </c>
    </row>
    <row r="62" spans="13:17" x14ac:dyDescent="0.4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'Country mapping'!$P62-'Country mapping'!$O62</f>
        <v>#REF!</v>
      </c>
    </row>
    <row r="63" spans="13:17" x14ac:dyDescent="0.4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'Country mapping'!$P63-'Country mapping'!$O63</f>
        <v>#REF!</v>
      </c>
    </row>
    <row r="64" spans="13:17" x14ac:dyDescent="0.4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'Country mapping'!$P64-'Country mapping'!$O64</f>
        <v>#REF!</v>
      </c>
    </row>
    <row r="65" spans="13:17" x14ac:dyDescent="0.4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'Country mapping'!$P65-'Country mapping'!$O65</f>
        <v>#REF!</v>
      </c>
    </row>
    <row r="66" spans="13:17" x14ac:dyDescent="0.4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'Country mapping'!$P66-'Country mapping'!$O66</f>
        <v>#REF!</v>
      </c>
    </row>
    <row r="67" spans="13:17" x14ac:dyDescent="0.4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'Country mapping'!$P67-'Country mapping'!$O67</f>
        <v>#REF!</v>
      </c>
    </row>
    <row r="68" spans="13:17" x14ac:dyDescent="0.4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'Country mapping'!$P68-'Country mapping'!$O68</f>
        <v>#REF!</v>
      </c>
    </row>
    <row r="69" spans="13:17" x14ac:dyDescent="0.4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'Country mapping'!$P69-'Country mapping'!$O69</f>
        <v>#REF!</v>
      </c>
    </row>
    <row r="70" spans="13:17" x14ac:dyDescent="0.4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'Country mapping'!$P70-'Country mapping'!$O70</f>
        <v>#REF!</v>
      </c>
    </row>
    <row r="71" spans="13:17" x14ac:dyDescent="0.4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'Country mapping'!$P71-'Country mapping'!$O71</f>
        <v>#REF!</v>
      </c>
    </row>
    <row r="72" spans="13:17" x14ac:dyDescent="0.4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'Country mapping'!$P72-'Country mapping'!$O72</f>
        <v>#REF!</v>
      </c>
    </row>
    <row r="73" spans="13:17" x14ac:dyDescent="0.4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'Country mapping'!$P73-'Country mapping'!$O73</f>
        <v>#REF!</v>
      </c>
    </row>
    <row r="74" spans="13:17" x14ac:dyDescent="0.4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'Country mapping'!$P74-'Country mapping'!$O74</f>
        <v>#REF!</v>
      </c>
    </row>
    <row r="75" spans="13:17" x14ac:dyDescent="0.4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'Country mapping'!$P75-'Country mapping'!$O75</f>
        <v>#REF!</v>
      </c>
    </row>
    <row r="76" spans="13:17" x14ac:dyDescent="0.4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'Country mapping'!$P76-'Country mapping'!$O76</f>
        <v>#REF!</v>
      </c>
    </row>
    <row r="77" spans="13:17" x14ac:dyDescent="0.4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'Country mapping'!$P77-'Country mapping'!$O77</f>
        <v>#REF!</v>
      </c>
    </row>
    <row r="78" spans="13:17" x14ac:dyDescent="0.4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'Country mapping'!$P78-'Country mapping'!$O78</f>
        <v>#REF!</v>
      </c>
    </row>
    <row r="79" spans="13:17" x14ac:dyDescent="0.4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'Country mapping'!$P79-'Country mapping'!$O79</f>
        <v>#REF!</v>
      </c>
    </row>
    <row r="80" spans="13:17" x14ac:dyDescent="0.4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'Country mapping'!$P80-'Country mapping'!$O80</f>
        <v>#REF!</v>
      </c>
    </row>
    <row r="81" spans="13:17" x14ac:dyDescent="0.4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'Country mapping'!$P81-'Country mapping'!$O81</f>
        <v>#REF!</v>
      </c>
    </row>
    <row r="82" spans="13:17" x14ac:dyDescent="0.4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'Country mapping'!$P82-'Country mapping'!$O82</f>
        <v>#REF!</v>
      </c>
    </row>
    <row r="83" spans="13:17" x14ac:dyDescent="0.4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'Country mapping'!$P83-'Country mapping'!$O83</f>
        <v>#REF!</v>
      </c>
    </row>
    <row r="84" spans="13:17" x14ac:dyDescent="0.4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'Country mapping'!$P84-'Country mapping'!$O84</f>
        <v>#REF!</v>
      </c>
    </row>
    <row r="85" spans="13:17" x14ac:dyDescent="0.4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'Country mapping'!$P85-'Country mapping'!$O85</f>
        <v>#REF!</v>
      </c>
    </row>
    <row r="86" spans="13:17" x14ac:dyDescent="0.4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'Country mapping'!$P86-'Country mapping'!$O86</f>
        <v>#REF!</v>
      </c>
    </row>
    <row r="87" spans="13:17" x14ac:dyDescent="0.4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'Country mapping'!$P87-'Country mapping'!$O87</f>
        <v>#REF!</v>
      </c>
    </row>
    <row r="88" spans="13:17" x14ac:dyDescent="0.4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'Country mapping'!$P88-'Country mapping'!$O88</f>
        <v>#REF!</v>
      </c>
    </row>
    <row r="89" spans="13:17" x14ac:dyDescent="0.4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'Country mapping'!$P89-'Country mapping'!$O89</f>
        <v>#REF!</v>
      </c>
    </row>
    <row r="90" spans="13:17" x14ac:dyDescent="0.4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'Country mapping'!$P90-'Country mapping'!$O90</f>
        <v>#REF!</v>
      </c>
    </row>
    <row r="91" spans="13:17" x14ac:dyDescent="0.4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'Country mapping'!$P91-'Country mapping'!$O91</f>
        <v>#REF!</v>
      </c>
    </row>
    <row r="92" spans="13:17" x14ac:dyDescent="0.4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'Country mapping'!$P92-'Country mapping'!$O92</f>
        <v>#REF!</v>
      </c>
    </row>
    <row r="93" spans="13:17" x14ac:dyDescent="0.4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'Country mapping'!$P93-'Country mapping'!$O93</f>
        <v>#REF!</v>
      </c>
    </row>
    <row r="94" spans="13:17" x14ac:dyDescent="0.4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'Country mapping'!$P94-'Country mapping'!$O94</f>
        <v>#REF!</v>
      </c>
    </row>
    <row r="95" spans="13:17" x14ac:dyDescent="0.4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'Country mapping'!$P95-'Country mapping'!$O95</f>
        <v>#REF!</v>
      </c>
    </row>
    <row r="96" spans="13:17" x14ac:dyDescent="0.4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'Country mapping'!$P96-'Country mapping'!$O96</f>
        <v>#REF!</v>
      </c>
    </row>
    <row r="97" spans="13:17" x14ac:dyDescent="0.4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'Country mapping'!$P97-'Country mapping'!$O97</f>
        <v>#REF!</v>
      </c>
    </row>
    <row r="98" spans="13:17" x14ac:dyDescent="0.4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'Country mapping'!$P98-'Country mapping'!$O98</f>
        <v>#REF!</v>
      </c>
    </row>
    <row r="99" spans="13:17" x14ac:dyDescent="0.4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'Country mapping'!$P99-'Country mapping'!$O99</f>
        <v>#REF!</v>
      </c>
    </row>
    <row r="100" spans="13:17" x14ac:dyDescent="0.4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'Country mapping'!$P100-'Country mapping'!$O100</f>
        <v>#REF!</v>
      </c>
    </row>
    <row r="101" spans="13:17" x14ac:dyDescent="0.4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'Country mapping'!$P101-'Country mapping'!$O101</f>
        <v>#REF!</v>
      </c>
    </row>
    <row r="102" spans="13:17" x14ac:dyDescent="0.4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'Country mapping'!$P102-'Country mapping'!$O102</f>
        <v>#REF!</v>
      </c>
    </row>
    <row r="103" spans="13:17" x14ac:dyDescent="0.4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'Country mapping'!$P103-'Country mapping'!$O103</f>
        <v>#REF!</v>
      </c>
    </row>
    <row r="104" spans="13:17" x14ac:dyDescent="0.4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'Country mapping'!$P104-'Country mapping'!$O104</f>
        <v>#REF!</v>
      </c>
    </row>
    <row r="105" spans="13:17" x14ac:dyDescent="0.4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'Country mapping'!$P105-'Country mapping'!$O105</f>
        <v>#REF!</v>
      </c>
    </row>
    <row r="106" spans="13:17" x14ac:dyDescent="0.4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'Country mapping'!$P106-'Country mapping'!$O106</f>
        <v>#REF!</v>
      </c>
    </row>
    <row r="107" spans="13:17" x14ac:dyDescent="0.4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'Country mapping'!$P107-'Country mapping'!$O107</f>
        <v>#REF!</v>
      </c>
    </row>
    <row r="108" spans="13:17" x14ac:dyDescent="0.4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'Country mapping'!$P108-'Country mapping'!$O108</f>
        <v>#REF!</v>
      </c>
    </row>
    <row r="109" spans="13:17" x14ac:dyDescent="0.4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'Country mapping'!$P109-'Country mapping'!$O109</f>
        <v>#REF!</v>
      </c>
    </row>
    <row r="110" spans="13:17" x14ac:dyDescent="0.4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'Country mapping'!$P110-'Country mapping'!$O110</f>
        <v>#REF!</v>
      </c>
    </row>
    <row r="111" spans="13:17" x14ac:dyDescent="0.4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'Country mapping'!$P111-'Country mapping'!$O111</f>
        <v>#REF!</v>
      </c>
    </row>
    <row r="112" spans="13:17" x14ac:dyDescent="0.4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'Country mapping'!$P112-'Country mapping'!$O112</f>
        <v>#REF!</v>
      </c>
    </row>
    <row r="113" spans="13:17" x14ac:dyDescent="0.4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'Country mapping'!$P113-'Country mapping'!$O113</f>
        <v>#REF!</v>
      </c>
    </row>
    <row r="114" spans="13:17" x14ac:dyDescent="0.4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'Country mapping'!$P114-'Country mapping'!$O114</f>
        <v>#REF!</v>
      </c>
    </row>
    <row r="115" spans="13:17" x14ac:dyDescent="0.4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'Country mapping'!$P115-'Country mapping'!$O115</f>
        <v>#REF!</v>
      </c>
    </row>
    <row r="116" spans="13:17" x14ac:dyDescent="0.4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'Country mapping'!$P116-'Country mapping'!$O116</f>
        <v>#REF!</v>
      </c>
    </row>
    <row r="117" spans="13:17" x14ac:dyDescent="0.4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'Country mapping'!$P117-'Country mapping'!$O117</f>
        <v>#REF!</v>
      </c>
    </row>
    <row r="118" spans="13:17" x14ac:dyDescent="0.4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'Country mapping'!$P118-'Country mapping'!$O118</f>
        <v>#REF!</v>
      </c>
    </row>
    <row r="119" spans="13:17" x14ac:dyDescent="0.4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'Country mapping'!$P119-'Country mapping'!$O119</f>
        <v>#REF!</v>
      </c>
    </row>
    <row r="120" spans="13:17" x14ac:dyDescent="0.4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'Country mapping'!$P120-'Country mapping'!$O120</f>
        <v>#REF!</v>
      </c>
    </row>
    <row r="121" spans="13:17" x14ac:dyDescent="0.4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'Country mapping'!$P121-'Country mapping'!$O121</f>
        <v>#REF!</v>
      </c>
    </row>
    <row r="122" spans="13:17" x14ac:dyDescent="0.4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'Country mapping'!$P122-'Country mapping'!$O122</f>
        <v>#REF!</v>
      </c>
    </row>
    <row r="123" spans="13:17" x14ac:dyDescent="0.4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'Country mapping'!$P123-'Country mapping'!$O123</f>
        <v>#REF!</v>
      </c>
    </row>
    <row r="124" spans="13:17" x14ac:dyDescent="0.4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'Country mapping'!$P124-'Country mapping'!$O124</f>
        <v>#REF!</v>
      </c>
    </row>
    <row r="125" spans="13:17" x14ac:dyDescent="0.4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'Country mapping'!$P125-'Country mapping'!$O125</f>
        <v>#REF!</v>
      </c>
    </row>
    <row r="126" spans="13:17" x14ac:dyDescent="0.4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'Country mapping'!$P126-'Country mapping'!$O126</f>
        <v>#REF!</v>
      </c>
    </row>
    <row r="127" spans="13:17" x14ac:dyDescent="0.4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'Country mapping'!$P127-'Country mapping'!$O127</f>
        <v>#REF!</v>
      </c>
    </row>
    <row r="128" spans="13:17" x14ac:dyDescent="0.4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'Country mapping'!$P128-'Country mapping'!$O128</f>
        <v>#REF!</v>
      </c>
    </row>
    <row r="129" spans="13:17" x14ac:dyDescent="0.4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'Country mapping'!$P129-'Country mapping'!$O129</f>
        <v>#REF!</v>
      </c>
    </row>
    <row r="130" spans="13:17" x14ac:dyDescent="0.4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'Country mapping'!$P130-'Country mapping'!$O130</f>
        <v>#REF!</v>
      </c>
    </row>
    <row r="131" spans="13:17" x14ac:dyDescent="0.4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'Country mapping'!$P131-'Country mapping'!$O131</f>
        <v>#REF!</v>
      </c>
    </row>
    <row r="132" spans="13:17" x14ac:dyDescent="0.4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'Country mapping'!$P132-'Country mapping'!$O132</f>
        <v>#REF!</v>
      </c>
    </row>
    <row r="133" spans="13:17" x14ac:dyDescent="0.4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'Country mapping'!$P133-'Country mapping'!$O133</f>
        <v>#REF!</v>
      </c>
    </row>
    <row r="134" spans="13:17" x14ac:dyDescent="0.4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'Country mapping'!$P134-'Country mapping'!$O134</f>
        <v>#REF!</v>
      </c>
    </row>
    <row r="135" spans="13:17" x14ac:dyDescent="0.4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'Country mapping'!$P135-'Country mapping'!$O135</f>
        <v>#REF!</v>
      </c>
    </row>
    <row r="136" spans="13:17" x14ac:dyDescent="0.4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'Country mapping'!$P136-'Country mapping'!$O136</f>
        <v>#REF!</v>
      </c>
    </row>
    <row r="137" spans="13:17" x14ac:dyDescent="0.4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'Country mapping'!$P137-'Country mapping'!$O137</f>
        <v>#REF!</v>
      </c>
    </row>
    <row r="138" spans="13:17" x14ac:dyDescent="0.4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'Country mapping'!$P138-'Country mapping'!$O138</f>
        <v>#REF!</v>
      </c>
    </row>
    <row r="139" spans="13:17" x14ac:dyDescent="0.4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'Country mapping'!$P139-'Country mapping'!$O139</f>
        <v>#REF!</v>
      </c>
    </row>
    <row r="140" spans="13:17" x14ac:dyDescent="0.4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'Country mapping'!$P140-'Country mapping'!$O140</f>
        <v>#REF!</v>
      </c>
    </row>
    <row r="141" spans="13:17" x14ac:dyDescent="0.4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'Country mapping'!$P141-'Country mapping'!$O141</f>
        <v>#REF!</v>
      </c>
    </row>
    <row r="143" spans="13:17" x14ac:dyDescent="0.45">
      <c r="M143" s="462" t="s">
        <v>481</v>
      </c>
      <c r="N143" s="463"/>
      <c r="O143" s="463"/>
      <c r="P143" s="464"/>
    </row>
    <row r="144" spans="13:17" x14ac:dyDescent="0.45">
      <c r="M144" s="138" t="s">
        <v>115</v>
      </c>
      <c r="N144" s="139"/>
      <c r="O144" s="265" t="e">
        <f>SUM('Country mapping'!$O$3:$O$141)</f>
        <v>#REF!</v>
      </c>
      <c r="P144" s="140" t="e">
        <f>SUM('Country mapping'!$P$3:$P$141)</f>
        <v>#REF!</v>
      </c>
    </row>
    <row r="145" spans="13:16" x14ac:dyDescent="0.4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4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1.65" x14ac:dyDescent="0.25"/>
  <sheetData>
    <row r="1" spans="1:18" ht="17.649999999999999" x14ac:dyDescent="0.4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4" x14ac:dyDescent="0.45">
      <c r="A2" s="465" t="s">
        <v>533</v>
      </c>
      <c r="B2" s="465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4" x14ac:dyDescent="0.45">
      <c r="A3" s="466" t="s">
        <v>535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200"/>
      <c r="N3" s="200"/>
      <c r="O3" s="199"/>
      <c r="P3" s="199"/>
      <c r="Q3" s="199"/>
      <c r="R3" s="199"/>
    </row>
    <row r="4" spans="1:18" ht="15" x14ac:dyDescent="0.4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15" x14ac:dyDescent="0.4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15" x14ac:dyDescent="0.4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15" x14ac:dyDescent="0.4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" x14ac:dyDescent="0.3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" x14ac:dyDescent="0.3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" x14ac:dyDescent="0.3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" x14ac:dyDescent="0.3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" x14ac:dyDescent="0.3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" x14ac:dyDescent="0.3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" x14ac:dyDescent="0.3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" x14ac:dyDescent="0.3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" x14ac:dyDescent="0.3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" x14ac:dyDescent="0.3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" x14ac:dyDescent="0.3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" x14ac:dyDescent="0.3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" x14ac:dyDescent="0.3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" x14ac:dyDescent="0.3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" x14ac:dyDescent="0.3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" x14ac:dyDescent="0.3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" x14ac:dyDescent="0.3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" x14ac:dyDescent="0.3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" x14ac:dyDescent="0.3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" x14ac:dyDescent="0.3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" x14ac:dyDescent="0.3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" x14ac:dyDescent="0.3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" x14ac:dyDescent="0.3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" x14ac:dyDescent="0.3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" x14ac:dyDescent="0.3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" x14ac:dyDescent="0.3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" x14ac:dyDescent="0.3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" x14ac:dyDescent="0.3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" x14ac:dyDescent="0.3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" x14ac:dyDescent="0.3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" x14ac:dyDescent="0.3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" x14ac:dyDescent="0.3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" x14ac:dyDescent="0.3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" x14ac:dyDescent="0.3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" x14ac:dyDescent="0.3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" x14ac:dyDescent="0.3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" x14ac:dyDescent="0.3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" x14ac:dyDescent="0.3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" x14ac:dyDescent="0.3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" x14ac:dyDescent="0.3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" x14ac:dyDescent="0.3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" x14ac:dyDescent="0.3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" x14ac:dyDescent="0.3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" x14ac:dyDescent="0.3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" x14ac:dyDescent="0.3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" x14ac:dyDescent="0.3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" x14ac:dyDescent="0.3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" x14ac:dyDescent="0.3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" x14ac:dyDescent="0.3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" x14ac:dyDescent="0.3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" x14ac:dyDescent="0.3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" x14ac:dyDescent="0.3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" x14ac:dyDescent="0.3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" x14ac:dyDescent="0.3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" x14ac:dyDescent="0.3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" x14ac:dyDescent="0.3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" x14ac:dyDescent="0.3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" x14ac:dyDescent="0.3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" x14ac:dyDescent="0.3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" x14ac:dyDescent="0.3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" x14ac:dyDescent="0.3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" x14ac:dyDescent="0.3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" x14ac:dyDescent="0.3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" x14ac:dyDescent="0.3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" x14ac:dyDescent="0.3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" x14ac:dyDescent="0.3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" x14ac:dyDescent="0.3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" x14ac:dyDescent="0.3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" x14ac:dyDescent="0.3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" hidden="1" x14ac:dyDescent="0.3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" x14ac:dyDescent="0.3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" hidden="1" x14ac:dyDescent="0.3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" hidden="1" x14ac:dyDescent="0.3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" hidden="1" x14ac:dyDescent="0.3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" hidden="1" x14ac:dyDescent="0.3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" hidden="1" x14ac:dyDescent="0.3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" x14ac:dyDescent="0.3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" x14ac:dyDescent="0.3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" x14ac:dyDescent="0.3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" hidden="1" x14ac:dyDescent="0.3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" hidden="1" x14ac:dyDescent="0.3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" hidden="1" x14ac:dyDescent="0.3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" hidden="1" x14ac:dyDescent="0.3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" hidden="1" x14ac:dyDescent="0.3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" hidden="1" x14ac:dyDescent="0.3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" hidden="1" x14ac:dyDescent="0.3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" hidden="1" x14ac:dyDescent="0.3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" hidden="1" x14ac:dyDescent="0.3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" hidden="1" x14ac:dyDescent="0.3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" hidden="1" x14ac:dyDescent="0.3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" hidden="1" x14ac:dyDescent="0.3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" hidden="1" x14ac:dyDescent="0.3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" x14ac:dyDescent="0.3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" x14ac:dyDescent="0.3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" hidden="1" x14ac:dyDescent="0.3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" x14ac:dyDescent="0.3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" x14ac:dyDescent="0.3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" x14ac:dyDescent="0.3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" x14ac:dyDescent="0.3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" x14ac:dyDescent="0.3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" hidden="1" x14ac:dyDescent="0.3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" x14ac:dyDescent="0.3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" hidden="1" x14ac:dyDescent="0.3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" x14ac:dyDescent="0.3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" x14ac:dyDescent="0.3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" hidden="1" x14ac:dyDescent="0.3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" x14ac:dyDescent="0.3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" hidden="1" x14ac:dyDescent="0.3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" hidden="1" x14ac:dyDescent="0.3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" hidden="1" x14ac:dyDescent="0.3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" hidden="1" x14ac:dyDescent="0.3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" hidden="1" x14ac:dyDescent="0.3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" hidden="1" x14ac:dyDescent="0.3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" hidden="1" x14ac:dyDescent="0.3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" x14ac:dyDescent="0.3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" hidden="1" x14ac:dyDescent="0.3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" hidden="1" x14ac:dyDescent="0.3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" x14ac:dyDescent="0.3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" hidden="1" x14ac:dyDescent="0.3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" hidden="1" x14ac:dyDescent="0.3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" x14ac:dyDescent="0.3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" hidden="1" x14ac:dyDescent="0.3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" hidden="1" x14ac:dyDescent="0.3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" x14ac:dyDescent="0.3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" hidden="1" x14ac:dyDescent="0.3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" hidden="1" x14ac:dyDescent="0.3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" hidden="1" x14ac:dyDescent="0.3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" hidden="1" x14ac:dyDescent="0.3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" x14ac:dyDescent="0.3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" x14ac:dyDescent="0.3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" x14ac:dyDescent="0.3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" hidden="1" x14ac:dyDescent="0.3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" x14ac:dyDescent="0.3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" hidden="1" x14ac:dyDescent="0.3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" x14ac:dyDescent="0.3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" hidden="1" x14ac:dyDescent="0.3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" hidden="1" x14ac:dyDescent="0.3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" x14ac:dyDescent="0.3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" hidden="1" x14ac:dyDescent="0.3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" hidden="1" x14ac:dyDescent="0.3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" x14ac:dyDescent="0.3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" hidden="1" x14ac:dyDescent="0.3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" hidden="1" x14ac:dyDescent="0.3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" hidden="1" x14ac:dyDescent="0.3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" hidden="1" x14ac:dyDescent="0.3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" hidden="1" x14ac:dyDescent="0.3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" hidden="1" x14ac:dyDescent="0.3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" hidden="1" x14ac:dyDescent="0.3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" hidden="1" x14ac:dyDescent="0.3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" hidden="1" x14ac:dyDescent="0.3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" hidden="1" x14ac:dyDescent="0.3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" hidden="1" x14ac:dyDescent="0.3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" hidden="1" x14ac:dyDescent="0.3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" hidden="1" x14ac:dyDescent="0.3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" hidden="1" x14ac:dyDescent="0.3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" hidden="1" x14ac:dyDescent="0.3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" hidden="1" x14ac:dyDescent="0.3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" hidden="1" x14ac:dyDescent="0.3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" hidden="1" x14ac:dyDescent="0.3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" x14ac:dyDescent="0.3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" x14ac:dyDescent="0.3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" x14ac:dyDescent="0.3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" hidden="1" x14ac:dyDescent="0.3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" hidden="1" x14ac:dyDescent="0.3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" hidden="1" x14ac:dyDescent="0.3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" hidden="1" x14ac:dyDescent="0.3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" x14ac:dyDescent="0.3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" x14ac:dyDescent="0.3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" hidden="1" x14ac:dyDescent="0.3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" x14ac:dyDescent="0.3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" x14ac:dyDescent="0.3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" x14ac:dyDescent="0.3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" hidden="1" x14ac:dyDescent="0.3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" hidden="1" x14ac:dyDescent="0.3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" x14ac:dyDescent="0.3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" hidden="1" x14ac:dyDescent="0.3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" x14ac:dyDescent="0.3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" hidden="1" x14ac:dyDescent="0.3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" hidden="1" x14ac:dyDescent="0.3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" hidden="1" x14ac:dyDescent="0.3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" hidden="1" x14ac:dyDescent="0.3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" x14ac:dyDescent="0.3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" hidden="1" x14ac:dyDescent="0.3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" hidden="1" x14ac:dyDescent="0.3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" hidden="1" x14ac:dyDescent="0.3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" hidden="1" x14ac:dyDescent="0.3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" hidden="1" x14ac:dyDescent="0.3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" hidden="1" x14ac:dyDescent="0.3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" hidden="1" x14ac:dyDescent="0.3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" hidden="1" x14ac:dyDescent="0.3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" hidden="1" x14ac:dyDescent="0.3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" hidden="1" x14ac:dyDescent="0.3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" hidden="1" x14ac:dyDescent="0.3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" hidden="1" x14ac:dyDescent="0.3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" hidden="1" x14ac:dyDescent="0.3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" hidden="1" x14ac:dyDescent="0.3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" x14ac:dyDescent="0.3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15" hidden="1" x14ac:dyDescent="0.4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" hidden="1" x14ac:dyDescent="0.3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" hidden="1" x14ac:dyDescent="0.3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" x14ac:dyDescent="0.3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" x14ac:dyDescent="0.3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" hidden="1" x14ac:dyDescent="0.3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" x14ac:dyDescent="0.3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" hidden="1" x14ac:dyDescent="0.3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" hidden="1" x14ac:dyDescent="0.3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" hidden="1" x14ac:dyDescent="0.3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" hidden="1" x14ac:dyDescent="0.3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" hidden="1" x14ac:dyDescent="0.3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" x14ac:dyDescent="0.3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" x14ac:dyDescent="0.3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" x14ac:dyDescent="0.3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" hidden="1" x14ac:dyDescent="0.3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" hidden="1" x14ac:dyDescent="0.3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" hidden="1" x14ac:dyDescent="0.3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" hidden="1" x14ac:dyDescent="0.3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" hidden="1" x14ac:dyDescent="0.3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" hidden="1" x14ac:dyDescent="0.3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" hidden="1" x14ac:dyDescent="0.3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" hidden="1" x14ac:dyDescent="0.3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" hidden="1" x14ac:dyDescent="0.3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" hidden="1" x14ac:dyDescent="0.3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" hidden="1" x14ac:dyDescent="0.3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" hidden="1" x14ac:dyDescent="0.3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" hidden="1" x14ac:dyDescent="0.3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" x14ac:dyDescent="0.3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3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3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35">
      <c r="A236" s="467" t="s">
        <v>379</v>
      </c>
      <c r="B236" s="467"/>
      <c r="C236" s="467"/>
      <c r="D236" s="467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3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15" x14ac:dyDescent="0.4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ht="12" x14ac:dyDescent="0.3">
      <c r="R241" s="218"/>
    </row>
    <row r="242" spans="18:18" ht="12" x14ac:dyDescent="0.3">
      <c r="R242" s="218"/>
    </row>
    <row r="243" spans="18:18" ht="12" x14ac:dyDescent="0.3">
      <c r="R243" s="218"/>
    </row>
    <row r="244" spans="18:18" ht="12" x14ac:dyDescent="0.3">
      <c r="R244" s="218"/>
    </row>
    <row r="245" spans="18:18" ht="12" x14ac:dyDescent="0.3">
      <c r="R245" s="218"/>
    </row>
    <row r="246" spans="18:18" ht="12" x14ac:dyDescent="0.3">
      <c r="R246" s="218"/>
    </row>
    <row r="247" spans="18:18" ht="12" x14ac:dyDescent="0.3">
      <c r="R247" s="218"/>
    </row>
    <row r="248" spans="18:18" ht="12" x14ac:dyDescent="0.3">
      <c r="R248" s="218"/>
    </row>
    <row r="249" spans="18:18" ht="12" x14ac:dyDescent="0.3">
      <c r="R249" s="218"/>
    </row>
    <row r="250" spans="18:18" ht="12" x14ac:dyDescent="0.3">
      <c r="R250" s="218"/>
    </row>
    <row r="251" spans="18:18" ht="12" x14ac:dyDescent="0.3">
      <c r="R251" s="218"/>
    </row>
    <row r="252" spans="18:18" ht="12" x14ac:dyDescent="0.3">
      <c r="R252" s="218"/>
    </row>
    <row r="253" spans="18:18" ht="12" x14ac:dyDescent="0.3">
      <c r="R253" s="218"/>
    </row>
    <row r="254" spans="18:18" ht="12" x14ac:dyDescent="0.3">
      <c r="R254" s="218"/>
    </row>
    <row r="255" spans="18:18" ht="12" x14ac:dyDescent="0.3">
      <c r="R255" s="218"/>
    </row>
    <row r="256" spans="18:18" ht="12" x14ac:dyDescent="0.3">
      <c r="R256" s="218"/>
    </row>
    <row r="257" spans="18:18" ht="12" x14ac:dyDescent="0.3">
      <c r="R257" s="218"/>
    </row>
    <row r="258" spans="18:18" ht="12" x14ac:dyDescent="0.3">
      <c r="R258" s="218"/>
    </row>
    <row r="259" spans="18:18" ht="12" x14ac:dyDescent="0.3">
      <c r="R259" s="218"/>
    </row>
    <row r="260" spans="18:18" ht="12" x14ac:dyDescent="0.3">
      <c r="R260" s="218"/>
    </row>
    <row r="261" spans="18:18" ht="12" x14ac:dyDescent="0.3">
      <c r="R261" s="218"/>
    </row>
    <row r="262" spans="18:18" ht="12" x14ac:dyDescent="0.3">
      <c r="R262" s="218"/>
    </row>
    <row r="263" spans="18:18" ht="12" x14ac:dyDescent="0.3">
      <c r="R263" s="218"/>
    </row>
    <row r="264" spans="18:18" ht="12" x14ac:dyDescent="0.3">
      <c r="R264" s="218"/>
    </row>
    <row r="265" spans="18:18" ht="12" x14ac:dyDescent="0.3">
      <c r="R265" s="218"/>
    </row>
    <row r="266" spans="18:18" ht="12" x14ac:dyDescent="0.3">
      <c r="R266" s="218"/>
    </row>
    <row r="267" spans="18:18" ht="12" x14ac:dyDescent="0.3">
      <c r="R267" s="218"/>
    </row>
    <row r="268" spans="18:18" ht="12" x14ac:dyDescent="0.3">
      <c r="R268" s="218"/>
    </row>
    <row r="269" spans="18:18" ht="12" x14ac:dyDescent="0.3">
      <c r="R269" s="218"/>
    </row>
    <row r="270" spans="18:18" ht="12" x14ac:dyDescent="0.3">
      <c r="R270" s="218"/>
    </row>
    <row r="271" spans="18:18" ht="12" x14ac:dyDescent="0.3">
      <c r="R271" s="218"/>
    </row>
    <row r="272" spans="18:18" ht="12" x14ac:dyDescent="0.3">
      <c r="R272" s="218"/>
    </row>
    <row r="273" spans="18:18" ht="12" x14ac:dyDescent="0.3">
      <c r="R273" s="218"/>
    </row>
    <row r="274" spans="18:18" ht="12" x14ac:dyDescent="0.3">
      <c r="R274" s="218"/>
    </row>
    <row r="275" spans="18:18" ht="12" x14ac:dyDescent="0.3">
      <c r="R275" s="218"/>
    </row>
    <row r="276" spans="18:18" ht="12" x14ac:dyDescent="0.3">
      <c r="R276" s="218"/>
    </row>
    <row r="277" spans="18:18" ht="12" x14ac:dyDescent="0.3">
      <c r="R277" s="218"/>
    </row>
    <row r="278" spans="18:18" ht="12" x14ac:dyDescent="0.3">
      <c r="R278" s="218"/>
    </row>
    <row r="279" spans="18:18" ht="12" x14ac:dyDescent="0.3">
      <c r="R279" s="218"/>
    </row>
    <row r="280" spans="18:18" ht="12" x14ac:dyDescent="0.3">
      <c r="R280" s="218"/>
    </row>
    <row r="281" spans="18:18" ht="12" x14ac:dyDescent="0.3">
      <c r="R281" s="218"/>
    </row>
    <row r="282" spans="18:18" ht="12" x14ac:dyDescent="0.3">
      <c r="R282" s="218"/>
    </row>
    <row r="283" spans="18:18" ht="12" x14ac:dyDescent="0.3">
      <c r="R283" s="218"/>
    </row>
    <row r="284" spans="18:18" ht="12" x14ac:dyDescent="0.3">
      <c r="R284" s="218"/>
    </row>
    <row r="285" spans="18:18" ht="12" x14ac:dyDescent="0.3">
      <c r="R285" s="218"/>
    </row>
    <row r="286" spans="18:18" ht="12" x14ac:dyDescent="0.3">
      <c r="R286" s="218"/>
    </row>
    <row r="287" spans="18:18" ht="12" x14ac:dyDescent="0.3">
      <c r="R287" s="218"/>
    </row>
    <row r="288" spans="18:18" ht="12" x14ac:dyDescent="0.3">
      <c r="R288" s="218"/>
    </row>
    <row r="289" spans="18:18" ht="12" x14ac:dyDescent="0.3">
      <c r="R289" s="218"/>
    </row>
    <row r="290" spans="18:18" ht="12" x14ac:dyDescent="0.3">
      <c r="R290" s="218"/>
    </row>
    <row r="291" spans="18:18" ht="12" x14ac:dyDescent="0.3">
      <c r="R291" s="218"/>
    </row>
    <row r="292" spans="18:18" ht="12" x14ac:dyDescent="0.3">
      <c r="R292" s="218"/>
    </row>
    <row r="293" spans="18:18" ht="12" x14ac:dyDescent="0.3">
      <c r="R293" s="218"/>
    </row>
    <row r="294" spans="18:18" ht="12" x14ac:dyDescent="0.3">
      <c r="R294" s="218"/>
    </row>
    <row r="295" spans="18:18" ht="12" x14ac:dyDescent="0.3">
      <c r="R295" s="218"/>
    </row>
    <row r="296" spans="18:18" ht="12" x14ac:dyDescent="0.3">
      <c r="R296" s="218"/>
    </row>
    <row r="297" spans="18:18" ht="12" x14ac:dyDescent="0.3">
      <c r="R297" s="218"/>
    </row>
    <row r="298" spans="18:18" ht="12" x14ac:dyDescent="0.3">
      <c r="R298" s="218"/>
    </row>
    <row r="299" spans="18:18" ht="12" x14ac:dyDescent="0.3">
      <c r="R299" s="218"/>
    </row>
    <row r="300" spans="18:18" ht="12" x14ac:dyDescent="0.3">
      <c r="R300" s="218"/>
    </row>
    <row r="301" spans="18:18" ht="12" x14ac:dyDescent="0.3">
      <c r="R301" s="218"/>
    </row>
    <row r="302" spans="18:18" ht="12" x14ac:dyDescent="0.3">
      <c r="R302" s="218"/>
    </row>
    <row r="303" spans="18:18" ht="12" x14ac:dyDescent="0.3">
      <c r="R303" s="218"/>
    </row>
    <row r="304" spans="18:18" ht="12" x14ac:dyDescent="0.3">
      <c r="R304" s="218"/>
    </row>
    <row r="305" spans="18:18" ht="12" x14ac:dyDescent="0.3">
      <c r="R305" s="218"/>
    </row>
    <row r="306" spans="18:18" ht="12" x14ac:dyDescent="0.3">
      <c r="R306" s="218"/>
    </row>
    <row r="307" spans="18:18" ht="12" x14ac:dyDescent="0.3">
      <c r="R307" s="218"/>
    </row>
    <row r="308" spans="18:18" ht="12" x14ac:dyDescent="0.3">
      <c r="R308" s="218"/>
    </row>
    <row r="309" spans="18:18" ht="12" x14ac:dyDescent="0.3">
      <c r="R309" s="218"/>
    </row>
    <row r="310" spans="18:18" ht="12" x14ac:dyDescent="0.3">
      <c r="R310" s="218"/>
    </row>
    <row r="311" spans="18:18" ht="12" x14ac:dyDescent="0.3">
      <c r="R311" s="218"/>
    </row>
    <row r="312" spans="18:18" ht="12" x14ac:dyDescent="0.3">
      <c r="R312" s="218"/>
    </row>
    <row r="313" spans="18:18" ht="12" x14ac:dyDescent="0.3">
      <c r="R313" s="218"/>
    </row>
    <row r="314" spans="18:18" ht="12" x14ac:dyDescent="0.3">
      <c r="R314" s="218"/>
    </row>
    <row r="315" spans="18:18" ht="12" x14ac:dyDescent="0.3">
      <c r="R315" s="218"/>
    </row>
    <row r="316" spans="18:18" ht="12" x14ac:dyDescent="0.3">
      <c r="R316" s="218"/>
    </row>
    <row r="317" spans="18:18" ht="12" x14ac:dyDescent="0.3">
      <c r="R317" s="218"/>
    </row>
    <row r="318" spans="18:18" ht="12" x14ac:dyDescent="0.3">
      <c r="R318" s="218"/>
    </row>
    <row r="319" spans="18:18" ht="12" x14ac:dyDescent="0.3">
      <c r="R319" s="218"/>
    </row>
    <row r="320" spans="18:18" ht="12" x14ac:dyDescent="0.3">
      <c r="R320" s="218"/>
    </row>
    <row r="321" spans="18:18" ht="12" x14ac:dyDescent="0.3">
      <c r="R321" s="218"/>
    </row>
    <row r="322" spans="18:18" ht="12" x14ac:dyDescent="0.3">
      <c r="R322" s="218"/>
    </row>
    <row r="323" spans="18:18" ht="12" x14ac:dyDescent="0.3">
      <c r="R323" s="218"/>
    </row>
    <row r="324" spans="18:18" ht="12" x14ac:dyDescent="0.3">
      <c r="R324" s="218"/>
    </row>
    <row r="325" spans="18:18" ht="12" x14ac:dyDescent="0.3">
      <c r="R325" s="218"/>
    </row>
    <row r="326" spans="18:18" ht="12" x14ac:dyDescent="0.3">
      <c r="R326" s="218"/>
    </row>
    <row r="327" spans="18:18" ht="12" x14ac:dyDescent="0.3">
      <c r="R327" s="218"/>
    </row>
    <row r="328" spans="18:18" ht="12" x14ac:dyDescent="0.3">
      <c r="R328" s="218"/>
    </row>
    <row r="329" spans="18:18" ht="12" x14ac:dyDescent="0.3">
      <c r="R329" s="218"/>
    </row>
    <row r="330" spans="18:18" ht="12" x14ac:dyDescent="0.3">
      <c r="R330" s="218"/>
    </row>
    <row r="331" spans="18:18" ht="12" x14ac:dyDescent="0.3">
      <c r="R331" s="218"/>
    </row>
    <row r="332" spans="18:18" ht="12" x14ac:dyDescent="0.3">
      <c r="R332" s="218"/>
    </row>
    <row r="333" spans="18:18" ht="12" x14ac:dyDescent="0.3">
      <c r="R333" s="218"/>
    </row>
    <row r="334" spans="18:18" ht="12" x14ac:dyDescent="0.3">
      <c r="R334" s="218"/>
    </row>
    <row r="335" spans="18:18" ht="12" x14ac:dyDescent="0.3">
      <c r="R335" s="218"/>
    </row>
    <row r="336" spans="18:18" ht="12" x14ac:dyDescent="0.3">
      <c r="R336" s="218"/>
    </row>
    <row r="337" spans="18:18" ht="12" x14ac:dyDescent="0.3">
      <c r="R337" s="218"/>
    </row>
    <row r="338" spans="18:18" ht="12" x14ac:dyDescent="0.3">
      <c r="R338" s="218"/>
    </row>
    <row r="339" spans="18:18" ht="12" x14ac:dyDescent="0.3">
      <c r="R339" s="218"/>
    </row>
    <row r="340" spans="18:18" ht="12" x14ac:dyDescent="0.3">
      <c r="R340" s="218"/>
    </row>
    <row r="341" spans="18:18" ht="12" x14ac:dyDescent="0.3">
      <c r="R341" s="218"/>
    </row>
    <row r="342" spans="18:18" ht="12" x14ac:dyDescent="0.3">
      <c r="R342" s="218"/>
    </row>
    <row r="343" spans="18:18" ht="12" x14ac:dyDescent="0.3">
      <c r="R343" s="218"/>
    </row>
    <row r="344" spans="18:18" ht="12" x14ac:dyDescent="0.3">
      <c r="R344" s="218"/>
    </row>
    <row r="345" spans="18:18" ht="12" x14ac:dyDescent="0.3">
      <c r="R345" s="218"/>
    </row>
    <row r="346" spans="18:18" ht="12" x14ac:dyDescent="0.3">
      <c r="R346" s="218"/>
    </row>
    <row r="347" spans="18:18" ht="12" x14ac:dyDescent="0.3">
      <c r="R347" s="218"/>
    </row>
    <row r="348" spans="18:18" ht="12" x14ac:dyDescent="0.3">
      <c r="R348" s="218"/>
    </row>
    <row r="349" spans="18:18" ht="12" x14ac:dyDescent="0.3">
      <c r="R349" s="218"/>
    </row>
    <row r="350" spans="18:18" ht="12" x14ac:dyDescent="0.3">
      <c r="R350" s="218"/>
    </row>
    <row r="351" spans="18:18" ht="12" x14ac:dyDescent="0.3">
      <c r="R351" s="218"/>
    </row>
    <row r="352" spans="18:18" ht="12" x14ac:dyDescent="0.3">
      <c r="R352" s="218"/>
    </row>
    <row r="353" spans="18:18" ht="12" x14ac:dyDescent="0.3">
      <c r="R353" s="218"/>
    </row>
    <row r="354" spans="18:18" ht="12" x14ac:dyDescent="0.3">
      <c r="R354" s="218"/>
    </row>
    <row r="355" spans="18:18" ht="12" x14ac:dyDescent="0.3">
      <c r="R355" s="218"/>
    </row>
    <row r="356" spans="18:18" ht="12" x14ac:dyDescent="0.3">
      <c r="R356" s="218"/>
    </row>
    <row r="357" spans="18:18" ht="12" x14ac:dyDescent="0.3">
      <c r="R357" s="218"/>
    </row>
    <row r="358" spans="18:18" ht="12" x14ac:dyDescent="0.3">
      <c r="R358" s="218"/>
    </row>
    <row r="359" spans="18:18" ht="12" x14ac:dyDescent="0.3">
      <c r="R359" s="218"/>
    </row>
    <row r="360" spans="18:18" ht="12" x14ac:dyDescent="0.3">
      <c r="R360" s="218"/>
    </row>
    <row r="361" spans="18:18" ht="12" x14ac:dyDescent="0.3">
      <c r="R361" s="218"/>
    </row>
    <row r="362" spans="18:18" ht="12" x14ac:dyDescent="0.3">
      <c r="R362" s="218"/>
    </row>
    <row r="363" spans="18:18" ht="12" x14ac:dyDescent="0.3">
      <c r="R363" s="218"/>
    </row>
    <row r="364" spans="18:18" ht="12" x14ac:dyDescent="0.3">
      <c r="R364" s="218"/>
    </row>
    <row r="365" spans="18:18" ht="12" x14ac:dyDescent="0.3">
      <c r="R365" s="218"/>
    </row>
    <row r="366" spans="18:18" ht="12" x14ac:dyDescent="0.3">
      <c r="R366" s="218"/>
    </row>
    <row r="367" spans="18:18" ht="12" x14ac:dyDescent="0.3">
      <c r="R367" s="218"/>
    </row>
    <row r="368" spans="18:18" ht="12" x14ac:dyDescent="0.3">
      <c r="R368" s="218"/>
    </row>
    <row r="369" spans="18:18" ht="12" x14ac:dyDescent="0.3">
      <c r="R369" s="218"/>
    </row>
    <row r="370" spans="18:18" ht="12" x14ac:dyDescent="0.3">
      <c r="R370" s="218"/>
    </row>
    <row r="371" spans="18:18" ht="12" x14ac:dyDescent="0.3">
      <c r="R371" s="218"/>
    </row>
    <row r="372" spans="18:18" ht="12" x14ac:dyDescent="0.3">
      <c r="R372" s="218"/>
    </row>
    <row r="373" spans="18:18" ht="12" x14ac:dyDescent="0.3">
      <c r="R373" s="218"/>
    </row>
    <row r="374" spans="18:18" ht="12" x14ac:dyDescent="0.3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1.65" x14ac:dyDescent="0.2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2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4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16384" width="9.625" style="114"/>
  </cols>
  <sheetData>
    <row r="1" spans="1:39" s="20" customFormat="1" ht="18" customHeight="1" x14ac:dyDescent="0.4">
      <c r="A1" s="449" t="s">
        <v>504</v>
      </c>
      <c r="B1" s="449"/>
      <c r="C1" s="44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4">
      <c r="A2" s="470" t="s">
        <v>505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4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4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471"/>
      <c r="B6" s="471"/>
      <c r="C6" s="471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468" t="s">
        <v>507</v>
      </c>
      <c r="F7" s="468"/>
      <c r="G7" s="468"/>
      <c r="H7" s="468"/>
      <c r="I7" s="468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68" t="s">
        <v>508</v>
      </c>
      <c r="L8" s="468"/>
      <c r="M8" s="468"/>
      <c r="N8" s="37"/>
      <c r="O8" s="468" t="s">
        <v>357</v>
      </c>
      <c r="P8" s="468"/>
      <c r="Q8" s="468"/>
      <c r="R8" s="468"/>
      <c r="S8" s="468"/>
      <c r="T8" s="37"/>
      <c r="U8" s="472"/>
      <c r="V8" s="472"/>
      <c r="W8" s="472"/>
      <c r="X8" s="472"/>
      <c r="Y8" s="472"/>
      <c r="Z8" s="472"/>
      <c r="AA8" s="472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68" t="s">
        <v>511</v>
      </c>
      <c r="V9" s="468"/>
      <c r="W9" s="468"/>
      <c r="X9" s="468"/>
      <c r="Y9" s="468"/>
      <c r="Z9" s="468"/>
      <c r="AA9" s="468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3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3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35">
      <c r="A247" s="469" t="s">
        <v>379</v>
      </c>
      <c r="B247" s="469"/>
      <c r="C247" s="469"/>
      <c r="D247" s="469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35">
      <c r="A248" s="183"/>
      <c r="B248" s="469"/>
      <c r="C248" s="469"/>
      <c r="D248" s="469"/>
      <c r="E248" s="469"/>
      <c r="F248" s="114"/>
      <c r="G248" s="114"/>
      <c r="H248" s="114"/>
      <c r="I248" s="114"/>
      <c r="AJ248" s="295"/>
    </row>
    <row r="249" spans="1:36" s="94" customFormat="1" ht="12" customHeight="1" x14ac:dyDescent="0.3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3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3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3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3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3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3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3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3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3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3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3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3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3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3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3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3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3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3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3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3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3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3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3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3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3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3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3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3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3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3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3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3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3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3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3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3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3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3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3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3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3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3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3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3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3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3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3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3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3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3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3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3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3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3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3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3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3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3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3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3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3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3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3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3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3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3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3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3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3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3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3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3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3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3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3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3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4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4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4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4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4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4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4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4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4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4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4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4">
      <c r="I337" s="112"/>
      <c r="J337" s="133"/>
      <c r="AC337" s="133"/>
      <c r="AD337" s="133"/>
      <c r="AJ337" s="296"/>
    </row>
    <row r="338" spans="9:36" s="114" customFormat="1" ht="12" customHeight="1" x14ac:dyDescent="0.4">
      <c r="I338" s="112"/>
      <c r="J338" s="133"/>
      <c r="AC338" s="133"/>
      <c r="AD338" s="133"/>
      <c r="AJ338" s="296"/>
    </row>
    <row r="339" spans="9:36" s="114" customFormat="1" ht="12" customHeight="1" x14ac:dyDescent="0.4">
      <c r="I339" s="112"/>
      <c r="J339" s="133"/>
      <c r="AC339" s="133"/>
      <c r="AD339" s="133"/>
      <c r="AJ339" s="296"/>
    </row>
    <row r="340" spans="9:36" s="114" customFormat="1" ht="12" customHeight="1" x14ac:dyDescent="0.4">
      <c r="I340" s="112"/>
      <c r="J340" s="133"/>
      <c r="AC340" s="133"/>
      <c r="AD340" s="133"/>
      <c r="AJ340" s="296"/>
    </row>
    <row r="341" spans="9:36" s="114" customFormat="1" ht="12" customHeight="1" x14ac:dyDescent="0.4">
      <c r="I341" s="112"/>
      <c r="J341" s="133"/>
      <c r="AC341" s="133"/>
      <c r="AD341" s="133"/>
      <c r="AJ341" s="296"/>
    </row>
    <row r="342" spans="9:36" s="114" customFormat="1" ht="12" customHeight="1" x14ac:dyDescent="0.4">
      <c r="I342" s="112"/>
      <c r="J342" s="133"/>
      <c r="AC342" s="133"/>
      <c r="AD342" s="133"/>
      <c r="AJ342" s="296"/>
    </row>
    <row r="343" spans="9:36" s="114" customFormat="1" ht="12" customHeight="1" x14ac:dyDescent="0.4">
      <c r="I343" s="112"/>
      <c r="J343" s="133"/>
      <c r="AC343" s="133"/>
      <c r="AD343" s="133"/>
      <c r="AJ343" s="296"/>
    </row>
    <row r="344" spans="9:36" s="114" customFormat="1" ht="12" customHeight="1" x14ac:dyDescent="0.4">
      <c r="I344" s="112"/>
      <c r="J344" s="133"/>
      <c r="AC344" s="133"/>
      <c r="AD344" s="133"/>
      <c r="AJ344" s="296"/>
    </row>
    <row r="345" spans="9:36" s="114" customFormat="1" ht="12" customHeight="1" x14ac:dyDescent="0.4">
      <c r="I345" s="112"/>
      <c r="J345" s="133"/>
      <c r="AC345" s="133"/>
      <c r="AD345" s="133"/>
      <c r="AJ345" s="296"/>
    </row>
    <row r="346" spans="9:36" s="114" customFormat="1" ht="12" customHeight="1" x14ac:dyDescent="0.4">
      <c r="I346" s="112"/>
      <c r="J346" s="133"/>
      <c r="AC346" s="133"/>
      <c r="AD346" s="133"/>
      <c r="AJ346" s="296"/>
    </row>
    <row r="347" spans="9:36" s="114" customFormat="1" ht="12" customHeight="1" x14ac:dyDescent="0.4">
      <c r="I347" s="112"/>
      <c r="J347" s="133"/>
      <c r="AC347" s="133"/>
      <c r="AD347" s="133"/>
      <c r="AJ347" s="296"/>
    </row>
    <row r="348" spans="9:36" s="114" customFormat="1" ht="12" customHeight="1" x14ac:dyDescent="0.4">
      <c r="I348" s="112"/>
      <c r="J348" s="133"/>
      <c r="AC348" s="133"/>
      <c r="AD348" s="133"/>
      <c r="AJ348" s="296"/>
    </row>
    <row r="349" spans="9:36" s="114" customFormat="1" ht="12" customHeight="1" x14ac:dyDescent="0.4">
      <c r="I349" s="112"/>
      <c r="J349" s="133"/>
      <c r="AC349" s="133"/>
      <c r="AD349" s="133"/>
      <c r="AJ349" s="296"/>
    </row>
    <row r="350" spans="9:36" s="114" customFormat="1" ht="12" customHeight="1" x14ac:dyDescent="0.4">
      <c r="I350" s="112"/>
      <c r="J350" s="133"/>
      <c r="AC350" s="133"/>
      <c r="AD350" s="133"/>
      <c r="AJ350" s="296"/>
    </row>
    <row r="351" spans="9:36" s="114" customFormat="1" ht="12" customHeight="1" x14ac:dyDescent="0.4">
      <c r="I351" s="112"/>
      <c r="J351" s="133"/>
      <c r="AC351" s="133"/>
      <c r="AD351" s="133"/>
      <c r="AJ351" s="296"/>
    </row>
    <row r="352" spans="9:36" s="114" customFormat="1" ht="12" customHeight="1" x14ac:dyDescent="0.4">
      <c r="I352" s="112"/>
      <c r="J352" s="133"/>
      <c r="AC352" s="133"/>
      <c r="AD352" s="133"/>
      <c r="AJ352" s="296"/>
    </row>
    <row r="353" spans="9:36" s="114" customFormat="1" ht="12" customHeight="1" x14ac:dyDescent="0.4">
      <c r="I353" s="112"/>
      <c r="J353" s="133"/>
      <c r="AC353" s="133"/>
      <c r="AD353" s="133"/>
      <c r="AJ353" s="296"/>
    </row>
    <row r="354" spans="9:36" s="114" customFormat="1" ht="12" customHeight="1" x14ac:dyDescent="0.4">
      <c r="I354" s="112"/>
      <c r="J354" s="133"/>
      <c r="AC354" s="133"/>
      <c r="AD354" s="133"/>
      <c r="AJ354" s="296"/>
    </row>
    <row r="355" spans="9:36" s="114" customFormat="1" ht="12" customHeight="1" x14ac:dyDescent="0.4">
      <c r="I355" s="112"/>
      <c r="J355" s="133"/>
      <c r="AC355" s="133"/>
      <c r="AD355" s="133"/>
      <c r="AJ355" s="296"/>
    </row>
    <row r="356" spans="9:36" s="114" customFormat="1" ht="12" customHeight="1" x14ac:dyDescent="0.4">
      <c r="I356" s="112"/>
      <c r="J356" s="133"/>
      <c r="AC356" s="133"/>
      <c r="AD356" s="133"/>
      <c r="AJ356" s="296"/>
    </row>
    <row r="357" spans="9:36" s="114" customFormat="1" ht="12" customHeight="1" x14ac:dyDescent="0.4">
      <c r="I357" s="112"/>
      <c r="J357" s="133"/>
      <c r="AC357" s="133"/>
      <c r="AD357" s="133"/>
      <c r="AJ357" s="296"/>
    </row>
    <row r="358" spans="9:36" s="114" customFormat="1" ht="12" customHeight="1" x14ac:dyDescent="0.4">
      <c r="I358" s="112"/>
      <c r="J358" s="133"/>
      <c r="AC358" s="133"/>
      <c r="AD358" s="133"/>
      <c r="AJ358" s="296"/>
    </row>
    <row r="359" spans="9:36" s="114" customFormat="1" ht="12" customHeight="1" x14ac:dyDescent="0.4">
      <c r="I359" s="112"/>
      <c r="J359" s="133"/>
      <c r="AC359" s="133"/>
      <c r="AD359" s="133"/>
      <c r="AJ359" s="296"/>
    </row>
    <row r="360" spans="9:36" s="114" customFormat="1" ht="12" customHeight="1" x14ac:dyDescent="0.4">
      <c r="I360" s="112"/>
      <c r="J360" s="133"/>
      <c r="AC360" s="133"/>
      <c r="AD360" s="133"/>
      <c r="AJ360" s="296"/>
    </row>
    <row r="361" spans="9:36" s="114" customFormat="1" ht="12" customHeight="1" x14ac:dyDescent="0.4">
      <c r="I361" s="112"/>
      <c r="J361" s="133"/>
      <c r="AC361" s="133"/>
      <c r="AD361" s="133"/>
      <c r="AJ361" s="296"/>
    </row>
    <row r="362" spans="9:36" s="114" customFormat="1" ht="12" customHeight="1" x14ac:dyDescent="0.4">
      <c r="I362" s="112"/>
      <c r="J362" s="133"/>
      <c r="AC362" s="133"/>
      <c r="AD362" s="133"/>
      <c r="AJ362" s="296"/>
    </row>
    <row r="363" spans="9:36" s="114" customFormat="1" ht="12" customHeight="1" x14ac:dyDescent="0.4">
      <c r="I363" s="112"/>
      <c r="J363" s="133"/>
      <c r="AC363" s="133"/>
      <c r="AD363" s="133"/>
      <c r="AJ363" s="296"/>
    </row>
    <row r="364" spans="9:36" s="114" customFormat="1" ht="12" customHeight="1" x14ac:dyDescent="0.4">
      <c r="I364" s="112"/>
      <c r="J364" s="133"/>
      <c r="AC364" s="133"/>
      <c r="AD364" s="133"/>
      <c r="AJ364" s="296"/>
    </row>
    <row r="365" spans="9:36" s="114" customFormat="1" ht="12" customHeight="1" x14ac:dyDescent="0.4">
      <c r="I365" s="112"/>
      <c r="J365" s="133"/>
      <c r="AC365" s="133"/>
      <c r="AD365" s="133"/>
      <c r="AJ365" s="296"/>
    </row>
    <row r="366" spans="9:36" s="114" customFormat="1" ht="12" customHeight="1" x14ac:dyDescent="0.4">
      <c r="I366" s="112"/>
      <c r="J366" s="133"/>
      <c r="AC366" s="133"/>
      <c r="AD366" s="133"/>
      <c r="AJ366" s="296"/>
    </row>
    <row r="367" spans="9:36" s="114" customFormat="1" ht="12" customHeight="1" x14ac:dyDescent="0.4">
      <c r="I367" s="112"/>
      <c r="J367" s="133"/>
      <c r="AC367" s="133"/>
      <c r="AD367" s="133"/>
      <c r="AJ367" s="296"/>
    </row>
    <row r="368" spans="9:36" s="114" customFormat="1" ht="12" customHeight="1" x14ac:dyDescent="0.4">
      <c r="I368" s="112"/>
      <c r="J368" s="133"/>
      <c r="AC368" s="133"/>
      <c r="AD368" s="133"/>
      <c r="AJ368" s="296"/>
    </row>
    <row r="369" spans="9:36" s="114" customFormat="1" ht="12" customHeight="1" x14ac:dyDescent="0.4">
      <c r="I369" s="112"/>
      <c r="J369" s="133"/>
      <c r="AC369" s="133"/>
      <c r="AD369" s="133"/>
      <c r="AJ369" s="296"/>
    </row>
    <row r="370" spans="9:36" s="114" customFormat="1" ht="12" customHeight="1" x14ac:dyDescent="0.4">
      <c r="I370" s="112"/>
      <c r="J370" s="133"/>
      <c r="AC370" s="133"/>
      <c r="AD370" s="133"/>
      <c r="AJ370" s="296"/>
    </row>
    <row r="371" spans="9:36" s="114" customFormat="1" ht="12" customHeight="1" x14ac:dyDescent="0.4">
      <c r="I371" s="112"/>
      <c r="J371" s="133"/>
      <c r="AC371" s="133"/>
      <c r="AD371" s="133"/>
      <c r="AJ371" s="296"/>
    </row>
    <row r="372" spans="9:36" s="114" customFormat="1" ht="12" customHeight="1" x14ac:dyDescent="0.4">
      <c r="I372" s="112"/>
      <c r="J372" s="133"/>
      <c r="AC372" s="133"/>
      <c r="AD372" s="133"/>
      <c r="AJ372" s="296"/>
    </row>
    <row r="374" spans="9:36" s="114" customFormat="1" ht="12" customHeight="1" x14ac:dyDescent="0.4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4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4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4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4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4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4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4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4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4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4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4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4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4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4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4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4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4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4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4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4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4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4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4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4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4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4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4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4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4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4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4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4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4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4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4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4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4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4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4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4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4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4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4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4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4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4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4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4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4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4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4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4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4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4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4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4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4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4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4">
      <c r="I434" s="112"/>
      <c r="J434" s="133"/>
      <c r="AC434" s="133"/>
      <c r="AD434" s="133"/>
      <c r="AJ434" s="296"/>
    </row>
    <row r="435" spans="9:36" s="114" customFormat="1" ht="12" customHeight="1" x14ac:dyDescent="0.4">
      <c r="I435" s="112"/>
      <c r="J435" s="133"/>
      <c r="AC435" s="133"/>
      <c r="AD435" s="133"/>
      <c r="AJ435" s="296"/>
    </row>
    <row r="436" spans="9:36" s="114" customFormat="1" ht="12" customHeight="1" x14ac:dyDescent="0.4">
      <c r="I436" s="112"/>
      <c r="J436" s="133"/>
      <c r="AC436" s="133"/>
      <c r="AD436" s="133"/>
      <c r="AJ436" s="296"/>
    </row>
    <row r="437" spans="9:36" s="114" customFormat="1" ht="12" customHeight="1" x14ac:dyDescent="0.4">
      <c r="I437" s="112"/>
      <c r="J437" s="133"/>
      <c r="AC437" s="133"/>
      <c r="AD437" s="133"/>
      <c r="AJ437" s="296"/>
    </row>
    <row r="438" spans="9:36" s="114" customFormat="1" ht="12" customHeight="1" x14ac:dyDescent="0.4">
      <c r="I438" s="112"/>
      <c r="J438" s="133"/>
      <c r="AC438" s="133"/>
      <c r="AD438" s="133"/>
      <c r="AJ438" s="296"/>
    </row>
    <row r="439" spans="9:36" s="114" customFormat="1" ht="12" customHeight="1" x14ac:dyDescent="0.4">
      <c r="I439" s="112"/>
      <c r="J439" s="133"/>
      <c r="AC439" s="133"/>
      <c r="AD439" s="133"/>
      <c r="AJ439" s="296"/>
    </row>
    <row r="440" spans="9:36" s="114" customFormat="1" ht="12" customHeight="1" x14ac:dyDescent="0.4">
      <c r="I440" s="112"/>
      <c r="J440" s="133"/>
      <c r="AC440" s="133"/>
      <c r="AD440" s="133"/>
      <c r="AJ440" s="296"/>
    </row>
    <row r="441" spans="9:36" s="114" customFormat="1" ht="12" customHeight="1" x14ac:dyDescent="0.4">
      <c r="I441" s="112"/>
      <c r="J441" s="133"/>
      <c r="AC441" s="133"/>
      <c r="AD441" s="133"/>
      <c r="AJ441" s="296"/>
    </row>
    <row r="442" spans="9:36" s="114" customFormat="1" ht="12" customHeight="1" x14ac:dyDescent="0.4">
      <c r="I442" s="112"/>
      <c r="J442" s="133"/>
      <c r="AC442" s="133"/>
      <c r="AD442" s="133"/>
      <c r="AJ442" s="296"/>
    </row>
    <row r="443" spans="9:36" s="114" customFormat="1" ht="12" customHeight="1" x14ac:dyDescent="0.4">
      <c r="I443" s="112"/>
      <c r="J443" s="133"/>
      <c r="AC443" s="133"/>
      <c r="AD443" s="133"/>
      <c r="AJ443" s="296"/>
    </row>
    <row r="444" spans="9:36" s="114" customFormat="1" ht="12" customHeight="1" x14ac:dyDescent="0.4">
      <c r="I444" s="112"/>
      <c r="J444" s="133"/>
      <c r="AC444" s="133"/>
      <c r="AD444" s="133"/>
      <c r="AJ444" s="296"/>
    </row>
    <row r="445" spans="9:36" s="114" customFormat="1" ht="12" customHeight="1" x14ac:dyDescent="0.4">
      <c r="I445" s="112"/>
      <c r="J445" s="133"/>
      <c r="AC445" s="133"/>
      <c r="AD445" s="133"/>
      <c r="AJ445" s="296"/>
    </row>
    <row r="446" spans="9:36" s="114" customFormat="1" ht="12" customHeight="1" x14ac:dyDescent="0.4">
      <c r="I446" s="112"/>
      <c r="J446" s="133"/>
      <c r="AC446" s="133"/>
      <c r="AD446" s="133"/>
      <c r="AJ446" s="296"/>
    </row>
    <row r="447" spans="9:36" s="114" customFormat="1" ht="12" customHeight="1" x14ac:dyDescent="0.4">
      <c r="I447" s="112"/>
      <c r="J447" s="133"/>
      <c r="AC447" s="133"/>
      <c r="AD447" s="133"/>
      <c r="AJ447" s="296"/>
    </row>
    <row r="448" spans="9:36" s="114" customFormat="1" ht="12" customHeight="1" x14ac:dyDescent="0.4">
      <c r="I448" s="112"/>
      <c r="J448" s="133"/>
      <c r="AC448" s="133"/>
      <c r="AD448" s="133"/>
      <c r="AJ448" s="296"/>
    </row>
    <row r="449" spans="9:36" s="114" customFormat="1" ht="12" customHeight="1" x14ac:dyDescent="0.4">
      <c r="I449" s="112"/>
      <c r="J449" s="133"/>
      <c r="AC449" s="133"/>
      <c r="AD449" s="133"/>
      <c r="AJ449" s="296"/>
    </row>
    <row r="450" spans="9:36" s="114" customFormat="1" ht="12" customHeight="1" x14ac:dyDescent="0.4">
      <c r="I450" s="112"/>
      <c r="J450" s="133"/>
      <c r="AC450" s="133"/>
      <c r="AD450" s="133"/>
      <c r="AJ450" s="296"/>
    </row>
    <row r="451" spans="9:36" s="114" customFormat="1" ht="12" customHeight="1" x14ac:dyDescent="0.4">
      <c r="I451" s="112"/>
      <c r="J451" s="133"/>
      <c r="AC451" s="133"/>
      <c r="AD451" s="133"/>
      <c r="AJ451" s="296"/>
    </row>
    <row r="452" spans="9:36" s="114" customFormat="1" ht="12" customHeight="1" x14ac:dyDescent="0.4">
      <c r="I452" s="112"/>
      <c r="J452" s="133"/>
      <c r="AC452" s="133"/>
      <c r="AD452" s="133"/>
      <c r="AJ452" s="296"/>
    </row>
    <row r="453" spans="9:36" s="114" customFormat="1" ht="12" customHeight="1" x14ac:dyDescent="0.4">
      <c r="I453" s="112"/>
      <c r="J453" s="133"/>
      <c r="AC453" s="133"/>
      <c r="AD453" s="133"/>
      <c r="AJ453" s="296"/>
    </row>
    <row r="454" spans="9:36" s="114" customFormat="1" ht="12" customHeight="1" x14ac:dyDescent="0.4">
      <c r="I454" s="112"/>
      <c r="J454" s="133"/>
      <c r="AC454" s="133"/>
      <c r="AD454" s="133"/>
      <c r="AJ454" s="296"/>
    </row>
    <row r="455" spans="9:36" s="114" customFormat="1" ht="12" customHeight="1" x14ac:dyDescent="0.4">
      <c r="I455" s="112"/>
      <c r="J455" s="133"/>
      <c r="AC455" s="133"/>
      <c r="AD455" s="133"/>
      <c r="AJ455" s="296"/>
    </row>
    <row r="456" spans="9:36" s="114" customFormat="1" ht="12" customHeight="1" x14ac:dyDescent="0.4">
      <c r="I456" s="112"/>
      <c r="J456" s="133"/>
      <c r="AC456" s="133"/>
      <c r="AD456" s="133"/>
      <c r="AJ456" s="296"/>
    </row>
    <row r="457" spans="9:36" s="114" customFormat="1" ht="12" customHeight="1" x14ac:dyDescent="0.4">
      <c r="I457" s="112"/>
      <c r="J457" s="133"/>
      <c r="AC457" s="133"/>
      <c r="AD457" s="133"/>
      <c r="AJ457" s="296"/>
    </row>
    <row r="458" spans="9:36" s="114" customFormat="1" ht="12" customHeight="1" x14ac:dyDescent="0.4">
      <c r="I458" s="112"/>
      <c r="J458" s="133"/>
      <c r="AC458" s="133"/>
      <c r="AD458" s="133"/>
      <c r="AJ458" s="296"/>
    </row>
    <row r="459" spans="9:36" s="114" customFormat="1" ht="12" customHeight="1" x14ac:dyDescent="0.4">
      <c r="I459" s="112"/>
      <c r="J459" s="133"/>
      <c r="AC459" s="133"/>
      <c r="AD459" s="133"/>
      <c r="AJ459" s="296"/>
    </row>
    <row r="460" spans="9:36" s="114" customFormat="1" ht="12" customHeight="1" x14ac:dyDescent="0.4">
      <c r="I460" s="112"/>
      <c r="J460" s="133"/>
      <c r="AC460" s="133"/>
      <c r="AD460" s="133"/>
      <c r="AJ460" s="296"/>
    </row>
    <row r="461" spans="9:36" s="114" customFormat="1" ht="12" customHeight="1" x14ac:dyDescent="0.4">
      <c r="I461" s="112"/>
      <c r="J461" s="133"/>
      <c r="AC461" s="133"/>
      <c r="AD461" s="133"/>
      <c r="AJ461" s="296"/>
    </row>
    <row r="462" spans="9:36" s="114" customFormat="1" ht="12" customHeight="1" x14ac:dyDescent="0.4">
      <c r="I462" s="112"/>
      <c r="J462" s="133"/>
      <c r="AC462" s="133"/>
      <c r="AD462" s="133"/>
      <c r="AJ462" s="296"/>
    </row>
    <row r="463" spans="9:36" s="114" customFormat="1" ht="12" customHeight="1" x14ac:dyDescent="0.4">
      <c r="I463" s="112"/>
      <c r="J463" s="133"/>
      <c r="AC463" s="133"/>
      <c r="AD463" s="133"/>
      <c r="AJ463" s="296"/>
    </row>
    <row r="464" spans="9:36" s="114" customFormat="1" ht="12" customHeight="1" x14ac:dyDescent="0.4">
      <c r="I464" s="112"/>
      <c r="J464" s="133"/>
      <c r="AC464" s="133"/>
      <c r="AD464" s="133"/>
      <c r="AJ464" s="296"/>
    </row>
    <row r="465" spans="9:36" s="114" customFormat="1" ht="12" customHeight="1" x14ac:dyDescent="0.4">
      <c r="I465" s="112"/>
      <c r="J465" s="133"/>
      <c r="AC465" s="133"/>
      <c r="AD465" s="133"/>
      <c r="AJ465" s="296"/>
    </row>
    <row r="466" spans="9:36" s="114" customFormat="1" ht="12" customHeight="1" x14ac:dyDescent="0.4">
      <c r="I466" s="112"/>
      <c r="J466" s="133"/>
      <c r="AC466" s="133"/>
      <c r="AD466" s="133"/>
      <c r="AJ466" s="296"/>
    </row>
    <row r="467" spans="9:36" s="114" customFormat="1" ht="12" customHeight="1" x14ac:dyDescent="0.4">
      <c r="I467" s="112"/>
      <c r="J467" s="133"/>
      <c r="AC467" s="133"/>
      <c r="AD467" s="133"/>
      <c r="AJ467" s="296"/>
    </row>
    <row r="468" spans="9:36" s="114" customFormat="1" ht="12" customHeight="1" x14ac:dyDescent="0.4">
      <c r="I468" s="112"/>
      <c r="J468" s="133"/>
      <c r="AC468" s="133"/>
      <c r="AD468" s="133"/>
      <c r="AJ468" s="296"/>
    </row>
    <row r="469" spans="9:36" s="114" customFormat="1" ht="12" customHeight="1" x14ac:dyDescent="0.4">
      <c r="I469" s="112"/>
      <c r="J469" s="133"/>
      <c r="AC469" s="133"/>
      <c r="AD469" s="133"/>
      <c r="AJ469" s="296"/>
    </row>
    <row r="470" spans="9:36" s="114" customFormat="1" ht="12" customHeight="1" x14ac:dyDescent="0.4">
      <c r="I470" s="112"/>
      <c r="J470" s="133"/>
      <c r="AC470" s="133"/>
      <c r="AD470" s="133"/>
      <c r="AJ470" s="296"/>
    </row>
    <row r="471" spans="9:36" s="114" customFormat="1" ht="12" customHeight="1" x14ac:dyDescent="0.4">
      <c r="I471" s="112"/>
      <c r="J471" s="133"/>
      <c r="AC471" s="133"/>
      <c r="AD471" s="133"/>
      <c r="AJ471" s="296"/>
    </row>
    <row r="472" spans="9:36" s="114" customFormat="1" ht="12" customHeight="1" x14ac:dyDescent="0.4">
      <c r="I472" s="112"/>
      <c r="J472" s="133"/>
      <c r="AC472" s="133"/>
      <c r="AD472" s="133"/>
      <c r="AJ472" s="296"/>
    </row>
    <row r="473" spans="9:36" s="114" customFormat="1" ht="12" customHeight="1" x14ac:dyDescent="0.4">
      <c r="I473" s="112"/>
      <c r="J473" s="133"/>
      <c r="AC473" s="133"/>
      <c r="AD473" s="133"/>
      <c r="AJ473" s="296"/>
    </row>
    <row r="474" spans="9:36" s="114" customFormat="1" ht="12" customHeight="1" x14ac:dyDescent="0.4">
      <c r="I474" s="112"/>
      <c r="J474" s="133"/>
      <c r="AC474" s="133"/>
      <c r="AD474" s="133"/>
      <c r="AJ474" s="296"/>
    </row>
    <row r="475" spans="9:36" s="114" customFormat="1" ht="12" customHeight="1" x14ac:dyDescent="0.4">
      <c r="I475" s="112"/>
      <c r="J475" s="133"/>
      <c r="AC475" s="133"/>
      <c r="AD475" s="133"/>
      <c r="AJ475" s="296"/>
    </row>
    <row r="476" spans="9:36" s="114" customFormat="1" ht="12" customHeight="1" x14ac:dyDescent="0.4">
      <c r="I476" s="112"/>
      <c r="J476" s="133"/>
      <c r="AC476" s="133"/>
      <c r="AD476" s="133"/>
      <c r="AJ476" s="296"/>
    </row>
    <row r="477" spans="9:36" s="114" customFormat="1" ht="12" customHeight="1" x14ac:dyDescent="0.4">
      <c r="I477" s="112"/>
      <c r="J477" s="133"/>
      <c r="AC477" s="133"/>
      <c r="AD477" s="133"/>
      <c r="AJ477" s="296"/>
    </row>
    <row r="478" spans="9:36" s="114" customFormat="1" ht="12" customHeight="1" x14ac:dyDescent="0.4">
      <c r="I478" s="112"/>
      <c r="J478" s="133"/>
      <c r="AC478" s="133"/>
      <c r="AD478" s="133"/>
      <c r="AJ478" s="296"/>
    </row>
    <row r="479" spans="9:36" s="114" customFormat="1" ht="12" customHeight="1" x14ac:dyDescent="0.4">
      <c r="I479" s="112"/>
      <c r="J479" s="133"/>
      <c r="AC479" s="133"/>
      <c r="AD479" s="133"/>
      <c r="AJ479" s="296"/>
    </row>
    <row r="480" spans="9:36" s="114" customFormat="1" ht="12" customHeight="1" x14ac:dyDescent="0.4">
      <c r="I480" s="112"/>
      <c r="J480" s="133"/>
      <c r="AC480" s="133"/>
      <c r="AD480" s="133"/>
      <c r="AJ480" s="296"/>
    </row>
    <row r="481" spans="9:36" s="114" customFormat="1" ht="12" customHeight="1" x14ac:dyDescent="0.4">
      <c r="I481" s="112"/>
      <c r="J481" s="133"/>
      <c r="AC481" s="133"/>
      <c r="AD481" s="133"/>
      <c r="AJ481" s="296"/>
    </row>
    <row r="482" spans="9:36" s="114" customFormat="1" ht="12" customHeight="1" x14ac:dyDescent="0.4">
      <c r="I482" s="112"/>
      <c r="J482" s="133"/>
      <c r="AC482" s="133"/>
      <c r="AD482" s="133"/>
      <c r="AJ482" s="296"/>
    </row>
    <row r="483" spans="9:36" s="114" customFormat="1" ht="12" customHeight="1" x14ac:dyDescent="0.4">
      <c r="I483" s="112"/>
      <c r="J483" s="133"/>
      <c r="AC483" s="133"/>
      <c r="AD483" s="133"/>
      <c r="AJ483" s="296"/>
    </row>
    <row r="484" spans="9:36" s="114" customFormat="1" ht="12" customHeight="1" x14ac:dyDescent="0.4">
      <c r="I484" s="112"/>
      <c r="J484" s="133"/>
      <c r="AC484" s="133"/>
      <c r="AD484" s="133"/>
      <c r="AJ484" s="296"/>
    </row>
    <row r="485" spans="9:36" s="114" customFormat="1" ht="12" customHeight="1" x14ac:dyDescent="0.4">
      <c r="I485" s="112"/>
      <c r="J485" s="133"/>
      <c r="AC485" s="133"/>
      <c r="AD485" s="133"/>
      <c r="AJ485" s="296"/>
    </row>
    <row r="486" spans="9:36" s="114" customFormat="1" ht="12" customHeight="1" x14ac:dyDescent="0.4">
      <c r="I486" s="112"/>
      <c r="J486" s="133"/>
      <c r="AC486" s="133"/>
      <c r="AD486" s="133"/>
      <c r="AJ486" s="296"/>
    </row>
    <row r="487" spans="9:36" s="114" customFormat="1" ht="12" customHeight="1" x14ac:dyDescent="0.4">
      <c r="I487" s="112"/>
      <c r="J487" s="133"/>
      <c r="AC487" s="133"/>
      <c r="AD487" s="133"/>
      <c r="AJ487" s="296"/>
    </row>
    <row r="488" spans="9:36" s="114" customFormat="1" ht="12" customHeight="1" x14ac:dyDescent="0.4">
      <c r="I488" s="112"/>
      <c r="J488" s="133"/>
      <c r="AC488" s="133"/>
      <c r="AD488" s="133"/>
      <c r="AJ488" s="296"/>
    </row>
    <row r="489" spans="9:36" s="114" customFormat="1" ht="12" customHeight="1" x14ac:dyDescent="0.4">
      <c r="I489" s="112"/>
      <c r="J489" s="133"/>
      <c r="AC489" s="133"/>
      <c r="AD489" s="133"/>
      <c r="AJ489" s="296"/>
    </row>
    <row r="490" spans="9:36" s="114" customFormat="1" ht="12" customHeight="1" x14ac:dyDescent="0.4">
      <c r="I490" s="112"/>
      <c r="J490" s="133"/>
      <c r="AC490" s="133"/>
      <c r="AD490" s="133"/>
      <c r="AJ490" s="296"/>
    </row>
    <row r="491" spans="9:36" s="114" customFormat="1" ht="12" customHeight="1" x14ac:dyDescent="0.4">
      <c r="I491" s="112"/>
      <c r="J491" s="133"/>
      <c r="AC491" s="133"/>
      <c r="AD491" s="133"/>
      <c r="AJ491" s="296"/>
    </row>
    <row r="492" spans="9:36" s="114" customFormat="1" ht="12" customHeight="1" x14ac:dyDescent="0.4">
      <c r="I492" s="112"/>
      <c r="J492" s="133"/>
      <c r="AC492" s="133"/>
      <c r="AD492" s="133"/>
      <c r="AJ492" s="296"/>
    </row>
    <row r="494" spans="9:36" s="114" customFormat="1" ht="12" customHeight="1" x14ac:dyDescent="0.4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4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4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4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4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4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4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4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4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4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4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4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4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4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4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4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4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4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4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4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4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4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4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4">
      <c r="I518" s="112"/>
      <c r="J518" s="133"/>
      <c r="AC518" s="133"/>
      <c r="AD518" s="133"/>
      <c r="AJ518" s="296"/>
    </row>
    <row r="519" spans="9:36" s="114" customFormat="1" ht="12" customHeight="1" x14ac:dyDescent="0.4">
      <c r="I519" s="112"/>
      <c r="J519" s="133"/>
      <c r="AC519" s="133"/>
      <c r="AD519" s="133"/>
      <c r="AJ519" s="296"/>
    </row>
    <row r="520" spans="9:36" s="114" customFormat="1" ht="12" customHeight="1" x14ac:dyDescent="0.4">
      <c r="I520" s="112"/>
      <c r="J520" s="133"/>
      <c r="AC520" s="133"/>
      <c r="AD520" s="133"/>
      <c r="AJ520" s="296"/>
    </row>
    <row r="521" spans="9:36" s="114" customFormat="1" ht="12" customHeight="1" x14ac:dyDescent="0.4">
      <c r="I521" s="112"/>
      <c r="J521" s="133"/>
      <c r="AC521" s="133"/>
      <c r="AD521" s="133"/>
      <c r="AJ521" s="296"/>
    </row>
    <row r="522" spans="9:36" s="114" customFormat="1" ht="12" customHeight="1" x14ac:dyDescent="0.4">
      <c r="I522" s="112"/>
      <c r="J522" s="133"/>
      <c r="AC522" s="133"/>
      <c r="AD522" s="133"/>
      <c r="AJ522" s="296"/>
    </row>
    <row r="523" spans="9:36" s="114" customFormat="1" ht="12" customHeight="1" x14ac:dyDescent="0.4">
      <c r="I523" s="112"/>
      <c r="J523" s="133"/>
      <c r="AC523" s="133"/>
      <c r="AD523" s="133"/>
      <c r="AJ523" s="296"/>
    </row>
    <row r="524" spans="9:36" s="114" customFormat="1" ht="12" customHeight="1" x14ac:dyDescent="0.4">
      <c r="I524" s="112"/>
      <c r="J524" s="133"/>
      <c r="AC524" s="133"/>
      <c r="AD524" s="133"/>
      <c r="AJ524" s="296"/>
    </row>
    <row r="525" spans="9:36" s="114" customFormat="1" ht="12" customHeight="1" x14ac:dyDescent="0.4">
      <c r="I525" s="112"/>
      <c r="J525" s="133"/>
      <c r="AC525" s="133"/>
      <c r="AD525" s="133"/>
      <c r="AJ525" s="296"/>
    </row>
    <row r="526" spans="9:36" s="114" customFormat="1" ht="12" customHeight="1" x14ac:dyDescent="0.4">
      <c r="I526" s="112"/>
      <c r="J526" s="133"/>
      <c r="AC526" s="133"/>
      <c r="AD526" s="133"/>
      <c r="AJ526" s="296"/>
    </row>
    <row r="527" spans="9:36" s="114" customFormat="1" ht="12" customHeight="1" x14ac:dyDescent="0.4">
      <c r="I527" s="112"/>
      <c r="J527" s="133"/>
      <c r="AC527" s="133"/>
      <c r="AD527" s="133"/>
      <c r="AJ527" s="296"/>
    </row>
    <row r="528" spans="9:36" s="114" customFormat="1" ht="12" customHeight="1" x14ac:dyDescent="0.4">
      <c r="I528" s="112"/>
      <c r="J528" s="133"/>
      <c r="AC528" s="133"/>
      <c r="AD528" s="133"/>
      <c r="AJ528" s="296"/>
    </row>
    <row r="529" spans="9:36" s="114" customFormat="1" ht="12" customHeight="1" x14ac:dyDescent="0.4">
      <c r="I529" s="112"/>
      <c r="J529" s="133"/>
      <c r="AC529" s="133"/>
      <c r="AD529" s="133"/>
      <c r="AJ529" s="296"/>
    </row>
    <row r="530" spans="9:36" s="114" customFormat="1" ht="12" customHeight="1" x14ac:dyDescent="0.4">
      <c r="I530" s="112"/>
      <c r="J530" s="133"/>
      <c r="AC530" s="133"/>
      <c r="AD530" s="133"/>
      <c r="AJ530" s="296"/>
    </row>
    <row r="531" spans="9:36" s="114" customFormat="1" ht="12" customHeight="1" x14ac:dyDescent="0.4">
      <c r="I531" s="112"/>
      <c r="J531" s="133"/>
      <c r="AC531" s="133"/>
      <c r="AD531" s="133"/>
      <c r="AJ531" s="296"/>
    </row>
    <row r="532" spans="9:36" s="114" customFormat="1" ht="12" customHeight="1" x14ac:dyDescent="0.4">
      <c r="I532" s="112"/>
      <c r="J532" s="133"/>
      <c r="AC532" s="133"/>
      <c r="AD532" s="133"/>
      <c r="AJ532" s="296"/>
    </row>
    <row r="533" spans="9:36" s="114" customFormat="1" ht="12" customHeight="1" x14ac:dyDescent="0.4">
      <c r="I533" s="112"/>
      <c r="J533" s="133"/>
      <c r="AC533" s="133"/>
      <c r="AD533" s="133"/>
      <c r="AJ533" s="296"/>
    </row>
    <row r="534" spans="9:36" s="114" customFormat="1" ht="12" customHeight="1" x14ac:dyDescent="0.4">
      <c r="I534" s="112"/>
      <c r="J534" s="133"/>
      <c r="AC534" s="133"/>
      <c r="AD534" s="133"/>
      <c r="AJ534" s="296"/>
    </row>
    <row r="535" spans="9:36" s="114" customFormat="1" ht="12" customHeight="1" x14ac:dyDescent="0.4">
      <c r="I535" s="112"/>
      <c r="J535" s="133"/>
      <c r="AC535" s="133"/>
      <c r="AD535" s="133"/>
      <c r="AJ535" s="296"/>
    </row>
    <row r="536" spans="9:36" s="114" customFormat="1" ht="12" customHeight="1" x14ac:dyDescent="0.4">
      <c r="I536" s="112"/>
      <c r="J536" s="133"/>
      <c r="AC536" s="133"/>
      <c r="AD536" s="133"/>
      <c r="AJ536" s="296"/>
    </row>
    <row r="537" spans="9:36" s="114" customFormat="1" ht="12" customHeight="1" x14ac:dyDescent="0.4">
      <c r="I537" s="112"/>
      <c r="J537" s="133"/>
      <c r="AC537" s="133"/>
      <c r="AD537" s="133"/>
      <c r="AJ537" s="296"/>
    </row>
    <row r="538" spans="9:36" s="114" customFormat="1" ht="12" customHeight="1" x14ac:dyDescent="0.4">
      <c r="I538" s="112"/>
      <c r="J538" s="133"/>
      <c r="AC538" s="133"/>
      <c r="AD538" s="133"/>
      <c r="AJ538" s="296"/>
    </row>
    <row r="539" spans="9:36" s="114" customFormat="1" ht="12" customHeight="1" x14ac:dyDescent="0.4">
      <c r="I539" s="112"/>
      <c r="J539" s="133"/>
      <c r="AC539" s="133"/>
      <c r="AD539" s="133"/>
      <c r="AJ539" s="296"/>
    </row>
    <row r="540" spans="9:36" s="114" customFormat="1" ht="12" customHeight="1" x14ac:dyDescent="0.4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0"/>
  <sheetViews>
    <sheetView showGridLines="0" tabSelected="1" zoomScaleNormal="100" workbookViewId="0"/>
  </sheetViews>
  <sheetFormatPr defaultColWidth="8" defaultRowHeight="12.75" x14ac:dyDescent="0.35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ht="13.15" x14ac:dyDescent="0.4">
      <c r="A1" s="376" t="s">
        <v>1863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16"/>
    </row>
    <row r="2" spans="1:17" x14ac:dyDescent="0.35">
      <c r="A2" s="370" t="s">
        <v>124</v>
      </c>
      <c r="B2" s="362"/>
      <c r="C2" s="362"/>
      <c r="D2" s="363"/>
      <c r="E2" s="362"/>
      <c r="F2" s="363"/>
      <c r="G2" s="362"/>
      <c r="H2" s="363"/>
      <c r="I2" s="362"/>
      <c r="J2" s="363"/>
      <c r="K2" s="362"/>
      <c r="L2" s="363"/>
      <c r="M2" s="362"/>
      <c r="N2" s="362"/>
    </row>
    <row r="3" spans="1:17" x14ac:dyDescent="0.35">
      <c r="A3" s="370" t="s">
        <v>125</v>
      </c>
      <c r="B3" s="362"/>
      <c r="C3" s="362"/>
      <c r="D3" s="363"/>
      <c r="E3" s="362"/>
      <c r="F3" s="363"/>
      <c r="G3" s="362"/>
      <c r="H3" s="363"/>
      <c r="I3" s="362"/>
      <c r="J3" s="363"/>
      <c r="K3" s="362"/>
      <c r="L3" s="363"/>
      <c r="M3" s="362"/>
      <c r="N3" s="362"/>
    </row>
    <row r="4" spans="1:17" s="8" customFormat="1" ht="14.25" customHeight="1" x14ac:dyDescent="0.25">
      <c r="A4" s="407"/>
      <c r="B4" s="409"/>
      <c r="C4" s="412" t="s">
        <v>503</v>
      </c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0"/>
      <c r="O4" s="7"/>
    </row>
    <row r="5" spans="1:17" s="8" customFormat="1" ht="14.25" hidden="1" customHeight="1" x14ac:dyDescent="0.25">
      <c r="A5" s="407"/>
      <c r="B5" s="409"/>
      <c r="C5" s="411" t="s">
        <v>164</v>
      </c>
      <c r="D5" s="412"/>
      <c r="E5" s="412" t="s">
        <v>181</v>
      </c>
      <c r="F5" s="412"/>
      <c r="G5" s="412" t="s">
        <v>200</v>
      </c>
      <c r="H5" s="412"/>
      <c r="I5" s="412" t="s">
        <v>96</v>
      </c>
      <c r="J5" s="412"/>
      <c r="K5" s="412" t="s">
        <v>313</v>
      </c>
      <c r="L5" s="412"/>
      <c r="M5" s="412" t="s">
        <v>74</v>
      </c>
      <c r="N5" s="412" t="s">
        <v>101</v>
      </c>
      <c r="O5" s="7"/>
    </row>
    <row r="6" spans="1:17" ht="13.5" customHeight="1" x14ac:dyDescent="0.4">
      <c r="A6" s="6"/>
      <c r="B6" s="413" t="s">
        <v>117</v>
      </c>
      <c r="C6" s="437" t="s">
        <v>119</v>
      </c>
      <c r="D6" s="414"/>
      <c r="E6" s="437" t="s">
        <v>126</v>
      </c>
      <c r="F6" s="414"/>
      <c r="G6" s="434" t="s">
        <v>120</v>
      </c>
      <c r="H6" s="434"/>
      <c r="I6" s="434"/>
      <c r="J6" s="434"/>
      <c r="K6" s="434"/>
      <c r="L6" s="434"/>
      <c r="M6" s="434"/>
      <c r="N6" s="433" t="s">
        <v>115</v>
      </c>
      <c r="O6" s="9"/>
    </row>
    <row r="7" spans="1:17" ht="34.15" customHeight="1" x14ac:dyDescent="0.4">
      <c r="A7" s="6"/>
      <c r="B7" s="413"/>
      <c r="C7" s="437"/>
      <c r="D7" s="415"/>
      <c r="E7" s="437"/>
      <c r="F7" s="415"/>
      <c r="G7" s="386" t="s">
        <v>121</v>
      </c>
      <c r="H7" s="416"/>
      <c r="I7" s="386" t="s">
        <v>327</v>
      </c>
      <c r="J7" s="416"/>
      <c r="K7" s="386" t="s">
        <v>328</v>
      </c>
      <c r="L7" s="416"/>
      <c r="M7" s="386" t="s">
        <v>329</v>
      </c>
      <c r="N7" s="432"/>
      <c r="O7" s="9"/>
    </row>
    <row r="8" spans="1:17" s="8" customFormat="1" ht="4.5" customHeight="1" x14ac:dyDescent="0.25">
      <c r="A8" s="417"/>
      <c r="B8" s="40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10"/>
    </row>
    <row r="9" spans="1:17" ht="8.25" customHeight="1" x14ac:dyDescent="0.35">
      <c r="A9" s="419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420"/>
      <c r="O9" s="11"/>
    </row>
    <row r="10" spans="1:17" s="8" customFormat="1" ht="15" customHeight="1" x14ac:dyDescent="0.25">
      <c r="A10" s="408" t="s">
        <v>122</v>
      </c>
      <c r="B10" s="406"/>
      <c r="C10" s="421">
        <v>2269.3229999999999</v>
      </c>
      <c r="D10" s="421"/>
      <c r="E10" s="421">
        <v>760.82399999999996</v>
      </c>
      <c r="F10" s="421"/>
      <c r="G10" s="421">
        <v>20.829000000000001</v>
      </c>
      <c r="H10" s="421"/>
      <c r="I10" s="421">
        <v>54.67</v>
      </c>
      <c r="J10" s="421"/>
      <c r="K10" s="421">
        <v>161.59800000000001</v>
      </c>
      <c r="L10" s="421"/>
      <c r="M10" s="421">
        <v>499.80200000000002</v>
      </c>
      <c r="N10" s="422">
        <v>3825.192</v>
      </c>
      <c r="O10" s="115"/>
      <c r="P10" s="14"/>
      <c r="Q10" s="15"/>
    </row>
    <row r="11" spans="1:17" s="8" customFormat="1" ht="15" customHeight="1" x14ac:dyDescent="0.25">
      <c r="A11" s="408" t="s">
        <v>113</v>
      </c>
      <c r="B11" s="406"/>
      <c r="C11" s="421">
        <v>8.8279999999999994</v>
      </c>
      <c r="D11" s="421"/>
      <c r="E11" s="421">
        <v>-26.625</v>
      </c>
      <c r="F11" s="421"/>
      <c r="G11" s="421">
        <v>-0.82399999999999995</v>
      </c>
      <c r="H11" s="421"/>
      <c r="I11" s="421">
        <v>2.0169999999999999</v>
      </c>
      <c r="J11" s="421"/>
      <c r="K11" s="421">
        <v>-12.202999999999999</v>
      </c>
      <c r="L11" s="421"/>
      <c r="M11" s="421">
        <v>17.199000000000002</v>
      </c>
      <c r="N11" s="422">
        <v>-11.07</v>
      </c>
      <c r="O11" s="115"/>
      <c r="P11" s="14"/>
      <c r="Q11" s="15"/>
    </row>
    <row r="12" spans="1:17" s="8" customFormat="1" ht="15" customHeight="1" x14ac:dyDescent="0.25">
      <c r="A12" s="408" t="s">
        <v>123</v>
      </c>
      <c r="B12" s="406"/>
      <c r="C12" s="421">
        <v>2278.1509999999998</v>
      </c>
      <c r="D12" s="423"/>
      <c r="E12" s="421">
        <v>734.19899999999996</v>
      </c>
      <c r="F12" s="424"/>
      <c r="G12" s="421">
        <v>20.004000000000001</v>
      </c>
      <c r="H12" s="421"/>
      <c r="I12" s="421">
        <v>56.686999999999998</v>
      </c>
      <c r="J12" s="421"/>
      <c r="K12" s="421">
        <v>149.39400000000001</v>
      </c>
      <c r="L12" s="421"/>
      <c r="M12" s="421">
        <v>517</v>
      </c>
      <c r="N12" s="422">
        <v>3814.1219999999998</v>
      </c>
      <c r="O12" s="115"/>
      <c r="P12" s="14"/>
      <c r="Q12" s="15"/>
    </row>
    <row r="13" spans="1:17" x14ac:dyDescent="0.3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35">
      <c r="A14" s="435" t="s">
        <v>1868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</row>
    <row r="15" spans="1:17" ht="21.6" customHeight="1" x14ac:dyDescent="0.35">
      <c r="A15" s="435"/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5"/>
    </row>
    <row r="16" spans="1:17" x14ac:dyDescent="0.35">
      <c r="A16" s="378"/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</row>
    <row r="17" spans="1:15" x14ac:dyDescent="0.35">
      <c r="A17" s="382" t="s">
        <v>1867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</row>
    <row r="18" spans="1:15" x14ac:dyDescent="0.35">
      <c r="A18" s="378"/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</row>
    <row r="19" spans="1:15" ht="12.75" customHeight="1" x14ac:dyDescent="0.35">
      <c r="A19" s="382" t="s">
        <v>1866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</row>
    <row r="20" spans="1:15" x14ac:dyDescent="0.35">
      <c r="A20" s="379"/>
      <c r="B20" s="379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</row>
    <row r="21" spans="1:15" x14ac:dyDescent="0.35"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</row>
    <row r="22" spans="1:15" x14ac:dyDescent="0.35"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</row>
    <row r="23" spans="1:15" x14ac:dyDescent="0.35">
      <c r="A23" s="389"/>
      <c r="B23" s="431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</row>
    <row r="24" spans="1:15" ht="15" customHeight="1" x14ac:dyDescent="0.35">
      <c r="A24" s="387"/>
      <c r="B24" s="390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</row>
    <row r="25" spans="1:15" ht="13.5" customHeight="1" x14ac:dyDescent="0.35">
      <c r="A25" s="389"/>
      <c r="B25" s="390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</row>
    <row r="26" spans="1:15" ht="12.75" customHeight="1" x14ac:dyDescent="0.35">
      <c r="A26" s="387"/>
      <c r="B26" s="390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</row>
    <row r="27" spans="1:15" x14ac:dyDescent="0.35">
      <c r="A27" s="388"/>
      <c r="B27" s="431"/>
    </row>
    <row r="28" spans="1:15" x14ac:dyDescent="0.35">
      <c r="A28" s="435"/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</row>
    <row r="29" spans="1:15" x14ac:dyDescent="0.35">
      <c r="A29" s="435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</row>
    <row r="30" spans="1:15" ht="15" customHeight="1" x14ac:dyDescent="0.35">
      <c r="G30" s="385"/>
    </row>
    <row r="31" spans="1:15" ht="13.5" customHeight="1" x14ac:dyDescent="0.35">
      <c r="B31" s="381"/>
      <c r="G31" s="380"/>
    </row>
    <row r="32" spans="1:15" ht="14.25" x14ac:dyDescent="0.35">
      <c r="B32" s="380"/>
      <c r="C32" s="13"/>
      <c r="G32" s="384"/>
    </row>
    <row r="33" spans="2:15" x14ac:dyDescent="0.35">
      <c r="G33" s="380"/>
    </row>
    <row r="34" spans="2:15" ht="14.25" x14ac:dyDescent="0.35">
      <c r="B34" s="380"/>
      <c r="G34" s="384"/>
    </row>
    <row r="39" spans="2:15" x14ac:dyDescent="0.35"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</row>
    <row r="40" spans="2:15" x14ac:dyDescent="0.35"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</row>
  </sheetData>
  <mergeCells count="6">
    <mergeCell ref="G6:M6"/>
    <mergeCell ref="A14:N15"/>
    <mergeCell ref="B39:O40"/>
    <mergeCell ref="C6:C7"/>
    <mergeCell ref="E6:E7"/>
    <mergeCell ref="A28:N29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59" t="s">
        <v>365</v>
      </c>
    </row>
    <row r="2" spans="1:18" ht="12" x14ac:dyDescent="0.3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.15" x14ac:dyDescent="0.3">
      <c r="B3" s="405" t="s">
        <v>1852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</row>
    <row r="4" spans="1:18" ht="13.15" x14ac:dyDescent="0.3">
      <c r="B4" s="405" t="s">
        <v>1864</v>
      </c>
      <c r="C4" s="392"/>
      <c r="D4" s="394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</row>
    <row r="5" spans="1:18" ht="12.75" customHeight="1" x14ac:dyDescent="0.3">
      <c r="B5" s="392"/>
      <c r="C5" s="392"/>
      <c r="D5" s="398"/>
      <c r="E5" s="391"/>
      <c r="F5" s="441" t="s">
        <v>1838</v>
      </c>
      <c r="G5" s="441"/>
      <c r="H5" s="441"/>
      <c r="I5" s="391"/>
      <c r="J5" s="441" t="s">
        <v>357</v>
      </c>
      <c r="K5" s="441"/>
      <c r="L5" s="441"/>
      <c r="M5" s="441"/>
      <c r="N5" s="441"/>
      <c r="O5" s="441"/>
      <c r="P5" s="441"/>
      <c r="Q5" s="441"/>
      <c r="R5" s="441"/>
    </row>
    <row r="6" spans="1:18" ht="12" x14ac:dyDescent="0.3">
      <c r="B6" s="399"/>
      <c r="C6" s="399"/>
      <c r="D6" s="397" t="s">
        <v>115</v>
      </c>
      <c r="E6" s="395"/>
      <c r="F6" s="395" t="s">
        <v>509</v>
      </c>
      <c r="G6" s="395"/>
      <c r="H6" s="395" t="s">
        <v>1569</v>
      </c>
      <c r="I6" s="396"/>
      <c r="J6" s="397" t="s">
        <v>1581</v>
      </c>
      <c r="K6" s="395"/>
      <c r="L6" s="395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38" t="s">
        <v>244</v>
      </c>
      <c r="C7" s="401" t="s">
        <v>246</v>
      </c>
      <c r="D7" s="425">
        <v>28.2</v>
      </c>
      <c r="E7" s="425"/>
      <c r="F7" s="425">
        <v>6.4</v>
      </c>
      <c r="G7" s="425"/>
      <c r="H7" s="425">
        <v>21.8</v>
      </c>
      <c r="I7" s="425"/>
      <c r="J7" s="425">
        <v>-3.5</v>
      </c>
      <c r="K7" s="425"/>
      <c r="L7" s="425">
        <v>28.5</v>
      </c>
      <c r="M7" s="425">
        <v>1</v>
      </c>
      <c r="N7" s="425"/>
      <c r="O7" s="425">
        <v>2.2999999999999998</v>
      </c>
      <c r="P7" s="425"/>
      <c r="Q7" s="425">
        <v>-0.2</v>
      </c>
      <c r="R7" s="400"/>
    </row>
    <row r="8" spans="1:18" ht="12" x14ac:dyDescent="0.3">
      <c r="A8" s="341">
        <v>2</v>
      </c>
      <c r="B8" s="439"/>
      <c r="C8" s="401" t="s">
        <v>215</v>
      </c>
      <c r="D8" s="425">
        <v>14.1</v>
      </c>
      <c r="E8" s="425"/>
      <c r="F8" s="425">
        <v>0</v>
      </c>
      <c r="G8" s="425"/>
      <c r="H8" s="425">
        <v>14.1</v>
      </c>
      <c r="I8" s="425"/>
      <c r="J8" s="425">
        <v>-1.1000000000000001</v>
      </c>
      <c r="K8" s="425"/>
      <c r="L8" s="425">
        <v>13.1</v>
      </c>
      <c r="M8" s="425">
        <v>0.3</v>
      </c>
      <c r="N8" s="425"/>
      <c r="O8" s="425">
        <v>1.8</v>
      </c>
      <c r="P8" s="425"/>
      <c r="Q8" s="425">
        <v>0</v>
      </c>
      <c r="R8" s="400"/>
    </row>
    <row r="9" spans="1:18" ht="12" x14ac:dyDescent="0.3">
      <c r="A9" s="341">
        <v>3</v>
      </c>
      <c r="B9" s="439"/>
      <c r="C9" s="401" t="s">
        <v>214</v>
      </c>
      <c r="D9" s="425">
        <v>10.8</v>
      </c>
      <c r="E9" s="425"/>
      <c r="F9" s="425">
        <v>1.5</v>
      </c>
      <c r="G9" s="425"/>
      <c r="H9" s="425">
        <v>9.3000000000000007</v>
      </c>
      <c r="I9" s="425"/>
      <c r="J9" s="425">
        <v>0.1</v>
      </c>
      <c r="K9" s="425"/>
      <c r="L9" s="425">
        <v>7.4</v>
      </c>
      <c r="M9" s="425">
        <v>3</v>
      </c>
      <c r="N9" s="425"/>
      <c r="O9" s="425">
        <v>-1.2</v>
      </c>
      <c r="P9" s="425"/>
      <c r="Q9" s="425">
        <v>1.5</v>
      </c>
      <c r="R9" s="400"/>
    </row>
    <row r="10" spans="1:18" ht="12" x14ac:dyDescent="0.3">
      <c r="A10" s="341">
        <v>4</v>
      </c>
      <c r="B10" s="439"/>
      <c r="C10" s="401" t="s">
        <v>251</v>
      </c>
      <c r="D10" s="425">
        <v>4.4000000000000004</v>
      </c>
      <c r="E10" s="425"/>
      <c r="F10" s="425">
        <v>2.9</v>
      </c>
      <c r="G10" s="425"/>
      <c r="H10" s="425">
        <v>1.4</v>
      </c>
      <c r="I10" s="425"/>
      <c r="J10" s="425">
        <v>0.8</v>
      </c>
      <c r="K10" s="425"/>
      <c r="L10" s="425">
        <v>1.7</v>
      </c>
      <c r="M10" s="425">
        <v>1.5</v>
      </c>
      <c r="N10" s="425"/>
      <c r="O10" s="425">
        <v>0.3</v>
      </c>
      <c r="P10" s="425"/>
      <c r="Q10" s="425">
        <v>0.2</v>
      </c>
      <c r="R10" s="400"/>
    </row>
    <row r="11" spans="1:18" ht="12" x14ac:dyDescent="0.3">
      <c r="A11" s="341">
        <v>5</v>
      </c>
      <c r="B11" s="440"/>
      <c r="C11" s="402" t="s">
        <v>260</v>
      </c>
      <c r="D11" s="426">
        <v>3.9</v>
      </c>
      <c r="E11" s="426"/>
      <c r="F11" s="426">
        <v>1.6</v>
      </c>
      <c r="G11" s="426"/>
      <c r="H11" s="426">
        <v>2.2999999999999998</v>
      </c>
      <c r="I11" s="426"/>
      <c r="J11" s="426">
        <v>-0.8</v>
      </c>
      <c r="K11" s="426"/>
      <c r="L11" s="426">
        <v>3.9</v>
      </c>
      <c r="M11" s="426">
        <v>0.6</v>
      </c>
      <c r="N11" s="426"/>
      <c r="O11" s="426">
        <v>-0.2</v>
      </c>
      <c r="P11" s="426"/>
      <c r="Q11" s="426">
        <v>0.4</v>
      </c>
      <c r="R11" s="400"/>
    </row>
    <row r="12" spans="1:18" ht="12" x14ac:dyDescent="0.3">
      <c r="A12" s="341">
        <v>1</v>
      </c>
      <c r="B12" s="442" t="s">
        <v>257</v>
      </c>
      <c r="C12" s="401" t="s">
        <v>63</v>
      </c>
      <c r="D12" s="425">
        <v>-65.3</v>
      </c>
      <c r="E12" s="425"/>
      <c r="F12" s="425">
        <v>-14.2</v>
      </c>
      <c r="G12" s="425"/>
      <c r="H12" s="425">
        <v>-51.1</v>
      </c>
      <c r="I12" s="425"/>
      <c r="J12" s="425">
        <v>-19.2</v>
      </c>
      <c r="K12" s="425"/>
      <c r="L12" s="425">
        <v>-7.6</v>
      </c>
      <c r="M12" s="425">
        <v>-31.6</v>
      </c>
      <c r="N12" s="425"/>
      <c r="O12" s="425">
        <v>-3.8</v>
      </c>
      <c r="P12" s="425"/>
      <c r="Q12" s="425">
        <v>-3.1</v>
      </c>
      <c r="R12" s="400"/>
    </row>
    <row r="13" spans="1:18" ht="12" x14ac:dyDescent="0.3">
      <c r="A13" s="341">
        <v>2</v>
      </c>
      <c r="B13" s="439"/>
      <c r="C13" s="401" t="s">
        <v>263</v>
      </c>
      <c r="D13" s="425">
        <v>-10.3</v>
      </c>
      <c r="E13" s="425"/>
      <c r="F13" s="425">
        <v>-6.1</v>
      </c>
      <c r="G13" s="425"/>
      <c r="H13" s="425">
        <v>-4.2</v>
      </c>
      <c r="I13" s="425"/>
      <c r="J13" s="425">
        <v>-4</v>
      </c>
      <c r="K13" s="425"/>
      <c r="L13" s="425">
        <v>6.5</v>
      </c>
      <c r="M13" s="425">
        <v>-12</v>
      </c>
      <c r="N13" s="425"/>
      <c r="O13" s="425">
        <v>-0.7</v>
      </c>
      <c r="P13" s="425"/>
      <c r="Q13" s="425">
        <v>0</v>
      </c>
      <c r="R13" s="400"/>
    </row>
    <row r="14" spans="1:18" ht="12" x14ac:dyDescent="0.3">
      <c r="A14" s="341">
        <v>3</v>
      </c>
      <c r="B14" s="439"/>
      <c r="C14" s="401" t="s">
        <v>236</v>
      </c>
      <c r="D14" s="425">
        <v>-7.2</v>
      </c>
      <c r="E14" s="425"/>
      <c r="F14" s="425">
        <v>-5.8</v>
      </c>
      <c r="G14" s="425"/>
      <c r="H14" s="425">
        <v>-1.4</v>
      </c>
      <c r="I14" s="425"/>
      <c r="J14" s="425">
        <v>-3.2</v>
      </c>
      <c r="K14" s="425"/>
      <c r="L14" s="425">
        <v>-0.7</v>
      </c>
      <c r="M14" s="425">
        <v>-1.3</v>
      </c>
      <c r="N14" s="425"/>
      <c r="O14" s="425">
        <v>-1.9</v>
      </c>
      <c r="P14" s="425"/>
      <c r="Q14" s="425">
        <v>0</v>
      </c>
      <c r="R14" s="400"/>
    </row>
    <row r="15" spans="1:18" ht="12" x14ac:dyDescent="0.3">
      <c r="A15" s="341">
        <v>4</v>
      </c>
      <c r="B15" s="439"/>
      <c r="C15" s="401" t="s">
        <v>11</v>
      </c>
      <c r="D15" s="425">
        <v>-4.0999999999999996</v>
      </c>
      <c r="E15" s="425"/>
      <c r="F15" s="425">
        <v>-2.7</v>
      </c>
      <c r="G15" s="425"/>
      <c r="H15" s="425">
        <v>-1.4</v>
      </c>
      <c r="I15" s="425"/>
      <c r="J15" s="425">
        <v>-2.8</v>
      </c>
      <c r="K15" s="425"/>
      <c r="L15" s="425">
        <v>-0.6</v>
      </c>
      <c r="M15" s="425">
        <v>-0.1</v>
      </c>
      <c r="N15" s="425"/>
      <c r="O15" s="425">
        <v>-0.3</v>
      </c>
      <c r="P15" s="425"/>
      <c r="Q15" s="425">
        <v>-0.4</v>
      </c>
      <c r="R15" s="400"/>
    </row>
    <row r="16" spans="1:18" ht="12" x14ac:dyDescent="0.3">
      <c r="A16" s="341">
        <v>5</v>
      </c>
      <c r="B16" s="439"/>
      <c r="C16" s="401" t="s">
        <v>258</v>
      </c>
      <c r="D16" s="425">
        <v>-2.5</v>
      </c>
      <c r="E16" s="425"/>
      <c r="F16" s="425">
        <v>-2.2000000000000002</v>
      </c>
      <c r="G16" s="425"/>
      <c r="H16" s="425">
        <v>-0.3</v>
      </c>
      <c r="I16" s="425"/>
      <c r="J16" s="425">
        <v>-0.4</v>
      </c>
      <c r="K16" s="425"/>
      <c r="L16" s="425">
        <v>-1.3</v>
      </c>
      <c r="M16" s="425">
        <v>-1.2</v>
      </c>
      <c r="N16" s="425"/>
      <c r="O16" s="425">
        <v>0.3</v>
      </c>
      <c r="P16" s="425"/>
      <c r="Q16" s="425">
        <v>-0.1</v>
      </c>
      <c r="R16" s="400"/>
    </row>
    <row r="17" spans="1:18" ht="12" x14ac:dyDescent="0.3">
      <c r="B17" s="392"/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392"/>
    </row>
    <row r="18" spans="1:18" ht="12" x14ac:dyDescent="0.3">
      <c r="B18" s="392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392"/>
    </row>
    <row r="19" spans="1:18" ht="14.25" customHeight="1" x14ac:dyDescent="0.3">
      <c r="B19" s="405" t="s">
        <v>1853</v>
      </c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</row>
    <row r="20" spans="1:18" ht="12" customHeight="1" x14ac:dyDescent="0.3">
      <c r="B20" s="405" t="s">
        <v>1865</v>
      </c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</row>
    <row r="21" spans="1:18" ht="12" x14ac:dyDescent="0.3">
      <c r="B21" s="393"/>
      <c r="C21" s="392"/>
      <c r="D21" s="398"/>
      <c r="E21" s="391"/>
      <c r="F21" s="441" t="s">
        <v>1838</v>
      </c>
      <c r="G21" s="441"/>
      <c r="H21" s="441"/>
      <c r="I21" s="391"/>
      <c r="J21" s="441" t="s">
        <v>357</v>
      </c>
      <c r="K21" s="441"/>
      <c r="L21" s="441"/>
      <c r="M21" s="441"/>
      <c r="N21" s="441"/>
      <c r="O21" s="441"/>
      <c r="P21" s="441"/>
      <c r="Q21" s="441"/>
      <c r="R21" s="441"/>
    </row>
    <row r="22" spans="1:18" ht="12" x14ac:dyDescent="0.3">
      <c r="B22" s="399"/>
      <c r="C22" s="399"/>
      <c r="D22" s="397" t="s">
        <v>115</v>
      </c>
      <c r="E22" s="395"/>
      <c r="F22" s="395" t="s">
        <v>509</v>
      </c>
      <c r="G22" s="395"/>
      <c r="H22" s="395" t="s">
        <v>1569</v>
      </c>
      <c r="I22" s="396"/>
      <c r="J22" s="397" t="s">
        <v>1581</v>
      </c>
      <c r="K22" s="395"/>
      <c r="L22" s="395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38" t="s">
        <v>244</v>
      </c>
      <c r="C23" s="401" t="s">
        <v>246</v>
      </c>
      <c r="D23" s="425">
        <v>199</v>
      </c>
      <c r="E23" s="425"/>
      <c r="F23" s="425">
        <v>96.2</v>
      </c>
      <c r="G23" s="425"/>
      <c r="H23" s="425">
        <v>102.9</v>
      </c>
      <c r="I23" s="425"/>
      <c r="J23" s="425">
        <v>50.8</v>
      </c>
      <c r="K23" s="425"/>
      <c r="L23" s="425">
        <v>114.6</v>
      </c>
      <c r="M23" s="425">
        <v>10.4</v>
      </c>
      <c r="N23" s="425"/>
      <c r="O23" s="425">
        <v>18.5</v>
      </c>
      <c r="P23" s="425"/>
      <c r="Q23" s="425">
        <v>4.8</v>
      </c>
      <c r="R23" s="429"/>
    </row>
    <row r="24" spans="1:18" ht="12" x14ac:dyDescent="0.3">
      <c r="A24" s="341">
        <v>2</v>
      </c>
      <c r="B24" s="439"/>
      <c r="C24" s="401" t="s">
        <v>215</v>
      </c>
      <c r="D24" s="425">
        <v>50.5</v>
      </c>
      <c r="E24" s="425"/>
      <c r="F24" s="425">
        <v>13.1</v>
      </c>
      <c r="G24" s="425"/>
      <c r="H24" s="425">
        <v>37.4</v>
      </c>
      <c r="I24" s="425"/>
      <c r="J24" s="425">
        <v>3.9</v>
      </c>
      <c r="K24" s="425"/>
      <c r="L24" s="425">
        <v>36.700000000000003</v>
      </c>
      <c r="M24" s="425">
        <v>2.4</v>
      </c>
      <c r="N24" s="425"/>
      <c r="O24" s="425">
        <v>6.1</v>
      </c>
      <c r="P24" s="425"/>
      <c r="Q24" s="425">
        <v>1.5</v>
      </c>
      <c r="R24" s="429"/>
    </row>
    <row r="25" spans="1:18" ht="12" x14ac:dyDescent="0.3">
      <c r="A25" s="341">
        <v>3</v>
      </c>
      <c r="B25" s="439"/>
      <c r="C25" s="401" t="s">
        <v>214</v>
      </c>
      <c r="D25" s="425">
        <v>121.9</v>
      </c>
      <c r="E25" s="425"/>
      <c r="F25" s="425">
        <v>45.5</v>
      </c>
      <c r="G25" s="425"/>
      <c r="H25" s="425">
        <v>76.400000000000006</v>
      </c>
      <c r="I25" s="425"/>
      <c r="J25" s="425">
        <v>19.7</v>
      </c>
      <c r="K25" s="425"/>
      <c r="L25" s="425">
        <v>37.700000000000003</v>
      </c>
      <c r="M25" s="425">
        <v>15.1</v>
      </c>
      <c r="N25" s="425"/>
      <c r="O25" s="425">
        <v>26.7</v>
      </c>
      <c r="P25" s="425"/>
      <c r="Q25" s="425">
        <v>22.8</v>
      </c>
      <c r="R25" s="429"/>
    </row>
    <row r="26" spans="1:18" ht="12" x14ac:dyDescent="0.3">
      <c r="A26" s="341">
        <v>4</v>
      </c>
      <c r="B26" s="439"/>
      <c r="C26" s="401" t="s">
        <v>251</v>
      </c>
      <c r="D26" s="425">
        <v>73.7</v>
      </c>
      <c r="E26" s="425"/>
      <c r="F26" s="425">
        <v>40.5</v>
      </c>
      <c r="G26" s="425"/>
      <c r="H26" s="425">
        <v>33.200000000000003</v>
      </c>
      <c r="I26" s="425"/>
      <c r="J26" s="425">
        <v>2.2999999999999998</v>
      </c>
      <c r="K26" s="425"/>
      <c r="L26" s="425">
        <v>8.5</v>
      </c>
      <c r="M26" s="425">
        <v>27.6</v>
      </c>
      <c r="N26" s="425"/>
      <c r="O26" s="425">
        <v>16.3</v>
      </c>
      <c r="P26" s="425"/>
      <c r="Q26" s="425">
        <v>19.100000000000001</v>
      </c>
      <c r="R26" s="429"/>
    </row>
    <row r="27" spans="1:18" ht="12" x14ac:dyDescent="0.3">
      <c r="A27" s="341">
        <v>5</v>
      </c>
      <c r="B27" s="440"/>
      <c r="C27" s="402" t="s">
        <v>260</v>
      </c>
      <c r="D27" s="426">
        <v>69.7</v>
      </c>
      <c r="E27" s="426"/>
      <c r="F27" s="426">
        <v>52.5</v>
      </c>
      <c r="G27" s="426"/>
      <c r="H27" s="426">
        <v>17.2</v>
      </c>
      <c r="I27" s="426"/>
      <c r="J27" s="426">
        <v>15.1</v>
      </c>
      <c r="K27" s="426"/>
      <c r="L27" s="426">
        <v>10.1</v>
      </c>
      <c r="M27" s="426">
        <v>26.3</v>
      </c>
      <c r="N27" s="426"/>
      <c r="O27" s="426">
        <v>14.9</v>
      </c>
      <c r="P27" s="426"/>
      <c r="Q27" s="426">
        <v>3.3</v>
      </c>
      <c r="R27" s="429"/>
    </row>
    <row r="28" spans="1:18" ht="12" x14ac:dyDescent="0.3">
      <c r="A28" s="341">
        <v>1</v>
      </c>
      <c r="B28" s="442" t="s">
        <v>257</v>
      </c>
      <c r="C28" s="401" t="s">
        <v>63</v>
      </c>
      <c r="D28" s="425">
        <v>1047.2</v>
      </c>
      <c r="E28" s="425"/>
      <c r="F28" s="425">
        <v>545.4</v>
      </c>
      <c r="G28" s="425"/>
      <c r="H28" s="425">
        <v>501.9</v>
      </c>
      <c r="I28" s="425"/>
      <c r="J28" s="425">
        <v>43.8</v>
      </c>
      <c r="K28" s="425"/>
      <c r="L28" s="425">
        <v>328.5</v>
      </c>
      <c r="M28" s="425">
        <v>513.20000000000005</v>
      </c>
      <c r="N28" s="425"/>
      <c r="O28" s="425">
        <v>117.6</v>
      </c>
      <c r="P28" s="425"/>
      <c r="Q28" s="425">
        <v>44.1</v>
      </c>
      <c r="R28" s="429"/>
    </row>
    <row r="29" spans="1:18" ht="12" x14ac:dyDescent="0.3">
      <c r="A29" s="341">
        <v>2</v>
      </c>
      <c r="B29" s="439"/>
      <c r="C29" s="401" t="s">
        <v>263</v>
      </c>
      <c r="D29" s="425">
        <v>206.4</v>
      </c>
      <c r="E29" s="425"/>
      <c r="F29" s="425">
        <v>71.900000000000006</v>
      </c>
      <c r="G29" s="425"/>
      <c r="H29" s="425">
        <v>134.5</v>
      </c>
      <c r="I29" s="425"/>
      <c r="J29" s="425">
        <v>50.6</v>
      </c>
      <c r="K29" s="425"/>
      <c r="L29" s="425">
        <v>88.7</v>
      </c>
      <c r="M29" s="425">
        <v>66.8</v>
      </c>
      <c r="N29" s="425"/>
      <c r="O29" s="425">
        <v>-0.3</v>
      </c>
      <c r="P29" s="425"/>
      <c r="Q29" s="425">
        <v>0.6</v>
      </c>
      <c r="R29" s="429"/>
    </row>
    <row r="30" spans="1:18" ht="12" x14ac:dyDescent="0.3">
      <c r="A30" s="341">
        <v>3</v>
      </c>
      <c r="B30" s="439"/>
      <c r="C30" s="401" t="s">
        <v>236</v>
      </c>
      <c r="D30" s="425">
        <v>31.4</v>
      </c>
      <c r="E30" s="425"/>
      <c r="F30" s="425">
        <v>21.9</v>
      </c>
      <c r="G30" s="425"/>
      <c r="H30" s="425">
        <v>9.5</v>
      </c>
      <c r="I30" s="425"/>
      <c r="J30" s="425">
        <v>1.9</v>
      </c>
      <c r="K30" s="425"/>
      <c r="L30" s="425">
        <v>7.5</v>
      </c>
      <c r="M30" s="425">
        <v>13.6</v>
      </c>
      <c r="N30" s="425"/>
      <c r="O30" s="425">
        <v>7.2</v>
      </c>
      <c r="P30" s="425"/>
      <c r="Q30" s="425">
        <v>1.2</v>
      </c>
      <c r="R30" s="429"/>
    </row>
    <row r="31" spans="1:18" ht="12" x14ac:dyDescent="0.3">
      <c r="A31" s="341">
        <v>4</v>
      </c>
      <c r="B31" s="439"/>
      <c r="C31" s="401" t="s">
        <v>11</v>
      </c>
      <c r="D31" s="425">
        <v>1.6</v>
      </c>
      <c r="E31" s="425"/>
      <c r="F31" s="425">
        <v>1.6</v>
      </c>
      <c r="G31" s="425"/>
      <c r="H31" s="425">
        <v>0</v>
      </c>
      <c r="I31" s="425"/>
      <c r="J31" s="425">
        <v>0.7</v>
      </c>
      <c r="K31" s="425"/>
      <c r="L31" s="425">
        <v>0.1</v>
      </c>
      <c r="M31" s="425">
        <v>0</v>
      </c>
      <c r="N31" s="425"/>
      <c r="O31" s="425">
        <v>0.7</v>
      </c>
      <c r="P31" s="425"/>
      <c r="Q31" s="425">
        <v>0.1</v>
      </c>
      <c r="R31" s="429"/>
    </row>
    <row r="32" spans="1:18" ht="12" x14ac:dyDescent="0.3">
      <c r="A32" s="341">
        <v>5</v>
      </c>
      <c r="B32" s="439"/>
      <c r="C32" s="401" t="s">
        <v>258</v>
      </c>
      <c r="D32" s="425">
        <v>23.9</v>
      </c>
      <c r="E32" s="425"/>
      <c r="F32" s="425">
        <v>15.4</v>
      </c>
      <c r="G32" s="425"/>
      <c r="H32" s="425">
        <v>8.5</v>
      </c>
      <c r="I32" s="425"/>
      <c r="J32" s="425">
        <v>2.8</v>
      </c>
      <c r="K32" s="425"/>
      <c r="L32" s="425">
        <v>5.5</v>
      </c>
      <c r="M32" s="425">
        <v>2.4</v>
      </c>
      <c r="N32" s="425"/>
      <c r="O32" s="425">
        <v>5.3</v>
      </c>
      <c r="P32" s="425"/>
      <c r="Q32" s="425">
        <v>7.8</v>
      </c>
      <c r="R32" s="429"/>
    </row>
    <row r="33" spans="1:18" x14ac:dyDescent="0.35">
      <c r="C33" s="308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</row>
    <row r="35" spans="1:18" ht="11.65" x14ac:dyDescent="0.25"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</row>
    <row r="36" spans="1:18" ht="11.65" x14ac:dyDescent="0.25"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</row>
    <row r="37" spans="1:18" ht="11.65" x14ac:dyDescent="0.25"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</row>
    <row r="38" spans="1:18" ht="11.65" x14ac:dyDescent="0.25"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</row>
    <row r="41" spans="1:18" ht="11.65" x14ac:dyDescent="0.25">
      <c r="C41" s="311"/>
    </row>
    <row r="42" spans="1:18" ht="11.65" x14ac:dyDescent="0.25">
      <c r="C42" s="311"/>
    </row>
    <row r="43" spans="1:18" ht="11.65" x14ac:dyDescent="0.25">
      <c r="C43" s="311"/>
    </row>
    <row r="44" spans="1:18" ht="11.65" x14ac:dyDescent="0.25">
      <c r="C44" s="311"/>
    </row>
    <row r="45" spans="1:18" ht="11.65" x14ac:dyDescent="0.25">
      <c r="A45" s="341">
        <v>1</v>
      </c>
      <c r="C45" s="311"/>
    </row>
    <row r="46" spans="1:18" ht="11.65" x14ac:dyDescent="0.25">
      <c r="A46" s="341">
        <v>2</v>
      </c>
      <c r="C46" s="311"/>
    </row>
    <row r="47" spans="1:18" ht="11.65" x14ac:dyDescent="0.25">
      <c r="A47" s="341">
        <v>3</v>
      </c>
      <c r="C47" s="311"/>
    </row>
    <row r="48" spans="1:18" ht="11.65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ht="11.65" x14ac:dyDescent="0.25">
      <c r="A50" s="341">
        <v>1</v>
      </c>
      <c r="C50" s="311"/>
    </row>
    <row r="51" spans="1:18" ht="11.65" x14ac:dyDescent="0.25">
      <c r="A51" s="341">
        <v>2</v>
      </c>
      <c r="C51" s="311"/>
    </row>
    <row r="52" spans="1:18" ht="11.65" x14ac:dyDescent="0.25">
      <c r="A52" s="341">
        <v>3</v>
      </c>
      <c r="C52" s="311"/>
    </row>
    <row r="53" spans="1:18" ht="11.65" x14ac:dyDescent="0.25">
      <c r="A53" s="341">
        <v>4</v>
      </c>
      <c r="C53" s="311"/>
    </row>
    <row r="54" spans="1:18" ht="11.65" x14ac:dyDescent="0.25">
      <c r="A54" s="341">
        <v>5</v>
      </c>
      <c r="C54" s="311"/>
    </row>
    <row r="55" spans="1:18" ht="11.65" x14ac:dyDescent="0.25">
      <c r="C55" s="311"/>
    </row>
    <row r="56" spans="1:18" ht="11.65" x14ac:dyDescent="0.25">
      <c r="C56" s="311"/>
    </row>
    <row r="57" spans="1:18" ht="11.65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1.65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1.65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1.65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1.65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1.65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1.65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1.65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1.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1.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1.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1.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1.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1.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1.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1.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1.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1.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1.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1.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1.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1.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1.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1.65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1.65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1.65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1.65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1.65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1.65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1.65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1.65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1.65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1.65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1.65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1.65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1.65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1.65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1.65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1.65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1.65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1.65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1.65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1.65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1.65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1.65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1.65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1.65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1.65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1.65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1.65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1.65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1.65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1.65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1.65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1.65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1.65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1.65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1.65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1.65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1.65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1.65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1.65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1.65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1.65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1.65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1.65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1.65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1.65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1.65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1.65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1.65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1.65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1.65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1.65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1.65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1.65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1.65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1.65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1.65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1.65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1.65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1.65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1.6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1.65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1.65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1.65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1.65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1.6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1.65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1.65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1.65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1.65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1.65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1.65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1.65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1.65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1.65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1.65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1.65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1.65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1.65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1.65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1.65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1.65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1.65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1.65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1.65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1.65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1.65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1.65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1.65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1.65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1.65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1.65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1.65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1.65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1.65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1.65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1.65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1.65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1.65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1.65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1.65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1.65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1.65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1.65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1.65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1.65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1.65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1.65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1.65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1.65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1.65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1.65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1.65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1.65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1.65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1.65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1.65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1.65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1.65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1.65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1.65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1.65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1.65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1.65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1.65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1.65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1.65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1.65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1.65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1.65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1.65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1.65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1.65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1.65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1.65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1.65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1.65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1.65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1.65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1.65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1.65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1.65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1.65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35">
      <c r="S222" s="305"/>
      <c r="T222" s="305"/>
    </row>
    <row r="223" spans="1:20" x14ac:dyDescent="0.35">
      <c r="S223" s="305"/>
      <c r="T223" s="305"/>
    </row>
    <row r="224" spans="1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  <row r="334" spans="19:20" x14ac:dyDescent="0.35">
      <c r="S334" s="305"/>
      <c r="T334" s="305"/>
    </row>
    <row r="335" spans="19:20" x14ac:dyDescent="0.3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RowHeight="12.75" x14ac:dyDescent="0.35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365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41" t="s">
        <v>1838</v>
      </c>
      <c r="H11" s="441"/>
      <c r="I11" s="441"/>
      <c r="J11" s="302"/>
      <c r="K11" s="441" t="s">
        <v>357</v>
      </c>
      <c r="L11" s="441"/>
      <c r="M11" s="441"/>
      <c r="N11" s="441"/>
      <c r="O11" s="441"/>
      <c r="P11" s="441"/>
      <c r="Q11" s="441"/>
      <c r="R11" s="441"/>
      <c r="S11" s="441"/>
      <c r="T11" s="307"/>
      <c r="U11" s="347" t="s">
        <v>1834</v>
      </c>
      <c r="X11" s="320"/>
      <c r="Z11" s="444" t="s">
        <v>1623</v>
      </c>
      <c r="AA11" s="444"/>
      <c r="AB11" s="444"/>
      <c r="AC11" s="444"/>
      <c r="AD11" s="323"/>
      <c r="AN11" s="444" t="s">
        <v>1646</v>
      </c>
      <c r="AO11" s="444"/>
      <c r="AP11" s="444"/>
      <c r="AQ11" s="444"/>
      <c r="AR11" s="323"/>
      <c r="BB11" s="444" t="s">
        <v>1648</v>
      </c>
      <c r="BC11" s="444"/>
      <c r="BD11" s="444"/>
      <c r="BE11" s="444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38" t="s">
        <v>244</v>
      </c>
      <c r="D13" s="342" t="str">
        <f>INDEX($AA$58:$AA$92,MATCH(LARGE($AB$58:$AB$92,ROWS($B$13:$B13)),$AB$58:$AB$92,0),0)</f>
        <v>United States</v>
      </c>
      <c r="E13" s="371">
        <f t="shared" ref="E13:E22" si="0">VLOOKUP($D13,$AA$58:$AJ$92,2,FALSE)/1000</f>
        <v>50.046999999999997</v>
      </c>
      <c r="F13" s="371"/>
      <c r="G13" s="371">
        <f t="shared" ref="G13:G22" si="1">VLOOKUP($D13,$AA$58:$AJ$92,3,FALSE)/1000</f>
        <v>63.323</v>
      </c>
      <c r="H13" s="371"/>
      <c r="I13" s="371">
        <f t="shared" ref="I13:I22" si="2">VLOOKUP($D13,$AA$58:$AJ$92,4,FALSE)/1000</f>
        <v>-13.276</v>
      </c>
      <c r="J13" s="371"/>
      <c r="K13" s="371">
        <f t="shared" ref="K13:K22" si="3">VLOOKUP($D13,$AA$58:$AJ$92,5,FALSE)/1000</f>
        <v>-5.03</v>
      </c>
      <c r="L13" s="371"/>
      <c r="M13" s="371">
        <f t="shared" ref="M13:M22" si="4">VLOOKUP($D13,$AA$58:$AJ$92,6,FALSE)/1000</f>
        <v>37.164000000000001</v>
      </c>
      <c r="N13" s="371">
        <f t="shared" ref="N13:N22" si="5">VLOOKUP($D13,$AA$58:$AJ$92,8,FALSE)/1000</f>
        <v>19.962</v>
      </c>
      <c r="O13" s="371"/>
      <c r="P13" s="371">
        <f t="shared" ref="P13:P22" si="6">VLOOKUP($D13,$AA$58:$AJ$92,9,FALSE)/1000</f>
        <v>0.31</v>
      </c>
      <c r="Q13" s="371"/>
      <c r="R13" s="371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39"/>
      <c r="D14" s="342" t="str">
        <f>INDEX($AA$58:$AA$92,MATCH(LARGE($AB$58:$AB$92,ROWS($B$13:$B14)),$AB$58:$AB$92,0),0)</f>
        <v>Japan</v>
      </c>
      <c r="E14" s="371">
        <f t="shared" si="0"/>
        <v>21.689</v>
      </c>
      <c r="F14" s="371"/>
      <c r="G14" s="371">
        <f t="shared" si="1"/>
        <v>0.184</v>
      </c>
      <c r="H14" s="371"/>
      <c r="I14" s="371">
        <f t="shared" si="2"/>
        <v>21.504999999999999</v>
      </c>
      <c r="J14" s="371"/>
      <c r="K14" s="371">
        <f t="shared" si="3"/>
        <v>8.8049999999999997</v>
      </c>
      <c r="L14" s="371"/>
      <c r="M14" s="371">
        <f t="shared" si="4"/>
        <v>16.187999999999999</v>
      </c>
      <c r="N14" s="371">
        <f t="shared" si="5"/>
        <v>8.6189999999999998</v>
      </c>
      <c r="O14" s="371"/>
      <c r="P14" s="371">
        <f t="shared" si="6"/>
        <v>-12.134</v>
      </c>
      <c r="Q14" s="371"/>
      <c r="R14" s="371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39"/>
      <c r="D15" s="342" t="str">
        <f>INDEX($AA$58:$AA$92,MATCH(LARGE($AB$58:$AB$92,ROWS($B$13:$B15)),$AB$58:$AB$92,0),0)</f>
        <v>Italy</v>
      </c>
      <c r="E15" s="371">
        <f t="shared" si="0"/>
        <v>7.4889999999999999</v>
      </c>
      <c r="F15" s="371"/>
      <c r="G15" s="371">
        <f t="shared" si="1"/>
        <v>7.5890000000000004</v>
      </c>
      <c r="H15" s="371"/>
      <c r="I15" s="371">
        <f t="shared" si="2"/>
        <v>-0.1</v>
      </c>
      <c r="J15" s="371"/>
      <c r="K15" s="371">
        <f t="shared" si="3"/>
        <v>1.486</v>
      </c>
      <c r="L15" s="371"/>
      <c r="M15" s="371">
        <f t="shared" si="4"/>
        <v>5.6349999999999998</v>
      </c>
      <c r="N15" s="371">
        <f t="shared" si="5"/>
        <v>0.216</v>
      </c>
      <c r="O15" s="371"/>
      <c r="P15" s="371">
        <f t="shared" si="6"/>
        <v>0.125</v>
      </c>
      <c r="Q15" s="371"/>
      <c r="R15" s="371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39"/>
      <c r="D16" s="342" t="str">
        <f>INDEX($AA$58:$AA$92,MATCH(LARGE($AB$58:$AB$92,ROWS($B$13:$B16)),$AB$58:$AB$92,0),0)</f>
        <v>Netherlands</v>
      </c>
      <c r="E16" s="371">
        <f t="shared" si="0"/>
        <v>4.34</v>
      </c>
      <c r="F16" s="371"/>
      <c r="G16" s="371">
        <f t="shared" si="1"/>
        <v>3.0670000000000002</v>
      </c>
      <c r="H16" s="371"/>
      <c r="I16" s="371">
        <f t="shared" si="2"/>
        <v>1.272</v>
      </c>
      <c r="J16" s="371"/>
      <c r="K16" s="371">
        <f t="shared" si="3"/>
        <v>1.74</v>
      </c>
      <c r="L16" s="371"/>
      <c r="M16" s="371">
        <f t="shared" si="4"/>
        <v>3.1509999999999998</v>
      </c>
      <c r="N16" s="371">
        <f t="shared" si="5"/>
        <v>-0.38600000000000001</v>
      </c>
      <c r="O16" s="371"/>
      <c r="P16" s="371">
        <f t="shared" si="6"/>
        <v>-0.14899999999999999</v>
      </c>
      <c r="Q16" s="371"/>
      <c r="R16" s="371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40"/>
      <c r="D17" s="343" t="str">
        <f>INDEX($AA$58:$AA$92,MATCH(LARGE($AB$58:$AB$92,ROWS($B$13:$B17)),$AB$58:$AB$92,0),0)</f>
        <v>Ireland</v>
      </c>
      <c r="E17" s="372">
        <f t="shared" si="0"/>
        <v>3.645</v>
      </c>
      <c r="F17" s="372"/>
      <c r="G17" s="372">
        <f t="shared" si="1"/>
        <v>3.8109999999999999</v>
      </c>
      <c r="H17" s="372"/>
      <c r="I17" s="372">
        <f t="shared" si="2"/>
        <v>-0.16500000000000001</v>
      </c>
      <c r="J17" s="372"/>
      <c r="K17" s="372">
        <f t="shared" si="3"/>
        <v>0.20499999999999999</v>
      </c>
      <c r="L17" s="372"/>
      <c r="M17" s="372">
        <f t="shared" si="4"/>
        <v>0.56399999999999995</v>
      </c>
      <c r="N17" s="372">
        <f t="shared" si="5"/>
        <v>1.8160000000000001</v>
      </c>
      <c r="O17" s="372"/>
      <c r="P17" s="372">
        <f t="shared" si="6"/>
        <v>0.52400000000000002</v>
      </c>
      <c r="Q17" s="372"/>
      <c r="R17" s="372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42" t="s">
        <v>257</v>
      </c>
      <c r="D18" s="342" t="str">
        <f>INDEX($AA$58:$AA$92,MATCH(SMALL($AB$58:$AB$92,ROWS($B$18:$B18)),$AB$58:$AB$92,0),0)</f>
        <v>France</v>
      </c>
      <c r="E18" s="371">
        <f t="shared" si="0"/>
        <v>-12.217000000000001</v>
      </c>
      <c r="F18" s="371"/>
      <c r="G18" s="371">
        <f t="shared" si="1"/>
        <v>12.012</v>
      </c>
      <c r="H18" s="371"/>
      <c r="I18" s="371">
        <f t="shared" si="2"/>
        <v>-24.23</v>
      </c>
      <c r="J18" s="371"/>
      <c r="K18" s="371">
        <f t="shared" si="3"/>
        <v>18.379000000000001</v>
      </c>
      <c r="L18" s="371"/>
      <c r="M18" s="371">
        <f t="shared" si="4"/>
        <v>-24.547999999999998</v>
      </c>
      <c r="N18" s="371">
        <f t="shared" si="5"/>
        <v>1.056</v>
      </c>
      <c r="O18" s="371"/>
      <c r="P18" s="371">
        <f t="shared" si="6"/>
        <v>-7.7709999999999999</v>
      </c>
      <c r="Q18" s="371"/>
      <c r="R18" s="371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39"/>
      <c r="D19" s="342" t="str">
        <f>INDEX($AA$58:$AA$92,MATCH(SMALL($AB$58:$AB$92,ROWS($B$18:$B19)),$AB$58:$AB$92,0),0)</f>
        <v>Switzerland</v>
      </c>
      <c r="E19" s="371">
        <f t="shared" si="0"/>
        <v>-7.0469999999999997</v>
      </c>
      <c r="F19" s="371"/>
      <c r="G19" s="371">
        <f t="shared" si="1"/>
        <v>0.91600000000000004</v>
      </c>
      <c r="H19" s="371"/>
      <c r="I19" s="371">
        <f t="shared" si="2"/>
        <v>-7.9640000000000004</v>
      </c>
      <c r="J19" s="371"/>
      <c r="K19" s="371">
        <f t="shared" si="3"/>
        <v>1.6779999999999999</v>
      </c>
      <c r="L19" s="371"/>
      <c r="M19" s="371">
        <f t="shared" si="4"/>
        <v>-10.08</v>
      </c>
      <c r="N19" s="371">
        <f t="shared" si="5"/>
        <v>0.26200000000000001</v>
      </c>
      <c r="O19" s="371"/>
      <c r="P19" s="371">
        <f t="shared" si="6"/>
        <v>1.0820000000000001</v>
      </c>
      <c r="Q19" s="371"/>
      <c r="R19" s="371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39"/>
      <c r="D20" s="342" t="str">
        <f>INDEX($AA$58:$AA$92,MATCH(SMALL($AB$58:$AB$92,ROWS($B$18:$B20)),$AB$58:$AB$92,0),0)</f>
        <v>Spain</v>
      </c>
      <c r="E20" s="371">
        <f t="shared" si="0"/>
        <v>-2.6</v>
      </c>
      <c r="F20" s="371"/>
      <c r="G20" s="371">
        <f t="shared" si="1"/>
        <v>-2.7320000000000002</v>
      </c>
      <c r="H20" s="371"/>
      <c r="I20" s="371">
        <f t="shared" si="2"/>
        <v>0.13200000000000001</v>
      </c>
      <c r="J20" s="371"/>
      <c r="K20" s="371">
        <f t="shared" si="3"/>
        <v>-2.5379999999999998</v>
      </c>
      <c r="L20" s="371"/>
      <c r="M20" s="371">
        <f t="shared" si="4"/>
        <v>-0.38200000000000001</v>
      </c>
      <c r="N20" s="371">
        <f t="shared" si="5"/>
        <v>0.18099999999999999</v>
      </c>
      <c r="O20" s="371"/>
      <c r="P20" s="371">
        <f t="shared" si="6"/>
        <v>0.13300000000000001</v>
      </c>
      <c r="Q20" s="371"/>
      <c r="R20" s="371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39"/>
      <c r="D21" s="342" t="str">
        <f>INDEX($AA$58:$AA$92,MATCH(SMALL($AB$58:$AB$92,ROWS($B$18:$B21)),$AB$58:$AB$92,0),0)</f>
        <v>Norway</v>
      </c>
      <c r="E21" s="371">
        <f t="shared" si="0"/>
        <v>-1.2390000000000001</v>
      </c>
      <c r="F21" s="371"/>
      <c r="G21" s="371">
        <f t="shared" si="1"/>
        <v>-1.2330000000000001</v>
      </c>
      <c r="H21" s="371"/>
      <c r="I21" s="371">
        <f t="shared" si="2"/>
        <v>-5.0000000000000001E-3</v>
      </c>
      <c r="J21" s="371"/>
      <c r="K21" s="371">
        <f t="shared" si="3"/>
        <v>-0.214</v>
      </c>
      <c r="L21" s="371"/>
      <c r="M21" s="371">
        <f t="shared" si="4"/>
        <v>-0.86</v>
      </c>
      <c r="N21" s="371">
        <f t="shared" si="5"/>
        <v>0.20499999999999999</v>
      </c>
      <c r="O21" s="371"/>
      <c r="P21" s="371">
        <f t="shared" si="6"/>
        <v>-0.376</v>
      </c>
      <c r="Q21" s="371"/>
      <c r="R21" s="371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39"/>
      <c r="D22" s="342" t="str">
        <f>INDEX($AA$58:$AA$92,MATCH(SMALL($AB$58:$AB$92,ROWS($B$18:$B22)),$AB$58:$AB$92,0),0)</f>
        <v>Slovenia</v>
      </c>
      <c r="E22" s="371">
        <f t="shared" si="0"/>
        <v>-4.7E-2</v>
      </c>
      <c r="F22" s="371"/>
      <c r="G22" s="371">
        <f t="shared" si="1"/>
        <v>-4.7E-2</v>
      </c>
      <c r="H22" s="371"/>
      <c r="I22" s="371">
        <f t="shared" si="2"/>
        <v>0</v>
      </c>
      <c r="J22" s="371"/>
      <c r="K22" s="371">
        <f t="shared" si="3"/>
        <v>-5.0000000000000001E-3</v>
      </c>
      <c r="L22" s="371"/>
      <c r="M22" s="371">
        <f t="shared" si="4"/>
        <v>-4.3999999999999997E-2</v>
      </c>
      <c r="N22" s="371">
        <f t="shared" si="5"/>
        <v>0</v>
      </c>
      <c r="O22" s="371"/>
      <c r="P22" s="371">
        <f t="shared" si="6"/>
        <v>3.0000000000000001E-3</v>
      </c>
      <c r="Q22" s="371"/>
      <c r="R22" s="371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41" t="s">
        <v>1838</v>
      </c>
      <c r="H27" s="441"/>
      <c r="I27" s="441"/>
      <c r="J27" s="302"/>
      <c r="K27" s="441" t="s">
        <v>357</v>
      </c>
      <c r="L27" s="441"/>
      <c r="M27" s="441"/>
      <c r="N27" s="441"/>
      <c r="O27" s="441"/>
      <c r="P27" s="441"/>
      <c r="Q27" s="441"/>
      <c r="R27" s="441"/>
      <c r="S27" s="441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38" t="s">
        <v>244</v>
      </c>
      <c r="D29" s="342" t="str">
        <f>INDEX($AA$58:$AA$92,MATCH(LARGE($AB$58:$AB$92,ROWS($B$29:$B29)),$AB$58:$AB$92,0),0)</f>
        <v>United States</v>
      </c>
      <c r="E29" s="371">
        <f t="shared" ref="E29:E38" si="10">VLOOKUP($D29,$AA$14:$AJ$48,2,FALSE)/1000</f>
        <v>915.27300000000002</v>
      </c>
      <c r="F29" s="371"/>
      <c r="G29" s="371">
        <f t="shared" ref="G29:G38" si="11">VLOOKUP($D29,$AA$14:$AJ$48,3,FALSE)/1000</f>
        <v>414.24</v>
      </c>
      <c r="H29" s="371"/>
      <c r="I29" s="371">
        <f t="shared" ref="I29:I38" si="12">VLOOKUP($D29,$AA$14:$AJ$48,4,FALSE)/1000</f>
        <v>501.03300000000002</v>
      </c>
      <c r="J29" s="371"/>
      <c r="K29" s="371">
        <f t="shared" ref="K29:K38" si="13">VLOOKUP($D29,$AA$14:$AJ$48,5,FALSE)/1000</f>
        <v>57.756</v>
      </c>
      <c r="L29" s="371"/>
      <c r="M29" s="371">
        <f t="shared" ref="M29:M38" si="14">VLOOKUP($D29,$AA$14:$AJ$48,6,FALSE)/1000</f>
        <v>270.20499999999998</v>
      </c>
      <c r="N29" s="371">
        <f t="shared" ref="N29:N38" si="15">VLOOKUP($D29,$AA$14:$AJ$48,8,FALSE)/1000</f>
        <v>420.22699999999998</v>
      </c>
      <c r="O29" s="371"/>
      <c r="P29" s="371">
        <f t="shared" ref="P29:P38" si="16">VLOOKUP($D29,$AA$14:$AJ$48,9,FALSE)/1000</f>
        <v>120.56</v>
      </c>
      <c r="Q29" s="371"/>
      <c r="R29" s="371">
        <f t="shared" ref="R29:R38" si="17">VLOOKUP($D29,$AA$14:$AJ$48,10,FALSE)/1000</f>
        <v>46.517000000000003</v>
      </c>
      <c r="S29" s="375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39"/>
      <c r="D30" s="342" t="str">
        <f>INDEX($AA$58:$AA$92,MATCH(LARGE($AB$58:$AB$92,ROWS($B$29:$B30)),$AB$58:$AB$92,0),0)</f>
        <v>Japan</v>
      </c>
      <c r="E30" s="371">
        <f t="shared" si="10"/>
        <v>193.96700000000001</v>
      </c>
      <c r="F30" s="371"/>
      <c r="G30" s="371">
        <f t="shared" si="11"/>
        <v>80.795000000000002</v>
      </c>
      <c r="H30" s="371"/>
      <c r="I30" s="371">
        <f t="shared" si="12"/>
        <v>113.172</v>
      </c>
      <c r="J30" s="371"/>
      <c r="K30" s="371">
        <f t="shared" si="13"/>
        <v>61.457999999999998</v>
      </c>
      <c r="L30" s="371"/>
      <c r="M30" s="371">
        <f t="shared" si="14"/>
        <v>84.034000000000006</v>
      </c>
      <c r="N30" s="371">
        <f t="shared" si="15"/>
        <v>36.951999999999998</v>
      </c>
      <c r="O30" s="371"/>
      <c r="P30" s="371">
        <f t="shared" si="16"/>
        <v>10.423999999999999</v>
      </c>
      <c r="Q30" s="371"/>
      <c r="R30" s="371">
        <f t="shared" si="17"/>
        <v>1.1000000000000001</v>
      </c>
      <c r="S30" s="375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39"/>
      <c r="D31" s="342" t="str">
        <f>INDEX($AA$58:$AA$92,MATCH(LARGE($AB$58:$AB$92,ROWS($B$29:$B31)),$AB$58:$AB$92,0),0)</f>
        <v>Italy</v>
      </c>
      <c r="E31" s="371">
        <f t="shared" si="10"/>
        <v>30.936</v>
      </c>
      <c r="F31" s="371"/>
      <c r="G31" s="371">
        <f t="shared" si="11"/>
        <v>17.091999999999999</v>
      </c>
      <c r="H31" s="371"/>
      <c r="I31" s="371">
        <f t="shared" si="12"/>
        <v>13.843999999999999</v>
      </c>
      <c r="J31" s="371"/>
      <c r="K31" s="371">
        <f t="shared" si="13"/>
        <v>5.6150000000000002</v>
      </c>
      <c r="L31" s="371"/>
      <c r="M31" s="371">
        <f t="shared" si="14"/>
        <v>5.5119999999999996</v>
      </c>
      <c r="N31" s="371">
        <f t="shared" si="15"/>
        <v>2.6019999999999999</v>
      </c>
      <c r="O31" s="371"/>
      <c r="P31" s="371">
        <f t="shared" si="16"/>
        <v>4.4020000000000001</v>
      </c>
      <c r="Q31" s="371"/>
      <c r="R31" s="371">
        <f t="shared" si="17"/>
        <v>12.805</v>
      </c>
      <c r="S31" s="375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39"/>
      <c r="D32" s="342" t="str">
        <f>INDEX($AA$58:$AA$92,MATCH(LARGE($AB$58:$AB$92,ROWS($B$29:$B32)),$AB$58:$AB$92,0),0)</f>
        <v>Netherlands</v>
      </c>
      <c r="E32" s="371">
        <f t="shared" si="10"/>
        <v>114.03400000000001</v>
      </c>
      <c r="F32" s="371"/>
      <c r="G32" s="371">
        <f t="shared" si="11"/>
        <v>45.651000000000003</v>
      </c>
      <c r="H32" s="371"/>
      <c r="I32" s="371">
        <f t="shared" si="12"/>
        <v>68.382999999999996</v>
      </c>
      <c r="J32" s="371"/>
      <c r="K32" s="371">
        <f t="shared" si="13"/>
        <v>15.596</v>
      </c>
      <c r="L32" s="371"/>
      <c r="M32" s="371">
        <f t="shared" si="14"/>
        <v>65.427000000000007</v>
      </c>
      <c r="N32" s="371">
        <f t="shared" si="15"/>
        <v>16.72</v>
      </c>
      <c r="O32" s="371"/>
      <c r="P32" s="371">
        <f t="shared" si="16"/>
        <v>14.874000000000001</v>
      </c>
      <c r="Q32" s="371"/>
      <c r="R32" s="371">
        <f t="shared" si="17"/>
        <v>1.417</v>
      </c>
      <c r="S32" s="375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40"/>
      <c r="D33" s="343" t="str">
        <f>INDEX($AA$58:$AA$92,MATCH(LARGE($AB$58:$AB$92,ROWS($B$29:$B33)),$AB$58:$AB$92,0),0)</f>
        <v>Ireland</v>
      </c>
      <c r="E33" s="372">
        <f t="shared" si="10"/>
        <v>90.156000000000006</v>
      </c>
      <c r="F33" s="372"/>
      <c r="G33" s="372">
        <f t="shared" si="11"/>
        <v>57.116</v>
      </c>
      <c r="H33" s="372"/>
      <c r="I33" s="372">
        <f t="shared" si="12"/>
        <v>33.040999999999997</v>
      </c>
      <c r="J33" s="372"/>
      <c r="K33" s="372">
        <f t="shared" si="13"/>
        <v>1.7110000000000001</v>
      </c>
      <c r="L33" s="372"/>
      <c r="M33" s="372">
        <f t="shared" si="14"/>
        <v>6.7960000000000003</v>
      </c>
      <c r="N33" s="372">
        <f t="shared" si="15"/>
        <v>36.722999999999999</v>
      </c>
      <c r="O33" s="372"/>
      <c r="P33" s="372">
        <f t="shared" si="16"/>
        <v>15.29</v>
      </c>
      <c r="Q33" s="372"/>
      <c r="R33" s="372">
        <f t="shared" si="17"/>
        <v>29.635999999999999</v>
      </c>
      <c r="S33" s="375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42" t="s">
        <v>257</v>
      </c>
      <c r="D34" s="342" t="str">
        <f>INDEX($AA$58:$AA$92,MATCH(SMALL($AB$58:$AB$92,ROWS($B$34:$B34)),$AB$58:$AB$92,0),0)</f>
        <v>France</v>
      </c>
      <c r="E34" s="371">
        <f t="shared" si="10"/>
        <v>215.28299999999999</v>
      </c>
      <c r="F34" s="371"/>
      <c r="G34" s="371">
        <f t="shared" si="11"/>
        <v>129.89400000000001</v>
      </c>
      <c r="H34" s="371"/>
      <c r="I34" s="371">
        <f t="shared" si="12"/>
        <v>85.388999999999996</v>
      </c>
      <c r="J34" s="371"/>
      <c r="K34" s="371">
        <f t="shared" si="13"/>
        <v>85.433000000000007</v>
      </c>
      <c r="L34" s="371"/>
      <c r="M34" s="371">
        <f t="shared" si="14"/>
        <v>42.231999999999999</v>
      </c>
      <c r="N34" s="371">
        <f t="shared" si="15"/>
        <v>25.173999999999999</v>
      </c>
      <c r="O34" s="371"/>
      <c r="P34" s="371">
        <f t="shared" si="16"/>
        <v>43.963000000000001</v>
      </c>
      <c r="Q34" s="371"/>
      <c r="R34" s="371">
        <f t="shared" si="17"/>
        <v>18.481000000000002</v>
      </c>
      <c r="S34" s="375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45"/>
      <c r="D35" s="342" t="str">
        <f>INDEX($AA$58:$AA$92,MATCH(SMALL($AB$58:$AB$92,ROWS($B$34:$B35)),$AB$58:$AB$92,0),0)</f>
        <v>Switzerland</v>
      </c>
      <c r="E35" s="371">
        <f t="shared" si="10"/>
        <v>47.777000000000001</v>
      </c>
      <c r="F35" s="371"/>
      <c r="G35" s="371">
        <f t="shared" si="11"/>
        <v>27.893000000000001</v>
      </c>
      <c r="H35" s="371"/>
      <c r="I35" s="371">
        <f t="shared" si="12"/>
        <v>19.882999999999999</v>
      </c>
      <c r="J35" s="371"/>
      <c r="K35" s="371">
        <f t="shared" si="13"/>
        <v>5.5780000000000003</v>
      </c>
      <c r="L35" s="371"/>
      <c r="M35" s="371">
        <f t="shared" si="14"/>
        <v>29.864999999999998</v>
      </c>
      <c r="N35" s="371">
        <f t="shared" si="15"/>
        <v>2.8069999999999999</v>
      </c>
      <c r="O35" s="371"/>
      <c r="P35" s="371">
        <f t="shared" si="16"/>
        <v>8.1989999999999998</v>
      </c>
      <c r="Q35" s="371"/>
      <c r="R35" s="371">
        <f t="shared" si="17"/>
        <v>1.3280000000000001</v>
      </c>
      <c r="S35" s="375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45"/>
      <c r="D36" s="342" t="str">
        <f>INDEX($AA$58:$AA$92,MATCH(SMALL($AB$58:$AB$92,ROWS($B$34:$B36)),$AB$58:$AB$92,0),0)</f>
        <v>Spain</v>
      </c>
      <c r="E36" s="371">
        <f t="shared" si="10"/>
        <v>22.433</v>
      </c>
      <c r="F36" s="371"/>
      <c r="G36" s="371">
        <f t="shared" si="11"/>
        <v>20.466000000000001</v>
      </c>
      <c r="H36" s="371"/>
      <c r="I36" s="371">
        <f t="shared" si="12"/>
        <v>1.9670000000000001</v>
      </c>
      <c r="J36" s="371"/>
      <c r="K36" s="371">
        <f t="shared" si="13"/>
        <v>10.109</v>
      </c>
      <c r="L36" s="371"/>
      <c r="M36" s="371">
        <f t="shared" si="14"/>
        <v>1.819</v>
      </c>
      <c r="N36" s="371">
        <f t="shared" si="15"/>
        <v>1.59</v>
      </c>
      <c r="O36" s="371"/>
      <c r="P36" s="371">
        <f t="shared" si="16"/>
        <v>8.6329999999999991</v>
      </c>
      <c r="Q36" s="371"/>
      <c r="R36" s="371">
        <f t="shared" si="17"/>
        <v>0.28199999999999997</v>
      </c>
      <c r="S36" s="375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45"/>
      <c r="D37" s="342" t="str">
        <f>INDEX($AA$58:$AA$92,MATCH(SMALL($AB$58:$AB$92,ROWS($B$34:$B37)),$AB$58:$AB$92,0),0)</f>
        <v>Norway</v>
      </c>
      <c r="E37" s="371">
        <f t="shared" si="10"/>
        <v>9.9350000000000005</v>
      </c>
      <c r="F37" s="371"/>
      <c r="G37" s="371">
        <f t="shared" si="11"/>
        <v>9.9329999999999998</v>
      </c>
      <c r="H37" s="371"/>
      <c r="I37" s="371">
        <f t="shared" si="12"/>
        <v>3.0000000000000001E-3</v>
      </c>
      <c r="J37" s="371"/>
      <c r="K37" s="371">
        <f t="shared" si="13"/>
        <v>1.2989999999999999</v>
      </c>
      <c r="L37" s="371"/>
      <c r="M37" s="371">
        <f t="shared" si="14"/>
        <v>4.851</v>
      </c>
      <c r="N37" s="371">
        <f t="shared" si="15"/>
        <v>1.1160000000000001</v>
      </c>
      <c r="O37" s="371"/>
      <c r="P37" s="371">
        <f t="shared" si="16"/>
        <v>2.6269999999999998</v>
      </c>
      <c r="Q37" s="371"/>
      <c r="R37" s="371">
        <f t="shared" si="17"/>
        <v>4.2000000000000003E-2</v>
      </c>
      <c r="S37" s="375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45"/>
      <c r="D38" s="342" t="str">
        <f>INDEX($AA$58:$AA$92,MATCH(SMALL($AB$58:$AB$92,ROWS($B$34:$B38)),$AB$58:$AB$92,0),0)</f>
        <v>Slovenia</v>
      </c>
      <c r="E38" s="371">
        <f t="shared" si="10"/>
        <v>2.1000000000000001E-2</v>
      </c>
      <c r="F38" s="371"/>
      <c r="G38" s="371">
        <f t="shared" si="11"/>
        <v>2.1000000000000001E-2</v>
      </c>
      <c r="H38" s="371"/>
      <c r="I38" s="371">
        <f t="shared" si="12"/>
        <v>0</v>
      </c>
      <c r="J38" s="371"/>
      <c r="K38" s="371">
        <f t="shared" si="13"/>
        <v>0</v>
      </c>
      <c r="L38" s="371"/>
      <c r="M38" s="371">
        <f t="shared" si="14"/>
        <v>1.0999999999999999E-2</v>
      </c>
      <c r="N38" s="371">
        <f t="shared" si="15"/>
        <v>0</v>
      </c>
      <c r="O38" s="371"/>
      <c r="P38" s="371">
        <f t="shared" si="16"/>
        <v>0.01</v>
      </c>
      <c r="Q38" s="371"/>
      <c r="R38" s="371">
        <f t="shared" si="17"/>
        <v>0</v>
      </c>
      <c r="S38" s="375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D39" s="308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D55" s="311"/>
      <c r="U55" s="349"/>
      <c r="V55" s="349"/>
      <c r="Z55" s="444" t="s">
        <v>1624</v>
      </c>
      <c r="AA55" s="444"/>
      <c r="AB55" s="444"/>
      <c r="AC55" s="444"/>
      <c r="AD55" s="323"/>
      <c r="AN55" s="444" t="s">
        <v>1647</v>
      </c>
      <c r="AO55" s="444"/>
      <c r="AP55" s="444"/>
      <c r="AQ55" s="44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.15" x14ac:dyDescent="0.4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.15" x14ac:dyDescent="0.4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.15" x14ac:dyDescent="0.4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.15" x14ac:dyDescent="0.4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.15" x14ac:dyDescent="0.4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.15" x14ac:dyDescent="0.4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.15" x14ac:dyDescent="0.4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.15" x14ac:dyDescent="0.4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.15" x14ac:dyDescent="0.4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.15" x14ac:dyDescent="0.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.15" x14ac:dyDescent="0.4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.15" x14ac:dyDescent="0.4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.15" x14ac:dyDescent="0.4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.15" x14ac:dyDescent="0.4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.15" x14ac:dyDescent="0.4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.15" x14ac:dyDescent="0.4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.15" x14ac:dyDescent="0.4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.15" x14ac:dyDescent="0.4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.15" x14ac:dyDescent="0.4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.15" x14ac:dyDescent="0.4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.15" x14ac:dyDescent="0.4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.15" x14ac:dyDescent="0.4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.15" x14ac:dyDescent="0.4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.15" x14ac:dyDescent="0.4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.15" x14ac:dyDescent="0.4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.15" x14ac:dyDescent="0.4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.15" x14ac:dyDescent="0.4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.15" x14ac:dyDescent="0.4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.15" x14ac:dyDescent="0.4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.15" x14ac:dyDescent="0.4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.15" x14ac:dyDescent="0.4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.15" x14ac:dyDescent="0.4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.15" x14ac:dyDescent="0.4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.15" x14ac:dyDescent="0.4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.15" x14ac:dyDescent="0.4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.15" x14ac:dyDescent="0.4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.15" x14ac:dyDescent="0.4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.15" x14ac:dyDescent="0.4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.15" x14ac:dyDescent="0.4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.15" x14ac:dyDescent="0.4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.15" x14ac:dyDescent="0.4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.15" x14ac:dyDescent="0.4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.15" x14ac:dyDescent="0.4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.15" x14ac:dyDescent="0.4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.15" x14ac:dyDescent="0.4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.15" x14ac:dyDescent="0.4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.15" x14ac:dyDescent="0.4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.15" x14ac:dyDescent="0.4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.15" x14ac:dyDescent="0.4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.15" x14ac:dyDescent="0.4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.15" x14ac:dyDescent="0.4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.15" x14ac:dyDescent="0.4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.15" x14ac:dyDescent="0.4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.15" x14ac:dyDescent="0.4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.15" x14ac:dyDescent="0.4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.15" x14ac:dyDescent="0.4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.15" x14ac:dyDescent="0.4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.15" x14ac:dyDescent="0.4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.15" x14ac:dyDescent="0.4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.15" x14ac:dyDescent="0.4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.15" x14ac:dyDescent="0.4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.15" x14ac:dyDescent="0.4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.15" x14ac:dyDescent="0.4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1.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1.65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1.65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1.65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19.899999999999999" x14ac:dyDescent="0.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44" t="s">
        <v>1832</v>
      </c>
      <c r="BC180" s="444"/>
      <c r="BD180" s="444"/>
      <c r="BE180" s="444"/>
      <c r="BF180" s="323"/>
    </row>
    <row r="181" spans="2:71" ht="13.15" x14ac:dyDescent="0.4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ht="13.15" x14ac:dyDescent="0.4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ht="13.15" x14ac:dyDescent="0.4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.15" x14ac:dyDescent="0.4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.15" x14ac:dyDescent="0.4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.15" x14ac:dyDescent="0.4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.15" x14ac:dyDescent="0.4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.15" x14ac:dyDescent="0.4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.15" x14ac:dyDescent="0.4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.15" x14ac:dyDescent="0.4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.15" x14ac:dyDescent="0.4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.15" x14ac:dyDescent="0.4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.15" x14ac:dyDescent="0.4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.15" x14ac:dyDescent="0.4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.15" x14ac:dyDescent="0.4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.15" x14ac:dyDescent="0.4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.15" x14ac:dyDescent="0.4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.15" x14ac:dyDescent="0.4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.15" x14ac:dyDescent="0.4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.15" x14ac:dyDescent="0.4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.15" x14ac:dyDescent="0.4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.15" x14ac:dyDescent="0.4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.15" x14ac:dyDescent="0.4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.15" x14ac:dyDescent="0.4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.15" x14ac:dyDescent="0.4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.15" x14ac:dyDescent="0.4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.15" x14ac:dyDescent="0.4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.15" x14ac:dyDescent="0.4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.15" x14ac:dyDescent="0.4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.15" x14ac:dyDescent="0.4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.15" x14ac:dyDescent="0.4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.15" x14ac:dyDescent="0.4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.15" x14ac:dyDescent="0.4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.15" x14ac:dyDescent="0.4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.15" x14ac:dyDescent="0.4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.15" x14ac:dyDescent="0.4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.15" x14ac:dyDescent="0.4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.15" x14ac:dyDescent="0.4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.15" x14ac:dyDescent="0.4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.15" x14ac:dyDescent="0.4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.15" x14ac:dyDescent="0.4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.15" x14ac:dyDescent="0.4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.15" x14ac:dyDescent="0.4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.15" x14ac:dyDescent="0.4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.15" x14ac:dyDescent="0.4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.15" x14ac:dyDescent="0.4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.15" x14ac:dyDescent="0.4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RowHeight="12.75" x14ac:dyDescent="0.35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7.649999999999999" x14ac:dyDescent="0.5">
      <c r="A1" s="359" t="s">
        <v>330</v>
      </c>
    </row>
    <row r="2" spans="1:18" ht="12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35">
      <c r="A3" s="350" t="s">
        <v>1843</v>
      </c>
    </row>
    <row r="4" spans="1:18" ht="13.15" x14ac:dyDescent="0.3">
      <c r="A4" s="350" t="s">
        <v>1864</v>
      </c>
      <c r="B4" s="307"/>
      <c r="C4" s="374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3">
      <c r="A5" s="307"/>
      <c r="B5" s="307"/>
      <c r="C5" s="319"/>
      <c r="D5" s="302"/>
      <c r="E5" s="441" t="s">
        <v>1838</v>
      </c>
      <c r="F5" s="441"/>
      <c r="G5" s="441"/>
      <c r="H5" s="302"/>
      <c r="I5" s="441" t="s">
        <v>357</v>
      </c>
      <c r="J5" s="441"/>
      <c r="K5" s="441"/>
      <c r="L5" s="441"/>
      <c r="M5" s="441"/>
      <c r="N5" s="441"/>
      <c r="O5" s="441"/>
      <c r="P5" s="441"/>
      <c r="Q5" s="441"/>
    </row>
    <row r="6" spans="1:18" ht="12" x14ac:dyDescent="0.3">
      <c r="A6" s="321"/>
      <c r="B6" s="321"/>
      <c r="C6" s="316" t="s">
        <v>115</v>
      </c>
      <c r="D6" s="313"/>
      <c r="E6" s="313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3">
      <c r="A7" s="438" t="s">
        <v>244</v>
      </c>
      <c r="B7" s="401" t="s">
        <v>249</v>
      </c>
      <c r="C7" s="425">
        <v>13.3</v>
      </c>
      <c r="D7" s="425"/>
      <c r="E7" s="425">
        <v>-0.5</v>
      </c>
      <c r="F7" s="425"/>
      <c r="G7" s="425">
        <v>13.8</v>
      </c>
      <c r="H7" s="425"/>
      <c r="I7" s="425">
        <v>0.6</v>
      </c>
      <c r="J7" s="425"/>
      <c r="K7" s="425">
        <v>12.5</v>
      </c>
      <c r="L7" s="425">
        <v>-0.3</v>
      </c>
      <c r="M7" s="425"/>
      <c r="N7" s="425">
        <v>-2.1</v>
      </c>
      <c r="O7" s="425"/>
      <c r="P7" s="425">
        <v>2.7</v>
      </c>
      <c r="Q7" s="307"/>
    </row>
    <row r="8" spans="1:18" ht="12" x14ac:dyDescent="0.3">
      <c r="A8" s="439"/>
      <c r="B8" s="401" t="s">
        <v>247</v>
      </c>
      <c r="C8" s="425">
        <v>7.6</v>
      </c>
      <c r="D8" s="425"/>
      <c r="E8" s="425">
        <v>-0.4</v>
      </c>
      <c r="F8" s="425"/>
      <c r="G8" s="425">
        <v>8</v>
      </c>
      <c r="H8" s="425"/>
      <c r="I8" s="425">
        <v>-1.6</v>
      </c>
      <c r="J8" s="425"/>
      <c r="K8" s="425">
        <v>11.6</v>
      </c>
      <c r="L8" s="425">
        <v>-1.9</v>
      </c>
      <c r="M8" s="425"/>
      <c r="N8" s="425">
        <v>0.5</v>
      </c>
      <c r="O8" s="425"/>
      <c r="P8" s="425">
        <v>-1</v>
      </c>
      <c r="Q8" s="307"/>
    </row>
    <row r="9" spans="1:18" ht="12" x14ac:dyDescent="0.3">
      <c r="A9" s="439"/>
      <c r="B9" s="401" t="s">
        <v>241</v>
      </c>
      <c r="C9" s="425">
        <v>0.6</v>
      </c>
      <c r="D9" s="425"/>
      <c r="E9" s="425">
        <v>0.7</v>
      </c>
      <c r="F9" s="425"/>
      <c r="G9" s="425">
        <v>0</v>
      </c>
      <c r="H9" s="425"/>
      <c r="I9" s="425">
        <v>0.6</v>
      </c>
      <c r="J9" s="425"/>
      <c r="K9" s="425">
        <v>0.1</v>
      </c>
      <c r="L9" s="425">
        <v>0</v>
      </c>
      <c r="M9" s="425"/>
      <c r="N9" s="425">
        <v>0</v>
      </c>
      <c r="O9" s="425"/>
      <c r="P9" s="425">
        <v>0</v>
      </c>
      <c r="Q9" s="307"/>
    </row>
    <row r="10" spans="1:18" ht="12.75" customHeight="1" x14ac:dyDescent="0.3">
      <c r="A10" s="439"/>
      <c r="B10" s="401" t="s">
        <v>243</v>
      </c>
      <c r="C10" s="425">
        <v>0.2</v>
      </c>
      <c r="D10" s="425"/>
      <c r="E10" s="425">
        <v>0.3</v>
      </c>
      <c r="F10" s="425"/>
      <c r="G10" s="425">
        <v>-0.1</v>
      </c>
      <c r="H10" s="425"/>
      <c r="I10" s="425">
        <v>0</v>
      </c>
      <c r="J10" s="425"/>
      <c r="K10" s="425">
        <v>0</v>
      </c>
      <c r="L10" s="425">
        <v>-0.3</v>
      </c>
      <c r="M10" s="425"/>
      <c r="N10" s="425">
        <v>0.4</v>
      </c>
      <c r="O10" s="425"/>
      <c r="P10" s="425">
        <v>0</v>
      </c>
      <c r="Q10" s="307"/>
    </row>
    <row r="11" spans="1:18" ht="12" x14ac:dyDescent="0.3">
      <c r="A11" s="440"/>
      <c r="B11" s="428" t="s">
        <v>252</v>
      </c>
      <c r="C11" s="426">
        <v>0.1</v>
      </c>
      <c r="D11" s="426"/>
      <c r="E11" s="426">
        <v>0.1</v>
      </c>
      <c r="F11" s="426"/>
      <c r="G11" s="426">
        <v>-0.1</v>
      </c>
      <c r="H11" s="426"/>
      <c r="I11" s="426">
        <v>0</v>
      </c>
      <c r="J11" s="426"/>
      <c r="K11" s="426">
        <v>0.1</v>
      </c>
      <c r="L11" s="426">
        <v>0</v>
      </c>
      <c r="M11" s="426"/>
      <c r="N11" s="426">
        <v>0</v>
      </c>
      <c r="O11" s="426"/>
      <c r="P11" s="426">
        <v>0</v>
      </c>
      <c r="Q11" s="307"/>
    </row>
    <row r="12" spans="1:18" ht="12" x14ac:dyDescent="0.3">
      <c r="A12" s="442" t="s">
        <v>257</v>
      </c>
      <c r="B12" s="404" t="s">
        <v>245</v>
      </c>
      <c r="C12" s="425">
        <v>-14.2</v>
      </c>
      <c r="D12" s="425"/>
      <c r="E12" s="425">
        <v>-13.9</v>
      </c>
      <c r="F12" s="425"/>
      <c r="G12" s="425">
        <v>-0.3</v>
      </c>
      <c r="H12" s="425"/>
      <c r="I12" s="425">
        <v>0.1</v>
      </c>
      <c r="J12" s="425"/>
      <c r="K12" s="425">
        <v>0</v>
      </c>
      <c r="L12" s="425">
        <v>-12.9</v>
      </c>
      <c r="M12" s="425"/>
      <c r="N12" s="425">
        <v>-1.2</v>
      </c>
      <c r="O12" s="425"/>
      <c r="P12" s="425">
        <v>-0.2</v>
      </c>
      <c r="Q12" s="307"/>
    </row>
    <row r="13" spans="1:18" ht="12" x14ac:dyDescent="0.3">
      <c r="A13" s="445"/>
      <c r="B13" s="403" t="s">
        <v>264</v>
      </c>
      <c r="C13" s="425">
        <v>-1.2</v>
      </c>
      <c r="D13" s="425"/>
      <c r="E13" s="425">
        <v>-0.7</v>
      </c>
      <c r="F13" s="425"/>
      <c r="G13" s="425">
        <v>-0.5</v>
      </c>
      <c r="H13" s="425"/>
      <c r="I13" s="425">
        <v>0</v>
      </c>
      <c r="J13" s="425"/>
      <c r="K13" s="425">
        <v>0</v>
      </c>
      <c r="L13" s="425">
        <v>-1.2</v>
      </c>
      <c r="M13" s="425"/>
      <c r="N13" s="425">
        <v>0.2</v>
      </c>
      <c r="O13" s="425"/>
      <c r="P13" s="425">
        <v>0</v>
      </c>
      <c r="Q13" s="307"/>
    </row>
    <row r="14" spans="1:18" ht="12" x14ac:dyDescent="0.3">
      <c r="A14" s="445"/>
      <c r="B14" s="403" t="s">
        <v>255</v>
      </c>
      <c r="C14" s="425">
        <v>-0.7</v>
      </c>
      <c r="D14" s="425"/>
      <c r="E14" s="425">
        <v>-0.7</v>
      </c>
      <c r="F14" s="425"/>
      <c r="G14" s="425">
        <v>0</v>
      </c>
      <c r="H14" s="425"/>
      <c r="I14" s="425">
        <v>0</v>
      </c>
      <c r="J14" s="425"/>
      <c r="K14" s="425">
        <v>0</v>
      </c>
      <c r="L14" s="425">
        <v>-0.7</v>
      </c>
      <c r="M14" s="425"/>
      <c r="N14" s="425">
        <v>0</v>
      </c>
      <c r="O14" s="425"/>
      <c r="P14" s="425">
        <v>0</v>
      </c>
      <c r="Q14" s="307"/>
    </row>
    <row r="15" spans="1:18" ht="12" x14ac:dyDescent="0.3">
      <c r="A15" s="445"/>
      <c r="B15" s="403" t="s">
        <v>320</v>
      </c>
      <c r="C15" s="425">
        <v>-0.7</v>
      </c>
      <c r="D15" s="425"/>
      <c r="E15" s="425">
        <v>-0.5</v>
      </c>
      <c r="F15" s="425"/>
      <c r="G15" s="425">
        <v>-0.2</v>
      </c>
      <c r="H15" s="425"/>
      <c r="I15" s="425">
        <v>0</v>
      </c>
      <c r="J15" s="425"/>
      <c r="K15" s="425">
        <v>0</v>
      </c>
      <c r="L15" s="425">
        <v>-0.5</v>
      </c>
      <c r="M15" s="425"/>
      <c r="N15" s="425">
        <v>-0.1</v>
      </c>
      <c r="O15" s="425"/>
      <c r="P15" s="425">
        <v>-0.1</v>
      </c>
      <c r="Q15" s="307"/>
    </row>
    <row r="16" spans="1:18" ht="12" x14ac:dyDescent="0.3">
      <c r="A16" s="445"/>
      <c r="B16" s="403" t="s">
        <v>261</v>
      </c>
      <c r="C16" s="425">
        <v>-0.6</v>
      </c>
      <c r="D16" s="425"/>
      <c r="E16" s="425">
        <v>-0.7</v>
      </c>
      <c r="F16" s="425"/>
      <c r="G16" s="425">
        <v>0.1</v>
      </c>
      <c r="H16" s="425"/>
      <c r="I16" s="425">
        <v>0</v>
      </c>
      <c r="J16" s="425"/>
      <c r="K16" s="425">
        <v>0</v>
      </c>
      <c r="L16" s="425">
        <v>-0.5</v>
      </c>
      <c r="M16" s="425"/>
      <c r="N16" s="425">
        <v>-0.1</v>
      </c>
      <c r="O16" s="425"/>
      <c r="P16" s="425">
        <v>0</v>
      </c>
      <c r="Q16" s="307"/>
    </row>
    <row r="17" spans="1:17" ht="11.65" customHeight="1" x14ac:dyDescent="0.3">
      <c r="A17" s="307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07"/>
    </row>
    <row r="18" spans="1:17" ht="12" customHeight="1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ht="13.15" x14ac:dyDescent="0.3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ht="13.15" x14ac:dyDescent="0.3">
      <c r="A20" s="350" t="s">
        <v>1865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3">
      <c r="A21" s="300"/>
      <c r="B21" s="307"/>
      <c r="C21" s="319"/>
      <c r="D21" s="302"/>
      <c r="E21" s="441" t="s">
        <v>1838</v>
      </c>
      <c r="F21" s="441"/>
      <c r="G21" s="441"/>
      <c r="H21" s="302"/>
      <c r="I21" s="441" t="s">
        <v>357</v>
      </c>
      <c r="J21" s="441"/>
      <c r="K21" s="441"/>
      <c r="L21" s="441"/>
      <c r="M21" s="441"/>
      <c r="N21" s="441"/>
      <c r="O21" s="441"/>
      <c r="P21" s="441"/>
      <c r="Q21" s="441"/>
    </row>
    <row r="22" spans="1:17" ht="12" x14ac:dyDescent="0.3">
      <c r="A22" s="321"/>
      <c r="B22" s="321"/>
      <c r="C22" s="316" t="s">
        <v>115</v>
      </c>
      <c r="D22" s="313"/>
      <c r="E22" s="313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3">
      <c r="A23" s="438" t="s">
        <v>244</v>
      </c>
      <c r="B23" s="401" t="s">
        <v>249</v>
      </c>
      <c r="C23" s="425">
        <v>478</v>
      </c>
      <c r="D23" s="425"/>
      <c r="E23" s="425">
        <v>34.5</v>
      </c>
      <c r="F23" s="425"/>
      <c r="G23" s="425">
        <v>443.5</v>
      </c>
      <c r="H23" s="425"/>
      <c r="I23" s="425">
        <v>12.5</v>
      </c>
      <c r="J23" s="425"/>
      <c r="K23" s="425">
        <v>123</v>
      </c>
      <c r="L23" s="425">
        <v>33.700000000000003</v>
      </c>
      <c r="M23" s="425"/>
      <c r="N23" s="425">
        <v>160</v>
      </c>
      <c r="O23" s="425"/>
      <c r="P23" s="425">
        <v>148.69999999999999</v>
      </c>
      <c r="Q23" s="307"/>
    </row>
    <row r="24" spans="1:17" ht="12" x14ac:dyDescent="0.3">
      <c r="A24" s="439"/>
      <c r="B24" s="401" t="s">
        <v>247</v>
      </c>
      <c r="C24" s="425">
        <v>131.6</v>
      </c>
      <c r="D24" s="425"/>
      <c r="E24" s="425">
        <v>30.4</v>
      </c>
      <c r="F24" s="425"/>
      <c r="G24" s="425">
        <v>101.2</v>
      </c>
      <c r="H24" s="425"/>
      <c r="I24" s="425">
        <v>9.3000000000000007</v>
      </c>
      <c r="J24" s="425"/>
      <c r="K24" s="425">
        <v>55.4</v>
      </c>
      <c r="L24" s="425">
        <v>6.4</v>
      </c>
      <c r="M24" s="425"/>
      <c r="N24" s="425">
        <v>31.2</v>
      </c>
      <c r="O24" s="425"/>
      <c r="P24" s="425">
        <v>29.3</v>
      </c>
      <c r="Q24" s="307"/>
    </row>
    <row r="25" spans="1:17" ht="12" x14ac:dyDescent="0.3">
      <c r="A25" s="439"/>
      <c r="B25" s="401" t="s">
        <v>241</v>
      </c>
      <c r="C25" s="425">
        <v>5.4</v>
      </c>
      <c r="D25" s="425"/>
      <c r="E25" s="425">
        <v>1.9</v>
      </c>
      <c r="F25" s="425"/>
      <c r="G25" s="425">
        <v>3.5</v>
      </c>
      <c r="H25" s="425"/>
      <c r="I25" s="425">
        <v>1.4</v>
      </c>
      <c r="J25" s="425"/>
      <c r="K25" s="425">
        <v>0.4</v>
      </c>
      <c r="L25" s="425">
        <v>0</v>
      </c>
      <c r="M25" s="425"/>
      <c r="N25" s="425">
        <v>2.2999999999999998</v>
      </c>
      <c r="O25" s="425"/>
      <c r="P25" s="425">
        <v>1.3</v>
      </c>
      <c r="Q25" s="307"/>
    </row>
    <row r="26" spans="1:17" ht="12" x14ac:dyDescent="0.3">
      <c r="A26" s="439"/>
      <c r="B26" s="401" t="s">
        <v>243</v>
      </c>
      <c r="C26" s="425">
        <v>3.3</v>
      </c>
      <c r="D26" s="425"/>
      <c r="E26" s="425">
        <v>1.8</v>
      </c>
      <c r="F26" s="425"/>
      <c r="G26" s="425">
        <v>1.5</v>
      </c>
      <c r="H26" s="425"/>
      <c r="I26" s="425">
        <v>0.2</v>
      </c>
      <c r="J26" s="425"/>
      <c r="K26" s="425">
        <v>0.4</v>
      </c>
      <c r="L26" s="425">
        <v>0.3</v>
      </c>
      <c r="M26" s="425"/>
      <c r="N26" s="425">
        <v>2.2000000000000002</v>
      </c>
      <c r="O26" s="425"/>
      <c r="P26" s="425">
        <v>0.2</v>
      </c>
      <c r="Q26" s="307"/>
    </row>
    <row r="27" spans="1:17" ht="12" x14ac:dyDescent="0.3">
      <c r="A27" s="440"/>
      <c r="B27" s="428" t="s">
        <v>252</v>
      </c>
      <c r="C27" s="426">
        <v>9.1999999999999993</v>
      </c>
      <c r="D27" s="426"/>
      <c r="E27" s="426">
        <v>7</v>
      </c>
      <c r="F27" s="426"/>
      <c r="G27" s="426">
        <v>2.2000000000000002</v>
      </c>
      <c r="H27" s="426"/>
      <c r="I27" s="426">
        <v>0.2</v>
      </c>
      <c r="J27" s="426"/>
      <c r="K27" s="426">
        <v>0.3</v>
      </c>
      <c r="L27" s="426">
        <v>3.7</v>
      </c>
      <c r="M27" s="426"/>
      <c r="N27" s="426">
        <v>3.1</v>
      </c>
      <c r="O27" s="426"/>
      <c r="P27" s="426">
        <v>2</v>
      </c>
      <c r="Q27" s="322"/>
    </row>
    <row r="28" spans="1:17" ht="12" x14ac:dyDescent="0.3">
      <c r="A28" s="442" t="s">
        <v>257</v>
      </c>
      <c r="B28" s="430" t="s">
        <v>245</v>
      </c>
      <c r="C28" s="425">
        <v>43.6</v>
      </c>
      <c r="D28" s="425"/>
      <c r="E28" s="425">
        <v>43.5</v>
      </c>
      <c r="F28" s="425"/>
      <c r="G28" s="425">
        <v>0.1</v>
      </c>
      <c r="H28" s="425"/>
      <c r="I28" s="425">
        <v>0.3</v>
      </c>
      <c r="J28" s="425"/>
      <c r="K28" s="425">
        <v>0.1</v>
      </c>
      <c r="L28" s="425">
        <v>35</v>
      </c>
      <c r="M28" s="425"/>
      <c r="N28" s="425">
        <v>5.8</v>
      </c>
      <c r="O28" s="425"/>
      <c r="P28" s="425">
        <v>2.5</v>
      </c>
      <c r="Q28" s="307"/>
    </row>
    <row r="29" spans="1:17" ht="12" x14ac:dyDescent="0.3">
      <c r="A29" s="445"/>
      <c r="B29" s="403" t="s">
        <v>264</v>
      </c>
      <c r="C29" s="425">
        <v>24.7</v>
      </c>
      <c r="D29" s="425"/>
      <c r="E29" s="425">
        <v>20.100000000000001</v>
      </c>
      <c r="F29" s="425"/>
      <c r="G29" s="425">
        <v>4.5999999999999996</v>
      </c>
      <c r="H29" s="425"/>
      <c r="I29" s="425">
        <v>0.9</v>
      </c>
      <c r="J29" s="425"/>
      <c r="K29" s="425">
        <v>0.2</v>
      </c>
      <c r="L29" s="425">
        <v>9.1999999999999993</v>
      </c>
      <c r="M29" s="425"/>
      <c r="N29" s="425">
        <v>9.4</v>
      </c>
      <c r="O29" s="425"/>
      <c r="P29" s="425">
        <v>5</v>
      </c>
      <c r="Q29" s="307"/>
    </row>
    <row r="30" spans="1:17" ht="12" x14ac:dyDescent="0.3">
      <c r="A30" s="445"/>
      <c r="B30" s="403" t="s">
        <v>255</v>
      </c>
      <c r="C30" s="425">
        <v>1</v>
      </c>
      <c r="D30" s="425"/>
      <c r="E30" s="425">
        <v>1</v>
      </c>
      <c r="F30" s="425"/>
      <c r="G30" s="425">
        <v>0</v>
      </c>
      <c r="H30" s="425"/>
      <c r="I30" s="425">
        <v>0</v>
      </c>
      <c r="J30" s="425"/>
      <c r="K30" s="425">
        <v>0</v>
      </c>
      <c r="L30" s="425">
        <v>0</v>
      </c>
      <c r="M30" s="425"/>
      <c r="N30" s="425">
        <v>0.7</v>
      </c>
      <c r="O30" s="425"/>
      <c r="P30" s="425">
        <v>0.2</v>
      </c>
      <c r="Q30" s="307"/>
    </row>
    <row r="31" spans="1:17" ht="12" x14ac:dyDescent="0.3">
      <c r="A31" s="445"/>
      <c r="B31" s="403" t="s">
        <v>320</v>
      </c>
      <c r="C31" s="425">
        <v>11.2</v>
      </c>
      <c r="D31" s="425"/>
      <c r="E31" s="425">
        <v>11.1</v>
      </c>
      <c r="F31" s="425"/>
      <c r="G31" s="425">
        <v>0.2</v>
      </c>
      <c r="H31" s="425"/>
      <c r="I31" s="425">
        <v>0</v>
      </c>
      <c r="J31" s="425"/>
      <c r="K31" s="425">
        <v>0</v>
      </c>
      <c r="L31" s="425">
        <v>1.5</v>
      </c>
      <c r="M31" s="425"/>
      <c r="N31" s="425">
        <v>8.1999999999999993</v>
      </c>
      <c r="O31" s="425"/>
      <c r="P31" s="425">
        <v>1.6</v>
      </c>
      <c r="Q31" s="307"/>
    </row>
    <row r="32" spans="1:17" ht="12" x14ac:dyDescent="0.3">
      <c r="A32" s="445"/>
      <c r="B32" s="403" t="s">
        <v>261</v>
      </c>
      <c r="C32" s="425">
        <v>10.8</v>
      </c>
      <c r="D32" s="425"/>
      <c r="E32" s="425">
        <v>6.9</v>
      </c>
      <c r="F32" s="425"/>
      <c r="G32" s="425">
        <v>3.8</v>
      </c>
      <c r="H32" s="425"/>
      <c r="I32" s="425">
        <v>0.1</v>
      </c>
      <c r="J32" s="425"/>
      <c r="K32" s="425">
        <v>0.1</v>
      </c>
      <c r="L32" s="425">
        <v>3.7</v>
      </c>
      <c r="M32" s="425"/>
      <c r="N32" s="425">
        <v>4.5999999999999996</v>
      </c>
      <c r="O32" s="425"/>
      <c r="P32" s="425">
        <v>2.2999999999999998</v>
      </c>
      <c r="Q32" s="307"/>
    </row>
    <row r="38" spans="1:18" x14ac:dyDescent="0.3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.15" x14ac:dyDescent="0.3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.15" x14ac:dyDescent="0.3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3">
      <c r="A41" s="355"/>
      <c r="B41" s="352"/>
      <c r="C41" s="374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3">
      <c r="A42" s="352"/>
      <c r="B42" s="352"/>
      <c r="C42" s="319"/>
      <c r="D42" s="302"/>
      <c r="E42" s="446"/>
      <c r="F42" s="446"/>
      <c r="G42" s="446"/>
      <c r="H42" s="302"/>
      <c r="I42" s="446"/>
      <c r="J42" s="446"/>
      <c r="K42" s="446"/>
      <c r="L42" s="446"/>
      <c r="M42" s="446"/>
      <c r="N42" s="446"/>
      <c r="O42" s="446"/>
      <c r="P42" s="446"/>
      <c r="Q42" s="446"/>
      <c r="R42" s="351"/>
    </row>
    <row r="43" spans="1:18" ht="12" x14ac:dyDescent="0.3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3">
      <c r="A44" s="439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3">
      <c r="A45" s="439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3">
      <c r="A46" s="439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3">
      <c r="A47" s="439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3">
      <c r="A48" s="439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3">
      <c r="A49" s="439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3">
      <c r="A50" s="439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3">
      <c r="A51" s="439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3">
      <c r="A52" s="439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3">
      <c r="A53" s="439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3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3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3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.15" x14ac:dyDescent="0.3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3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3">
      <c r="A59" s="355"/>
      <c r="B59" s="352"/>
      <c r="C59" s="319"/>
      <c r="D59" s="302"/>
      <c r="E59" s="446"/>
      <c r="F59" s="446"/>
      <c r="G59" s="446"/>
      <c r="H59" s="302"/>
      <c r="I59" s="446"/>
      <c r="J59" s="446"/>
      <c r="K59" s="446"/>
      <c r="L59" s="446"/>
      <c r="M59" s="446"/>
      <c r="N59" s="446"/>
      <c r="O59" s="446"/>
      <c r="P59" s="446"/>
      <c r="Q59" s="446"/>
      <c r="R59" s="351"/>
    </row>
    <row r="60" spans="1:18" ht="12" x14ac:dyDescent="0.3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3">
      <c r="A61" s="439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3">
      <c r="A62" s="439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3">
      <c r="A63" s="439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3">
      <c r="A64" s="439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3">
      <c r="A65" s="439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3">
      <c r="A66" s="439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3">
      <c r="A67" s="439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3">
      <c r="A68" s="439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3">
      <c r="A69" s="439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3">
      <c r="A70" s="439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3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3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3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3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3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3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3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3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3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3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3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3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3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3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3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3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3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3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3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3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3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3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3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3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3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3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3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35">
      <c r="S175" s="305"/>
      <c r="T175" s="305"/>
    </row>
    <row r="176" spans="19:20" x14ac:dyDescent="0.35">
      <c r="S176" s="305"/>
      <c r="T176" s="305"/>
    </row>
    <row r="177" spans="19:20" x14ac:dyDescent="0.35">
      <c r="S177" s="305"/>
      <c r="T177" s="305"/>
    </row>
    <row r="178" spans="19:20" x14ac:dyDescent="0.35">
      <c r="S178" s="305"/>
      <c r="T178" s="305"/>
    </row>
    <row r="179" spans="19:20" x14ac:dyDescent="0.35">
      <c r="S179" s="305"/>
      <c r="T179" s="305"/>
    </row>
    <row r="180" spans="19:20" x14ac:dyDescent="0.35">
      <c r="S180" s="305"/>
      <c r="T180" s="305"/>
    </row>
    <row r="181" spans="19:20" x14ac:dyDescent="0.35">
      <c r="S181" s="305"/>
      <c r="T181" s="305"/>
    </row>
    <row r="182" spans="19:20" x14ac:dyDescent="0.35">
      <c r="S182" s="305"/>
      <c r="T182" s="305"/>
    </row>
    <row r="183" spans="19:20" x14ac:dyDescent="0.35">
      <c r="S183" s="305"/>
      <c r="T183" s="305"/>
    </row>
    <row r="184" spans="19:20" x14ac:dyDescent="0.35">
      <c r="S184" s="305"/>
      <c r="T184" s="305"/>
    </row>
    <row r="185" spans="19:20" x14ac:dyDescent="0.35">
      <c r="S185" s="305"/>
      <c r="T185" s="305"/>
    </row>
    <row r="186" spans="19:20" x14ac:dyDescent="0.35">
      <c r="S186" s="305"/>
      <c r="T186" s="305"/>
    </row>
    <row r="187" spans="19:20" x14ac:dyDescent="0.35">
      <c r="S187" s="305"/>
      <c r="T187" s="305"/>
    </row>
    <row r="188" spans="19:20" x14ac:dyDescent="0.35">
      <c r="S188" s="305"/>
      <c r="T188" s="305"/>
    </row>
    <row r="189" spans="19:20" x14ac:dyDescent="0.35">
      <c r="S189" s="305"/>
      <c r="T189" s="305"/>
    </row>
    <row r="190" spans="19:20" x14ac:dyDescent="0.35">
      <c r="S190" s="305"/>
      <c r="T190" s="305"/>
    </row>
    <row r="191" spans="19:20" x14ac:dyDescent="0.35">
      <c r="S191" s="305"/>
      <c r="T191" s="305"/>
    </row>
    <row r="192" spans="19:20" x14ac:dyDescent="0.35">
      <c r="S192" s="305"/>
      <c r="T192" s="305"/>
    </row>
    <row r="193" spans="19:20" x14ac:dyDescent="0.35">
      <c r="S193" s="305"/>
      <c r="T193" s="305"/>
    </row>
    <row r="194" spans="19:20" x14ac:dyDescent="0.35">
      <c r="S194" s="305"/>
      <c r="T194" s="305"/>
    </row>
    <row r="195" spans="19:20" x14ac:dyDescent="0.35">
      <c r="S195" s="305"/>
      <c r="T195" s="305"/>
    </row>
    <row r="196" spans="19:20" x14ac:dyDescent="0.35">
      <c r="S196" s="305"/>
      <c r="T196" s="305"/>
    </row>
    <row r="197" spans="19:20" x14ac:dyDescent="0.35">
      <c r="S197" s="305"/>
      <c r="T197" s="305"/>
    </row>
    <row r="198" spans="19:20" x14ac:dyDescent="0.35">
      <c r="S198" s="305"/>
      <c r="T198" s="305"/>
    </row>
    <row r="199" spans="19:20" x14ac:dyDescent="0.35">
      <c r="S199" s="305"/>
      <c r="T199" s="305"/>
    </row>
    <row r="200" spans="19:20" x14ac:dyDescent="0.35">
      <c r="S200" s="305"/>
      <c r="T200" s="305"/>
    </row>
    <row r="201" spans="19:20" x14ac:dyDescent="0.35">
      <c r="S201" s="305"/>
      <c r="T201" s="305"/>
    </row>
    <row r="202" spans="19:20" x14ac:dyDescent="0.35">
      <c r="S202" s="305"/>
      <c r="T202" s="305"/>
    </row>
    <row r="203" spans="19:20" x14ac:dyDescent="0.35">
      <c r="S203" s="305"/>
      <c r="T203" s="305"/>
    </row>
    <row r="204" spans="19:20" x14ac:dyDescent="0.35">
      <c r="S204" s="305"/>
      <c r="T204" s="305"/>
    </row>
    <row r="205" spans="19:20" x14ac:dyDescent="0.35">
      <c r="S205" s="305"/>
      <c r="T205" s="305"/>
    </row>
    <row r="206" spans="19:20" x14ac:dyDescent="0.35">
      <c r="S206" s="305"/>
      <c r="T206" s="305"/>
    </row>
    <row r="207" spans="19:20" x14ac:dyDescent="0.35">
      <c r="S207" s="305"/>
      <c r="T207" s="305"/>
    </row>
    <row r="208" spans="19:20" x14ac:dyDescent="0.35">
      <c r="S208" s="305"/>
      <c r="T208" s="305"/>
    </row>
    <row r="209" spans="19:20" x14ac:dyDescent="0.35">
      <c r="S209" s="305"/>
      <c r="T209" s="305"/>
    </row>
    <row r="210" spans="19:20" x14ac:dyDescent="0.35">
      <c r="S210" s="305"/>
      <c r="T210" s="305"/>
    </row>
    <row r="211" spans="19:20" x14ac:dyDescent="0.35">
      <c r="S211" s="305"/>
      <c r="T211" s="305"/>
    </row>
    <row r="212" spans="19:20" x14ac:dyDescent="0.35">
      <c r="S212" s="305"/>
      <c r="T212" s="305"/>
    </row>
    <row r="213" spans="19:20" x14ac:dyDescent="0.35">
      <c r="S213" s="305"/>
      <c r="T213" s="305"/>
    </row>
    <row r="214" spans="19:20" x14ac:dyDescent="0.35">
      <c r="S214" s="305"/>
      <c r="T214" s="305"/>
    </row>
    <row r="215" spans="19:20" x14ac:dyDescent="0.35">
      <c r="S215" s="305"/>
      <c r="T215" s="305"/>
    </row>
    <row r="216" spans="19:20" x14ac:dyDescent="0.35">
      <c r="S216" s="305"/>
      <c r="T216" s="305"/>
    </row>
    <row r="217" spans="19:20" x14ac:dyDescent="0.35">
      <c r="S217" s="305"/>
      <c r="T217" s="305"/>
    </row>
    <row r="218" spans="19:20" x14ac:dyDescent="0.35">
      <c r="S218" s="305"/>
      <c r="T218" s="305"/>
    </row>
    <row r="219" spans="19:20" x14ac:dyDescent="0.35">
      <c r="S219" s="305"/>
      <c r="T219" s="305"/>
    </row>
    <row r="220" spans="19:20" x14ac:dyDescent="0.35">
      <c r="S220" s="305"/>
      <c r="T220" s="305"/>
    </row>
    <row r="221" spans="19:20" x14ac:dyDescent="0.35">
      <c r="S221" s="305"/>
      <c r="T221" s="305"/>
    </row>
    <row r="222" spans="19:20" x14ac:dyDescent="0.35">
      <c r="S222" s="305"/>
      <c r="T222" s="305"/>
    </row>
    <row r="223" spans="19:20" x14ac:dyDescent="0.35">
      <c r="S223" s="305"/>
      <c r="T223" s="305"/>
    </row>
    <row r="224" spans="19:20" x14ac:dyDescent="0.35">
      <c r="S224" s="305"/>
      <c r="T224" s="305"/>
    </row>
    <row r="225" spans="19:20" x14ac:dyDescent="0.35">
      <c r="S225" s="305"/>
      <c r="T225" s="305"/>
    </row>
    <row r="226" spans="19:20" x14ac:dyDescent="0.35">
      <c r="S226" s="305"/>
      <c r="T226" s="305"/>
    </row>
    <row r="227" spans="19:20" x14ac:dyDescent="0.35">
      <c r="S227" s="305"/>
      <c r="T227" s="305"/>
    </row>
    <row r="228" spans="19:20" x14ac:dyDescent="0.35">
      <c r="S228" s="305"/>
      <c r="T228" s="305"/>
    </row>
    <row r="229" spans="19:20" x14ac:dyDescent="0.35">
      <c r="S229" s="305"/>
      <c r="T229" s="305"/>
    </row>
    <row r="230" spans="19:20" x14ac:dyDescent="0.35">
      <c r="S230" s="305"/>
      <c r="T230" s="305"/>
    </row>
    <row r="231" spans="19:20" x14ac:dyDescent="0.35">
      <c r="S231" s="305"/>
      <c r="T231" s="305"/>
    </row>
    <row r="232" spans="19:20" x14ac:dyDescent="0.35">
      <c r="S232" s="305"/>
      <c r="T232" s="305"/>
    </row>
    <row r="233" spans="19:20" x14ac:dyDescent="0.35">
      <c r="S233" s="305"/>
      <c r="T233" s="305"/>
    </row>
    <row r="234" spans="19:20" x14ac:dyDescent="0.35">
      <c r="S234" s="305"/>
      <c r="T234" s="305"/>
    </row>
    <row r="235" spans="19:20" x14ac:dyDescent="0.35">
      <c r="S235" s="305"/>
      <c r="T235" s="305"/>
    </row>
    <row r="236" spans="19:20" x14ac:dyDescent="0.35">
      <c r="S236" s="305"/>
      <c r="T236" s="305"/>
    </row>
    <row r="237" spans="19:20" x14ac:dyDescent="0.35">
      <c r="S237" s="305"/>
      <c r="T237" s="305"/>
    </row>
    <row r="238" spans="19:20" x14ac:dyDescent="0.35">
      <c r="S238" s="305"/>
      <c r="T238" s="305"/>
    </row>
    <row r="239" spans="19:20" x14ac:dyDescent="0.35">
      <c r="S239" s="305"/>
      <c r="T239" s="305"/>
    </row>
    <row r="240" spans="19:20" x14ac:dyDescent="0.35">
      <c r="S240" s="305"/>
      <c r="T240" s="305"/>
    </row>
    <row r="241" spans="19:20" x14ac:dyDescent="0.35">
      <c r="S241" s="305"/>
      <c r="T241" s="305"/>
    </row>
    <row r="242" spans="19:20" x14ac:dyDescent="0.35">
      <c r="S242" s="305"/>
      <c r="T242" s="305"/>
    </row>
    <row r="243" spans="19:20" x14ac:dyDescent="0.35">
      <c r="S243" s="305"/>
      <c r="T243" s="305"/>
    </row>
    <row r="244" spans="19:20" x14ac:dyDescent="0.35">
      <c r="S244" s="305"/>
      <c r="T244" s="305"/>
    </row>
    <row r="245" spans="19:20" x14ac:dyDescent="0.35">
      <c r="S245" s="305"/>
      <c r="T245" s="305"/>
    </row>
    <row r="246" spans="19:20" x14ac:dyDescent="0.35">
      <c r="S246" s="305"/>
      <c r="T246" s="305"/>
    </row>
    <row r="247" spans="19:20" x14ac:dyDescent="0.35">
      <c r="S247" s="305"/>
      <c r="T247" s="305"/>
    </row>
    <row r="248" spans="19:20" x14ac:dyDescent="0.35">
      <c r="S248" s="305"/>
      <c r="T248" s="305"/>
    </row>
    <row r="249" spans="19:20" x14ac:dyDescent="0.35">
      <c r="S249" s="305"/>
      <c r="T249" s="305"/>
    </row>
    <row r="250" spans="19:20" x14ac:dyDescent="0.35">
      <c r="S250" s="305"/>
      <c r="T250" s="305"/>
    </row>
    <row r="251" spans="19:20" x14ac:dyDescent="0.35">
      <c r="S251" s="305"/>
      <c r="T251" s="305"/>
    </row>
    <row r="252" spans="19:20" x14ac:dyDescent="0.35">
      <c r="S252" s="305"/>
      <c r="T252" s="305"/>
    </row>
    <row r="253" spans="19:20" x14ac:dyDescent="0.35">
      <c r="S253" s="305"/>
      <c r="T253" s="305"/>
    </row>
    <row r="254" spans="19:20" x14ac:dyDescent="0.35">
      <c r="S254" s="305"/>
      <c r="T254" s="305"/>
    </row>
    <row r="255" spans="19:20" x14ac:dyDescent="0.35">
      <c r="S255" s="305"/>
      <c r="T255" s="305"/>
    </row>
    <row r="256" spans="19:20" x14ac:dyDescent="0.35">
      <c r="S256" s="305"/>
      <c r="T256" s="305"/>
    </row>
    <row r="257" spans="19:20" x14ac:dyDescent="0.35">
      <c r="S257" s="305"/>
      <c r="T257" s="305"/>
    </row>
    <row r="258" spans="19:20" x14ac:dyDescent="0.35">
      <c r="S258" s="305"/>
      <c r="T258" s="305"/>
    </row>
    <row r="259" spans="19:20" x14ac:dyDescent="0.35">
      <c r="S259" s="305"/>
      <c r="T259" s="305"/>
    </row>
    <row r="260" spans="19:20" x14ac:dyDescent="0.35">
      <c r="S260" s="305"/>
      <c r="T260" s="305"/>
    </row>
    <row r="261" spans="19:20" x14ac:dyDescent="0.35">
      <c r="S261" s="305"/>
      <c r="T261" s="305"/>
    </row>
    <row r="262" spans="19:20" x14ac:dyDescent="0.35">
      <c r="S262" s="305"/>
      <c r="T262" s="305"/>
    </row>
    <row r="263" spans="19:20" x14ac:dyDescent="0.35">
      <c r="S263" s="305"/>
      <c r="T263" s="305"/>
    </row>
    <row r="264" spans="19:20" x14ac:dyDescent="0.35">
      <c r="S264" s="305"/>
      <c r="T264" s="305"/>
    </row>
    <row r="265" spans="19:20" x14ac:dyDescent="0.35">
      <c r="S265" s="305"/>
      <c r="T265" s="305"/>
    </row>
    <row r="266" spans="19:20" x14ac:dyDescent="0.35">
      <c r="S266" s="305"/>
      <c r="T266" s="305"/>
    </row>
    <row r="267" spans="19:20" x14ac:dyDescent="0.35">
      <c r="S267" s="305"/>
      <c r="T267" s="305"/>
    </row>
    <row r="268" spans="19:20" x14ac:dyDescent="0.35">
      <c r="S268" s="305"/>
      <c r="T268" s="305"/>
    </row>
    <row r="269" spans="19:20" x14ac:dyDescent="0.35">
      <c r="S269" s="305"/>
      <c r="T269" s="305"/>
    </row>
    <row r="270" spans="19:20" x14ac:dyDescent="0.35">
      <c r="S270" s="305"/>
      <c r="T270" s="305"/>
    </row>
    <row r="271" spans="19:20" x14ac:dyDescent="0.35">
      <c r="S271" s="305"/>
      <c r="T271" s="305"/>
    </row>
    <row r="272" spans="19:20" x14ac:dyDescent="0.35">
      <c r="S272" s="305"/>
      <c r="T272" s="305"/>
    </row>
    <row r="273" spans="19:20" x14ac:dyDescent="0.35">
      <c r="S273" s="305"/>
      <c r="T273" s="305"/>
    </row>
    <row r="274" spans="19:20" x14ac:dyDescent="0.35">
      <c r="S274" s="305"/>
      <c r="T274" s="305"/>
    </row>
    <row r="275" spans="19:20" x14ac:dyDescent="0.35">
      <c r="S275" s="305"/>
      <c r="T275" s="305"/>
    </row>
    <row r="276" spans="19:20" x14ac:dyDescent="0.35">
      <c r="S276" s="305"/>
      <c r="T276" s="305"/>
    </row>
    <row r="277" spans="19:20" x14ac:dyDescent="0.35">
      <c r="S277" s="305"/>
      <c r="T277" s="305"/>
    </row>
    <row r="278" spans="19:20" x14ac:dyDescent="0.35">
      <c r="S278" s="305"/>
      <c r="T278" s="305"/>
    </row>
    <row r="279" spans="19:20" x14ac:dyDescent="0.35">
      <c r="S279" s="305"/>
      <c r="T279" s="305"/>
    </row>
    <row r="280" spans="19:20" x14ac:dyDescent="0.35">
      <c r="S280" s="305"/>
      <c r="T280" s="305"/>
    </row>
    <row r="281" spans="19:20" x14ac:dyDescent="0.35">
      <c r="S281" s="305"/>
      <c r="T281" s="305"/>
    </row>
    <row r="282" spans="19:20" x14ac:dyDescent="0.35">
      <c r="S282" s="305"/>
      <c r="T282" s="305"/>
    </row>
    <row r="283" spans="19:20" x14ac:dyDescent="0.35">
      <c r="S283" s="305"/>
      <c r="T283" s="305"/>
    </row>
    <row r="284" spans="19:20" x14ac:dyDescent="0.35">
      <c r="S284" s="305"/>
      <c r="T284" s="305"/>
    </row>
    <row r="285" spans="19:20" x14ac:dyDescent="0.35">
      <c r="S285" s="305"/>
      <c r="T285" s="305"/>
    </row>
    <row r="286" spans="19:20" x14ac:dyDescent="0.35">
      <c r="S286" s="305"/>
      <c r="T286" s="305"/>
    </row>
    <row r="287" spans="19:20" x14ac:dyDescent="0.35">
      <c r="S287" s="305"/>
      <c r="T287" s="305"/>
    </row>
    <row r="288" spans="19:20" x14ac:dyDescent="0.35">
      <c r="S288" s="305"/>
      <c r="T288" s="305"/>
    </row>
    <row r="289" spans="19:20" x14ac:dyDescent="0.35">
      <c r="S289" s="305"/>
      <c r="T289" s="305"/>
    </row>
    <row r="290" spans="19:20" x14ac:dyDescent="0.35">
      <c r="S290" s="305"/>
      <c r="T290" s="305"/>
    </row>
    <row r="291" spans="19:20" x14ac:dyDescent="0.35">
      <c r="S291" s="305"/>
      <c r="T291" s="305"/>
    </row>
    <row r="292" spans="19:20" x14ac:dyDescent="0.35">
      <c r="S292" s="305"/>
      <c r="T292" s="305"/>
    </row>
    <row r="293" spans="19:20" x14ac:dyDescent="0.35">
      <c r="S293" s="305"/>
      <c r="T293" s="305"/>
    </row>
    <row r="294" spans="19:20" x14ac:dyDescent="0.35">
      <c r="S294" s="305"/>
      <c r="T294" s="305"/>
    </row>
    <row r="295" spans="19:20" x14ac:dyDescent="0.35">
      <c r="S295" s="305"/>
      <c r="T295" s="305"/>
    </row>
    <row r="296" spans="19:20" x14ac:dyDescent="0.35">
      <c r="S296" s="305"/>
      <c r="T296" s="305"/>
    </row>
    <row r="297" spans="19:20" x14ac:dyDescent="0.35">
      <c r="S297" s="305"/>
      <c r="T297" s="305"/>
    </row>
    <row r="298" spans="19:20" x14ac:dyDescent="0.35">
      <c r="S298" s="305"/>
      <c r="T298" s="305"/>
    </row>
    <row r="299" spans="19:20" x14ac:dyDescent="0.35">
      <c r="S299" s="305"/>
      <c r="T299" s="305"/>
    </row>
    <row r="300" spans="19:20" x14ac:dyDescent="0.35">
      <c r="S300" s="305"/>
      <c r="T300" s="305"/>
    </row>
    <row r="301" spans="19:20" x14ac:dyDescent="0.35">
      <c r="S301" s="305"/>
      <c r="T301" s="305"/>
    </row>
    <row r="302" spans="19:20" x14ac:dyDescent="0.35">
      <c r="S302" s="305"/>
      <c r="T302" s="305"/>
    </row>
    <row r="303" spans="19:20" x14ac:dyDescent="0.35">
      <c r="S303" s="305"/>
      <c r="T303" s="305"/>
    </row>
    <row r="304" spans="19:20" x14ac:dyDescent="0.35">
      <c r="S304" s="305"/>
      <c r="T304" s="305"/>
    </row>
    <row r="305" spans="19:20" x14ac:dyDescent="0.35">
      <c r="S305" s="305"/>
      <c r="T305" s="305"/>
    </row>
    <row r="306" spans="19:20" x14ac:dyDescent="0.35">
      <c r="S306" s="305"/>
      <c r="T306" s="305"/>
    </row>
    <row r="307" spans="19:20" x14ac:dyDescent="0.35">
      <c r="S307" s="305"/>
      <c r="T307" s="305"/>
    </row>
    <row r="308" spans="19:20" x14ac:dyDescent="0.35">
      <c r="S308" s="305"/>
      <c r="T308" s="305"/>
    </row>
    <row r="309" spans="19:20" x14ac:dyDescent="0.35">
      <c r="S309" s="305"/>
      <c r="T309" s="305"/>
    </row>
    <row r="310" spans="19:20" x14ac:dyDescent="0.35">
      <c r="S310" s="305"/>
      <c r="T310" s="305"/>
    </row>
    <row r="311" spans="19:20" x14ac:dyDescent="0.35">
      <c r="S311" s="305"/>
      <c r="T311" s="305"/>
    </row>
    <row r="312" spans="19:20" x14ac:dyDescent="0.35">
      <c r="S312" s="305"/>
      <c r="T312" s="305"/>
    </row>
    <row r="313" spans="19:20" x14ac:dyDescent="0.35">
      <c r="S313" s="305"/>
      <c r="T313" s="305"/>
    </row>
    <row r="314" spans="19:20" x14ac:dyDescent="0.35">
      <c r="S314" s="305"/>
      <c r="T314" s="305"/>
    </row>
    <row r="315" spans="19:20" x14ac:dyDescent="0.35">
      <c r="S315" s="305"/>
      <c r="T315" s="305"/>
    </row>
    <row r="316" spans="19:20" x14ac:dyDescent="0.35">
      <c r="S316" s="305"/>
      <c r="T316" s="305"/>
    </row>
    <row r="317" spans="19:20" x14ac:dyDescent="0.35">
      <c r="S317" s="305"/>
      <c r="T317" s="305"/>
    </row>
    <row r="318" spans="19:20" x14ac:dyDescent="0.35">
      <c r="S318" s="305"/>
      <c r="T318" s="305"/>
    </row>
    <row r="319" spans="19:20" x14ac:dyDescent="0.35">
      <c r="S319" s="305"/>
      <c r="T319" s="305"/>
    </row>
    <row r="320" spans="19:20" x14ac:dyDescent="0.35">
      <c r="S320" s="305"/>
      <c r="T320" s="305"/>
    </row>
    <row r="321" spans="19:20" x14ac:dyDescent="0.35">
      <c r="S321" s="305"/>
      <c r="T321" s="305"/>
    </row>
    <row r="322" spans="19:20" x14ac:dyDescent="0.35">
      <c r="S322" s="305"/>
      <c r="T322" s="305"/>
    </row>
    <row r="323" spans="19:20" x14ac:dyDescent="0.35">
      <c r="S323" s="305"/>
      <c r="T323" s="305"/>
    </row>
    <row r="324" spans="19:20" x14ac:dyDescent="0.35">
      <c r="S324" s="305"/>
      <c r="T324" s="305"/>
    </row>
    <row r="325" spans="19:20" x14ac:dyDescent="0.35">
      <c r="S325" s="305"/>
      <c r="T325" s="305"/>
    </row>
    <row r="326" spans="19:20" x14ac:dyDescent="0.35">
      <c r="S326" s="305"/>
      <c r="T326" s="305"/>
    </row>
    <row r="327" spans="19:20" x14ac:dyDescent="0.35">
      <c r="S327" s="305"/>
      <c r="T327" s="305"/>
    </row>
    <row r="328" spans="19:20" x14ac:dyDescent="0.35">
      <c r="S328" s="305"/>
      <c r="T328" s="305"/>
    </row>
    <row r="329" spans="19:20" x14ac:dyDescent="0.35">
      <c r="S329" s="305"/>
      <c r="T329" s="305"/>
    </row>
    <row r="330" spans="19:20" x14ac:dyDescent="0.35">
      <c r="S330" s="305"/>
      <c r="T330" s="305"/>
    </row>
    <row r="331" spans="19:20" x14ac:dyDescent="0.35">
      <c r="S331" s="305"/>
      <c r="T331" s="305"/>
    </row>
    <row r="332" spans="19:20" x14ac:dyDescent="0.35">
      <c r="S332" s="305"/>
      <c r="T332" s="305"/>
    </row>
    <row r="333" spans="19:20" x14ac:dyDescent="0.3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RowHeight="12.75" x14ac:dyDescent="0.35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7.649999999999999" x14ac:dyDescent="0.5">
      <c r="A1" s="359" t="s">
        <v>330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5">
      <c r="Y9" s="320" t="s">
        <v>1625</v>
      </c>
      <c r="Z9" s="301">
        <v>43160</v>
      </c>
    </row>
    <row r="10" spans="1:65" ht="13.15" x14ac:dyDescent="0.35">
      <c r="Y10" s="320" t="s">
        <v>1626</v>
      </c>
      <c r="Z10" s="301">
        <v>43070</v>
      </c>
    </row>
    <row r="11" spans="1:65" ht="12.75" customHeight="1" x14ac:dyDescent="0.5">
      <c r="C11" s="350" t="s">
        <v>1843</v>
      </c>
      <c r="X11" s="320"/>
      <c r="Z11" s="444" t="s">
        <v>1623</v>
      </c>
      <c r="AA11" s="444"/>
      <c r="AB11" s="444"/>
      <c r="AC11" s="444"/>
      <c r="AD11" s="323"/>
      <c r="AN11" s="444" t="s">
        <v>1646</v>
      </c>
      <c r="AO11" s="444"/>
      <c r="AP11" s="444"/>
      <c r="AQ11" s="444"/>
      <c r="AR11" s="323"/>
      <c r="BB11" s="444" t="s">
        <v>1648</v>
      </c>
      <c r="BC11" s="444"/>
      <c r="BD11" s="444"/>
      <c r="BE11" s="444"/>
      <c r="BF11" s="323"/>
    </row>
    <row r="12" spans="1:65" ht="13.15" x14ac:dyDescent="0.4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7"/>
      <c r="C13" s="307"/>
      <c r="D13" s="307"/>
      <c r="E13" s="319"/>
      <c r="F13" s="302"/>
      <c r="G13" s="441" t="s">
        <v>1838</v>
      </c>
      <c r="H13" s="441"/>
      <c r="I13" s="441"/>
      <c r="J13" s="302"/>
      <c r="K13" s="441" t="s">
        <v>357</v>
      </c>
      <c r="L13" s="441"/>
      <c r="M13" s="441"/>
      <c r="N13" s="441"/>
      <c r="O13" s="441"/>
      <c r="P13" s="441"/>
      <c r="Q13" s="441"/>
      <c r="R13" s="441"/>
      <c r="S13" s="441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1</v>
      </c>
      <c r="C15" s="438" t="s">
        <v>244</v>
      </c>
      <c r="D15" s="342" t="str">
        <f>INDEX($AO$58:$AO$78,MATCH(LARGE($AP$58:$AP$78,ROWS($B$15:$B15)),$AP$58:$AP$78,0),0)</f>
        <v>Hong Kong</v>
      </c>
      <c r="E15" s="371">
        <f>VLOOKUP($D15,$AO$58:$AX$78,2,FALSE)/1000</f>
        <v>3.968</v>
      </c>
      <c r="F15" s="371"/>
      <c r="G15" s="371">
        <f>VLOOKUP($D15,$AO$58:$AX$78,3,FALSE)/1000</f>
        <v>-1.03</v>
      </c>
      <c r="H15" s="371"/>
      <c r="I15" s="371">
        <f>VLOOKUP($D15,$AO$58:$AX$78,4,FALSE)/1000</f>
        <v>4.9969999999999999</v>
      </c>
      <c r="J15" s="371"/>
      <c r="K15" s="371">
        <f>VLOOKUP($D15,$AO$58:$AX$78,5,FALSE)/1000</f>
        <v>1.093</v>
      </c>
      <c r="L15" s="371"/>
      <c r="M15" s="371">
        <f>VLOOKUP($D15,$AO$58:$AX$78,6,FALSE)/1000</f>
        <v>-5.9560000000000004</v>
      </c>
      <c r="N15" s="371">
        <f>VLOOKUP($D15,$AO$58:$AX$78,8,FALSE)/1000</f>
        <v>-0.25600000000000001</v>
      </c>
      <c r="O15" s="371"/>
      <c r="P15" s="371">
        <f>VLOOKUP($D15,$AO$58:$AX$78,9,FALSE)/1000</f>
        <v>7.77</v>
      </c>
      <c r="Q15" s="371"/>
      <c r="R15" s="371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2</v>
      </c>
      <c r="C16" s="439"/>
      <c r="D16" s="342" t="str">
        <f>INDEX($AO$58:$AO$78,MATCH(LARGE($AP$58:$AP$78,ROWS($B$15:$B16)),$AP$58:$AP$78,0),0)</f>
        <v>Jersey</v>
      </c>
      <c r="E16" s="371">
        <f t="shared" ref="E16:E22" si="0">VLOOKUP($D16,$AO$58:$AX$78,2,FALSE)/1000</f>
        <v>1.1080000000000001</v>
      </c>
      <c r="F16" s="371"/>
      <c r="G16" s="371">
        <f t="shared" ref="G16:G22" si="1">VLOOKUP($D16,$AO$58:$AX$78,3,FALSE)/1000</f>
        <v>1.0249999999999999</v>
      </c>
      <c r="H16" s="371"/>
      <c r="I16" s="371">
        <f t="shared" ref="I16:I22" si="2">VLOOKUP($D16,$AO$58:$AX$78,4,FALSE)/1000</f>
        <v>8.2000000000000003E-2</v>
      </c>
      <c r="J16" s="371"/>
      <c r="K16" s="371">
        <f t="shared" ref="K16:K22" si="3">VLOOKUP($D16,$AO$58:$AX$78,5,FALSE)/1000</f>
        <v>-6.8000000000000005E-2</v>
      </c>
      <c r="L16" s="371"/>
      <c r="M16" s="371">
        <f t="shared" ref="M16:M22" si="4">VLOOKUP($D16,$AO$58:$AX$78,6,FALSE)/1000</f>
        <v>-3.6999999999999998E-2</v>
      </c>
      <c r="N16" s="371">
        <f t="shared" ref="N16:N22" si="5">VLOOKUP($D16,$AO$58:$AX$78,8,FALSE)/1000</f>
        <v>-0.253</v>
      </c>
      <c r="O16" s="371"/>
      <c r="P16" s="371">
        <f t="shared" ref="P16:P22" si="6">VLOOKUP($D16,$AO$58:$AX$78,9,FALSE)/1000</f>
        <v>1.1639999999999999</v>
      </c>
      <c r="Q16" s="371"/>
      <c r="R16" s="371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.15" x14ac:dyDescent="0.4">
      <c r="B17" s="341">
        <v>3</v>
      </c>
      <c r="C17" s="439"/>
      <c r="D17" s="342" t="str">
        <f>INDEX($AO$58:$AO$78,MATCH(LARGE($AP$58:$AP$78,ROWS($B$15:$B17)),$AP$58:$AP$78,0),0)</f>
        <v>Bahamas</v>
      </c>
      <c r="E17" s="371">
        <f t="shared" si="0"/>
        <v>0.98699999999999999</v>
      </c>
      <c r="F17" s="371"/>
      <c r="G17" s="371">
        <f t="shared" si="1"/>
        <v>0.98599999999999999</v>
      </c>
      <c r="H17" s="371"/>
      <c r="I17" s="371">
        <f t="shared" si="2"/>
        <v>1E-3</v>
      </c>
      <c r="J17" s="371"/>
      <c r="K17" s="371">
        <f t="shared" si="3"/>
        <v>0.57199999999999995</v>
      </c>
      <c r="L17" s="371"/>
      <c r="M17" s="371">
        <f t="shared" si="4"/>
        <v>0</v>
      </c>
      <c r="N17" s="371">
        <f t="shared" si="5"/>
        <v>0.35199999999999998</v>
      </c>
      <c r="O17" s="371"/>
      <c r="P17" s="371">
        <f t="shared" si="6"/>
        <v>5.8999999999999997E-2</v>
      </c>
      <c r="Q17" s="371"/>
      <c r="R17" s="371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.15" x14ac:dyDescent="0.4">
      <c r="B18" s="341">
        <v>4</v>
      </c>
      <c r="C18" s="439"/>
      <c r="D18" s="342" t="str">
        <f>INDEX($AO$58:$AO$78,MATCH(LARGE($AP$58:$AP$78,ROWS($B$15:$B18)),$AP$58:$AP$78,0),0)</f>
        <v>Bermuda</v>
      </c>
      <c r="E18" s="371">
        <f t="shared" si="0"/>
        <v>0.78500000000000003</v>
      </c>
      <c r="F18" s="371"/>
      <c r="G18" s="371">
        <f t="shared" si="1"/>
        <v>0.57699999999999996</v>
      </c>
      <c r="H18" s="371"/>
      <c r="I18" s="371">
        <f t="shared" si="2"/>
        <v>0.20799999999999999</v>
      </c>
      <c r="J18" s="371"/>
      <c r="K18" s="371">
        <f t="shared" si="3"/>
        <v>-0.122</v>
      </c>
      <c r="L18" s="371"/>
      <c r="M18" s="371">
        <f t="shared" si="4"/>
        <v>-2.4E-2</v>
      </c>
      <c r="N18" s="371">
        <f t="shared" si="5"/>
        <v>0.67500000000000004</v>
      </c>
      <c r="O18" s="371"/>
      <c r="P18" s="371">
        <f t="shared" si="6"/>
        <v>0.39500000000000002</v>
      </c>
      <c r="Q18" s="371"/>
      <c r="R18" s="371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.15" x14ac:dyDescent="0.4">
      <c r="B19" s="341">
        <v>5</v>
      </c>
      <c r="C19" s="440"/>
      <c r="D19" s="343" t="str">
        <f>INDEX($AO$58:$AO$78,MATCH(LARGE($AP$58:$AP$78,ROWS($B$15:$B19)),$AP$58:$AP$78,0),0)</f>
        <v>Singapore</v>
      </c>
      <c r="E19" s="372">
        <f t="shared" si="0"/>
        <v>0.78200000000000003</v>
      </c>
      <c r="F19" s="372"/>
      <c r="G19" s="372">
        <f t="shared" si="1"/>
        <v>2.4209999999999998</v>
      </c>
      <c r="H19" s="372"/>
      <c r="I19" s="372">
        <f t="shared" si="2"/>
        <v>-1.639</v>
      </c>
      <c r="J19" s="372"/>
      <c r="K19" s="372">
        <f t="shared" si="3"/>
        <v>0.90500000000000003</v>
      </c>
      <c r="L19" s="372"/>
      <c r="M19" s="372">
        <f t="shared" si="4"/>
        <v>1.391</v>
      </c>
      <c r="N19" s="372">
        <f t="shared" si="5"/>
        <v>6.9000000000000006E-2</v>
      </c>
      <c r="O19" s="372"/>
      <c r="P19" s="372">
        <f t="shared" si="6"/>
        <v>-1.673</v>
      </c>
      <c r="Q19" s="372"/>
      <c r="R19" s="372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.15" x14ac:dyDescent="0.4">
      <c r="B20" s="341">
        <v>1</v>
      </c>
      <c r="C20" s="442" t="s">
        <v>257</v>
      </c>
      <c r="D20" s="345" t="str">
        <f>INDEX($AO$58:$AO$78,MATCH(SMALL($AP$58:$AP$78,ROWS($B$20:$B20)),$AP$58:$AP$78,0),0)</f>
        <v>Cayman Islands</v>
      </c>
      <c r="E20" s="371">
        <f t="shared" si="0"/>
        <v>-25.373000000000001</v>
      </c>
      <c r="F20" s="371"/>
      <c r="G20" s="371">
        <f t="shared" si="1"/>
        <v>-25.361000000000001</v>
      </c>
      <c r="H20" s="371"/>
      <c r="I20" s="371">
        <f t="shared" si="2"/>
        <v>-1.2E-2</v>
      </c>
      <c r="J20" s="371"/>
      <c r="K20" s="371">
        <f t="shared" si="3"/>
        <v>4.3999999999999997E-2</v>
      </c>
      <c r="L20" s="371"/>
      <c r="M20" s="371">
        <f t="shared" si="4"/>
        <v>-1.4E-2</v>
      </c>
      <c r="N20" s="371">
        <f t="shared" si="5"/>
        <v>-13.333</v>
      </c>
      <c r="O20" s="371"/>
      <c r="P20" s="371">
        <f t="shared" si="6"/>
        <v>-12.015000000000001</v>
      </c>
      <c r="Q20" s="371"/>
      <c r="R20" s="371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.15" x14ac:dyDescent="0.4">
      <c r="A21" s="344" t="str">
        <f>INDEX($AO$58:$AO$78,MATCH(SMALL($AP$58:$AP$78,ROWS($B$20:$B21)),$AP$58:$AP$78,0),0)</f>
        <v>West Indies UK</v>
      </c>
      <c r="B21" s="341">
        <v>2</v>
      </c>
      <c r="C21" s="445"/>
      <c r="D21" s="344" t="str">
        <f>A21</f>
        <v>West Indies UK</v>
      </c>
      <c r="E21" s="371">
        <f>VLOOKUP($A21,$AO$58:$AX$78,2,FALSE)/1000</f>
        <v>-3.6960000000000002</v>
      </c>
      <c r="F21" s="371"/>
      <c r="G21" s="371">
        <f>VLOOKUP($A21,$AO$58:$AX$78,3,FALSE)/1000</f>
        <v>-3.786</v>
      </c>
      <c r="H21" s="371"/>
      <c r="I21" s="371">
        <f>VLOOKUP($A21,$AO$58:$AX$78,4,FALSE)/1000</f>
        <v>9.0999999999999998E-2</v>
      </c>
      <c r="J21" s="371"/>
      <c r="K21" s="371">
        <f>VLOOKUP($A21,$AO$58:$AX$78,5,FALSE)/1000</f>
        <v>4.0000000000000001E-3</v>
      </c>
      <c r="L21" s="371"/>
      <c r="M21" s="371">
        <f>VLOOKUP($A21,$AO$58:$AX$78,6,FALSE)/1000</f>
        <v>0</v>
      </c>
      <c r="N21" s="371">
        <f>VLOOKUP($A21,$AO$58:$AX$78,8,FALSE)/1000</f>
        <v>-3.649</v>
      </c>
      <c r="O21" s="371"/>
      <c r="P21" s="371">
        <f>VLOOKUP($A21,$AO$58:$AX$78,9,FALSE)/1000</f>
        <v>0.11700000000000001</v>
      </c>
      <c r="Q21" s="371"/>
      <c r="R21" s="371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.15" x14ac:dyDescent="0.4">
      <c r="B22" s="341">
        <v>3</v>
      </c>
      <c r="C22" s="445"/>
      <c r="D22" s="344" t="str">
        <f>INDEX($AO$58:$AO$78,MATCH(SMALL($AP$58:$AP$78,ROWS($B$20:$B22)),$AP$58:$AP$78,0),0)</f>
        <v>Isle of Man</v>
      </c>
      <c r="E22" s="371">
        <f t="shared" si="0"/>
        <v>-0.20699999999999999</v>
      </c>
      <c r="F22" s="371"/>
      <c r="G22" s="371">
        <f t="shared" si="1"/>
        <v>-0.23599999999999999</v>
      </c>
      <c r="H22" s="371"/>
      <c r="I22" s="371">
        <f t="shared" si="2"/>
        <v>2.9000000000000001E-2</v>
      </c>
      <c r="J22" s="371"/>
      <c r="K22" s="371">
        <f t="shared" si="3"/>
        <v>1E-3</v>
      </c>
      <c r="L22" s="371"/>
      <c r="M22" s="371">
        <f t="shared" si="4"/>
        <v>-0.112</v>
      </c>
      <c r="N22" s="371">
        <f t="shared" si="5"/>
        <v>-3.9E-2</v>
      </c>
      <c r="O22" s="371"/>
      <c r="P22" s="371">
        <f t="shared" si="6"/>
        <v>-6.2E-2</v>
      </c>
      <c r="Q22" s="371"/>
      <c r="R22" s="371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.15" x14ac:dyDescent="0.4">
      <c r="B23" s="341">
        <v>4</v>
      </c>
      <c r="C23" s="445"/>
      <c r="D23" s="344" t="str">
        <f>INDEX($AO$58:$AO$78,MATCH(SMALL($AP$58:$AP$78,ROWS($B$20:$B23)),$AP$58:$AP$78,0),0)</f>
        <v>Guernsey</v>
      </c>
      <c r="E23" s="371">
        <f>VLOOKUP($D23,$AO$58:$AX$78,2,FALSE)/1000</f>
        <v>-0.18</v>
      </c>
      <c r="F23" s="371"/>
      <c r="G23" s="371">
        <f>VLOOKUP($D23,$AO$58:$AX$78,3,FALSE)/1000</f>
        <v>0.43</v>
      </c>
      <c r="H23" s="371"/>
      <c r="I23" s="371">
        <f>VLOOKUP($D23,$AO$58:$AX$78,4,FALSE)/1000</f>
        <v>-0.61</v>
      </c>
      <c r="J23" s="371"/>
      <c r="K23" s="371">
        <f>VLOOKUP($D23,$AO$58:$AX$78,5,FALSE)/1000</f>
        <v>-5.3999999999999999E-2</v>
      </c>
      <c r="L23" s="371"/>
      <c r="M23" s="371">
        <f>VLOOKUP($D23,$AO$58:$AX$78,6,FALSE)/1000</f>
        <v>7.0000000000000001E-3</v>
      </c>
      <c r="N23" s="371">
        <f>VLOOKUP($D23,$AO$58:$AX$78,8,FALSE)/1000</f>
        <v>0.13400000000000001</v>
      </c>
      <c r="O23" s="371"/>
      <c r="P23" s="371">
        <f>VLOOKUP($D23,$AO$58:$AX$78,9,FALSE)/1000</f>
        <v>-0.19700000000000001</v>
      </c>
      <c r="Q23" s="371"/>
      <c r="R23" s="371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.15" x14ac:dyDescent="0.4">
      <c r="A24" s="344" t="str">
        <f>INDEX($AO$58:$AO$78,MATCH(SMALL($AP$58:$AP$78,ROWS($B$20:$B24)),$AP$58:$AP$78,0),0)</f>
        <v>Samoa</v>
      </c>
      <c r="B24" s="341">
        <v>5</v>
      </c>
      <c r="C24" s="445"/>
      <c r="D24" s="344" t="str">
        <f>INDEX($AO$58:$AO$78,MATCH(SMALL($AP$58:$AP$78,ROWS($B$20:$B24)),$AP$58:$AP$78,0),0)</f>
        <v>Samoa</v>
      </c>
      <c r="E24" s="371">
        <f>VLOOKUP($A24,$AO$58:$AX$78,2,FALSE)/1000</f>
        <v>-4.3999999999999997E-2</v>
      </c>
      <c r="F24" s="371"/>
      <c r="G24" s="371">
        <f>VLOOKUP($A24,$AO$58:$AX$78,3,FALSE)/1000</f>
        <v>-4.3999999999999997E-2</v>
      </c>
      <c r="H24" s="371"/>
      <c r="I24" s="371">
        <f>VLOOKUP($A24,$AO$58:$AX$78,4,FALSE)/1000</f>
        <v>0</v>
      </c>
      <c r="J24" s="371"/>
      <c r="K24" s="371">
        <f>VLOOKUP($A24,$AO$58:$AX$78,5,FALSE)/1000</f>
        <v>0</v>
      </c>
      <c r="L24" s="371"/>
      <c r="M24" s="371">
        <f>VLOOKUP($A24,$AO$58:$AX$78,6,FALSE)/1000</f>
        <v>0</v>
      </c>
      <c r="N24" s="371">
        <f>VLOOKUP($A24,$AO$58:$AX$78,8,FALSE)/1000</f>
        <v>-3.7999999999999999E-2</v>
      </c>
      <c r="O24" s="371"/>
      <c r="P24" s="371">
        <f>VLOOKUP($A24,$AO$58:$AX$78,9,FALSE)/1000</f>
        <v>-6.0000000000000001E-3</v>
      </c>
      <c r="Q24" s="371"/>
      <c r="R24" s="371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4">
      <c r="C25" s="307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4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.15" x14ac:dyDescent="0.4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.15" x14ac:dyDescent="0.4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.15" x14ac:dyDescent="0.4">
      <c r="C29" s="300"/>
      <c r="D29" s="307"/>
      <c r="E29" s="319"/>
      <c r="F29" s="302"/>
      <c r="G29" s="441" t="s">
        <v>1838</v>
      </c>
      <c r="H29" s="441"/>
      <c r="I29" s="441"/>
      <c r="J29" s="302"/>
      <c r="K29" s="441" t="s">
        <v>357</v>
      </c>
      <c r="L29" s="441"/>
      <c r="M29" s="441"/>
      <c r="N29" s="441"/>
      <c r="O29" s="441"/>
      <c r="P29" s="441"/>
      <c r="Q29" s="441"/>
      <c r="R29" s="441"/>
      <c r="S29" s="441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.15" x14ac:dyDescent="0.4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.15" x14ac:dyDescent="0.4">
      <c r="B31" s="341">
        <v>1</v>
      </c>
      <c r="C31" s="438" t="s">
        <v>244</v>
      </c>
      <c r="D31" s="342" t="str">
        <f>INDEX($AO$58:$AO$78,MATCH(LARGE($AP$58:$AP$78,ROWS($B$31:$B31)),$AP$58:$AP$78,0),0)</f>
        <v>Hong Kong</v>
      </c>
      <c r="E31" s="371">
        <f>VLOOKUP($D31,$AO$14:$AX$34,2,FALSE)/1000</f>
        <v>412.00599999999997</v>
      </c>
      <c r="F31" s="371"/>
      <c r="G31" s="371">
        <f>VLOOKUP($D31,$AO$14:$AX$34,3,FALSE)/1000</f>
        <v>24.672999999999998</v>
      </c>
      <c r="H31" s="371"/>
      <c r="I31" s="371">
        <f>VLOOKUP($D31,$AO$14:$AX$34,4,FALSE)/1000</f>
        <v>387.33300000000003</v>
      </c>
      <c r="J31" s="371"/>
      <c r="K31" s="371">
        <f>VLOOKUP($D31,$AO$14:$AX$34,5,FALSE)/1000</f>
        <v>10.811999999999999</v>
      </c>
      <c r="L31" s="371"/>
      <c r="M31" s="371">
        <f>VLOOKUP($D31,$AO$14:$AX$34,6,FALSE)/1000</f>
        <v>102.828</v>
      </c>
      <c r="N31" s="371">
        <f>VLOOKUP($D31,$AO$14:$AX$34,8,FALSE)/1000</f>
        <v>19.966000000000001</v>
      </c>
      <c r="O31" s="371"/>
      <c r="P31" s="371">
        <f>VLOOKUP($D31,$AO$14:$AX$34,9,FALSE)/1000</f>
        <v>152.96100000000001</v>
      </c>
      <c r="Q31" s="371"/>
      <c r="R31" s="371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.15" x14ac:dyDescent="0.4">
      <c r="B32" s="341">
        <v>2</v>
      </c>
      <c r="C32" s="439"/>
      <c r="D32" s="342" t="str">
        <f>INDEX($AO$58:$AO$78,MATCH(LARGE($AP$58:$AP$78,ROWS($B$31:$B32)),$AP$58:$AP$78,0),0)</f>
        <v>Jersey</v>
      </c>
      <c r="E32" s="371">
        <f t="shared" ref="E32:E39" si="10">VLOOKUP($D32,$AO$14:$AX$34,2,FALSE)/1000</f>
        <v>28.841000000000001</v>
      </c>
      <c r="F32" s="371"/>
      <c r="G32" s="371">
        <f t="shared" ref="G32:G39" si="11">VLOOKUP($D32,$AO$14:$AX$34,3,FALSE)/1000</f>
        <v>24.681000000000001</v>
      </c>
      <c r="H32" s="371"/>
      <c r="I32" s="371">
        <f t="shared" ref="I32:I39" si="12">VLOOKUP($D32,$AO$14:$AX$34,4,FALSE)/1000</f>
        <v>4.1589999999999998</v>
      </c>
      <c r="J32" s="371"/>
      <c r="K32" s="371">
        <f t="shared" ref="K32:K39" si="13">VLOOKUP($D32,$AO$14:$AX$34,5,FALSE)/1000</f>
        <v>0.1</v>
      </c>
      <c r="L32" s="371"/>
      <c r="M32" s="371">
        <f t="shared" ref="M32:M39" si="14">VLOOKUP($D32,$AO$14:$AX$34,6,FALSE)/1000</f>
        <v>5.6000000000000001E-2</v>
      </c>
      <c r="N32" s="371">
        <f t="shared" ref="N32:N39" si="15">VLOOKUP($D32,$AO$14:$AX$34,8,FALSE)/1000</f>
        <v>13.423</v>
      </c>
      <c r="O32" s="371"/>
      <c r="P32" s="371">
        <f t="shared" ref="P32:P39" si="16">VLOOKUP($D32,$AO$14:$AX$34,9,FALSE)/1000</f>
        <v>10.659000000000001</v>
      </c>
      <c r="Q32" s="371"/>
      <c r="R32" s="371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.15" x14ac:dyDescent="0.4">
      <c r="B33" s="341">
        <v>3</v>
      </c>
      <c r="C33" s="439"/>
      <c r="D33" s="342" t="str">
        <f>INDEX($AO$58:$AO$78,MATCH(LARGE($AP$58:$AP$78,ROWS($B$31:$B33)),$AP$58:$AP$78,0),0)</f>
        <v>Bahamas</v>
      </c>
      <c r="E33" s="371">
        <f t="shared" si="10"/>
        <v>3.0259999999999998</v>
      </c>
      <c r="F33" s="371"/>
      <c r="G33" s="371">
        <f t="shared" si="11"/>
        <v>3.004</v>
      </c>
      <c r="H33" s="371"/>
      <c r="I33" s="371">
        <f t="shared" si="12"/>
        <v>2.1000000000000001E-2</v>
      </c>
      <c r="J33" s="371"/>
      <c r="K33" s="371">
        <f t="shared" si="13"/>
        <v>0.59599999999999997</v>
      </c>
      <c r="L33" s="371"/>
      <c r="M33" s="371">
        <f>VLOOKUP($D33,$AO$14:$AX$34,6,FALSE)/1000</f>
        <v>0</v>
      </c>
      <c r="N33" s="371">
        <f t="shared" si="15"/>
        <v>1.292</v>
      </c>
      <c r="O33" s="371"/>
      <c r="P33" s="371">
        <f t="shared" si="16"/>
        <v>1.097</v>
      </c>
      <c r="Q33" s="371"/>
      <c r="R33" s="371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.15" x14ac:dyDescent="0.4">
      <c r="B34" s="341">
        <v>4</v>
      </c>
      <c r="C34" s="439"/>
      <c r="D34" s="342" t="str">
        <f>INDEX($AO$58:$AO$78,MATCH(LARGE($AP$58:$AP$78,ROWS($B$31:$B34)),$AP$58:$AP$78,0),0)</f>
        <v>Bermuda</v>
      </c>
      <c r="E34" s="371">
        <f t="shared" si="10"/>
        <v>9.14</v>
      </c>
      <c r="F34" s="371"/>
      <c r="G34" s="371">
        <f t="shared" si="11"/>
        <v>6.8120000000000003</v>
      </c>
      <c r="H34" s="371"/>
      <c r="I34" s="371">
        <f t="shared" si="12"/>
        <v>2.3279999999999998</v>
      </c>
      <c r="J34" s="371"/>
      <c r="K34" s="371">
        <f t="shared" si="13"/>
        <v>0.29499999999999998</v>
      </c>
      <c r="L34" s="371"/>
      <c r="M34" s="371">
        <f t="shared" si="14"/>
        <v>0.123</v>
      </c>
      <c r="N34" s="371">
        <f t="shared" si="15"/>
        <v>2.8039999999999998</v>
      </c>
      <c r="O34" s="371"/>
      <c r="P34" s="371">
        <f t="shared" si="16"/>
        <v>3.964</v>
      </c>
      <c r="Q34" s="371"/>
      <c r="R34" s="371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.15" x14ac:dyDescent="0.4">
      <c r="B35" s="341">
        <v>5</v>
      </c>
      <c r="C35" s="440"/>
      <c r="D35" s="342" t="str">
        <f>INDEX($AO$58:$AO$78,MATCH(LARGE($AP$58:$AP$78,ROWS($B$31:$B35)),$AP$58:$AP$78,0),0)</f>
        <v>Singapore</v>
      </c>
      <c r="E35" s="372">
        <f t="shared" si="10"/>
        <v>108.878</v>
      </c>
      <c r="F35" s="372"/>
      <c r="G35" s="372">
        <f t="shared" si="11"/>
        <v>26.1</v>
      </c>
      <c r="H35" s="372"/>
      <c r="I35" s="372">
        <f t="shared" si="12"/>
        <v>82.778000000000006</v>
      </c>
      <c r="J35" s="372"/>
      <c r="K35" s="372">
        <f t="shared" si="13"/>
        <v>8.0839999999999996</v>
      </c>
      <c r="L35" s="372"/>
      <c r="M35" s="372">
        <f t="shared" si="14"/>
        <v>33.935000000000002</v>
      </c>
      <c r="N35" s="372">
        <f t="shared" si="15"/>
        <v>4.43</v>
      </c>
      <c r="O35" s="372"/>
      <c r="P35" s="372">
        <f t="shared" si="16"/>
        <v>32.18</v>
      </c>
      <c r="Q35" s="372"/>
      <c r="R35" s="372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.15" x14ac:dyDescent="0.4">
      <c r="B36" s="341">
        <v>1</v>
      </c>
      <c r="C36" s="442" t="s">
        <v>257</v>
      </c>
      <c r="D36" s="345" t="str">
        <f>INDEX($AO$58:$AO$78,MATCH(SMALL($AP$58:$AP$78,ROWS($B$36:$B36)),$AP$58:$AP$78,0),0)</f>
        <v>Cayman Islands</v>
      </c>
      <c r="E36" s="371">
        <f t="shared" si="10"/>
        <v>43.883000000000003</v>
      </c>
      <c r="F36" s="371"/>
      <c r="G36" s="371">
        <f t="shared" si="11"/>
        <v>43.817999999999998</v>
      </c>
      <c r="H36" s="371"/>
      <c r="I36" s="371">
        <f t="shared" si="12"/>
        <v>6.5000000000000002E-2</v>
      </c>
      <c r="J36" s="371"/>
      <c r="K36" s="371">
        <f t="shared" si="13"/>
        <v>0.27100000000000002</v>
      </c>
      <c r="L36" s="371"/>
      <c r="M36" s="371">
        <f t="shared" si="14"/>
        <v>8.6999999999999994E-2</v>
      </c>
      <c r="N36" s="371">
        <f t="shared" si="15"/>
        <v>37.185000000000002</v>
      </c>
      <c r="O36" s="371"/>
      <c r="P36" s="371">
        <f t="shared" si="16"/>
        <v>5.24</v>
      </c>
      <c r="Q36" s="371"/>
      <c r="R36" s="371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.15" x14ac:dyDescent="0.4">
      <c r="A37" s="344" t="str">
        <f>INDEX($AO$58:$AO$78,MATCH(SMALL($AP$58:$AP$78,ROWS($B$36:$B37)),$AP$58:$AP$78,0),0)</f>
        <v>West Indies UK</v>
      </c>
      <c r="B37" s="341">
        <v>2</v>
      </c>
      <c r="C37" s="445"/>
      <c r="D37" s="344" t="str">
        <f>INDEX($AO$58:$AO$78,MATCH(SMALL($AP$58:$AP$78,ROWS($B$36:$B37)),$AP$58:$AP$78,0),0)</f>
        <v>West Indies UK</v>
      </c>
      <c r="E37" s="371">
        <f>VLOOKUP($A37,$AO$14:$AX$34,2,FALSE)/1000</f>
        <v>11.581</v>
      </c>
      <c r="F37" s="371"/>
      <c r="G37" s="371">
        <f>VLOOKUP($A37,$AO$14:$AX$34,3,FALSE)/1000</f>
        <v>11.468</v>
      </c>
      <c r="H37" s="371"/>
      <c r="I37" s="371">
        <f>VLOOKUP($A37,$AO$14:$AX$34,4,FALSE)/1000</f>
        <v>0.114</v>
      </c>
      <c r="J37" s="371"/>
      <c r="K37" s="371">
        <f>VLOOKUP($A37,$AO$14:$AX$34,5,FALSE)/1000</f>
        <v>0.10100000000000001</v>
      </c>
      <c r="L37" s="371"/>
      <c r="M37" s="371">
        <f>VLOOKUP($A37,$AO$14:$AX$34,6,FALSE)/1000</f>
        <v>1E-3</v>
      </c>
      <c r="N37" s="371">
        <f>VLOOKUP($A37,$AO$14:$AX$34,8,FALSE)/1000</f>
        <v>1.889</v>
      </c>
      <c r="O37" s="371"/>
      <c r="P37" s="371">
        <f>VLOOKUP($A37,$AO$14:$AX$34,9,FALSE)/1000</f>
        <v>8.3859999999999992</v>
      </c>
      <c r="Q37" s="371"/>
      <c r="R37" s="371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.15" x14ac:dyDescent="0.4">
      <c r="B38" s="341">
        <v>3</v>
      </c>
      <c r="C38" s="445"/>
      <c r="D38" s="344" t="str">
        <f>INDEX($AO$58:$AO$78,MATCH(SMALL($AP$58:$AP$78,ROWS($B$36:$B38)),$AP$58:$AP$78,0),0)</f>
        <v>Isle of Man</v>
      </c>
      <c r="E38" s="371">
        <f t="shared" si="10"/>
        <v>6.194</v>
      </c>
      <c r="F38" s="371"/>
      <c r="G38" s="371">
        <f t="shared" si="11"/>
        <v>4.0129999999999999</v>
      </c>
      <c r="H38" s="371"/>
      <c r="I38" s="371">
        <f t="shared" si="12"/>
        <v>2.181</v>
      </c>
      <c r="J38" s="371"/>
      <c r="K38" s="371">
        <f t="shared" si="13"/>
        <v>6.6000000000000003E-2</v>
      </c>
      <c r="L38" s="371"/>
      <c r="M38" s="371">
        <f t="shared" si="14"/>
        <v>0.32700000000000001</v>
      </c>
      <c r="N38" s="371">
        <f t="shared" si="15"/>
        <v>0.19600000000000001</v>
      </c>
      <c r="O38" s="371"/>
      <c r="P38" s="371">
        <f t="shared" si="16"/>
        <v>3.4590000000000001</v>
      </c>
      <c r="Q38" s="371"/>
      <c r="R38" s="371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.15" x14ac:dyDescent="0.4">
      <c r="B39" s="341">
        <v>4</v>
      </c>
      <c r="C39" s="445"/>
      <c r="D39" s="344" t="str">
        <f>INDEX($AO$58:$AO$78,MATCH(SMALL($AP$58:$AP$78,ROWS($B$36:$B39)),$AP$58:$AP$78,0),0)</f>
        <v>Guernsey</v>
      </c>
      <c r="E39" s="371">
        <f t="shared" si="10"/>
        <v>8.8930000000000007</v>
      </c>
      <c r="F39" s="371"/>
      <c r="G39" s="371">
        <f t="shared" si="11"/>
        <v>6.1310000000000002</v>
      </c>
      <c r="H39" s="371"/>
      <c r="I39" s="371">
        <f t="shared" si="12"/>
        <v>2.762</v>
      </c>
      <c r="J39" s="371"/>
      <c r="K39" s="371">
        <f t="shared" si="13"/>
        <v>0.108</v>
      </c>
      <c r="L39" s="371"/>
      <c r="M39" s="371">
        <f t="shared" si="14"/>
        <v>5.2999999999999999E-2</v>
      </c>
      <c r="N39" s="371">
        <f t="shared" si="15"/>
        <v>2.2130000000000001</v>
      </c>
      <c r="O39" s="371"/>
      <c r="P39" s="371">
        <f t="shared" si="16"/>
        <v>4.2489999999999997</v>
      </c>
      <c r="Q39" s="371"/>
      <c r="R39" s="371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.15" x14ac:dyDescent="0.4">
      <c r="A40" s="344" t="str">
        <f>INDEX($AO$58:$AO$78,MATCH(SMALL($AP$58:$AP$78,ROWS($B$36:$B40)),$AP$58:$AP$78,0),0)</f>
        <v>Samoa</v>
      </c>
      <c r="B40" s="341">
        <v>5</v>
      </c>
      <c r="C40" s="445"/>
      <c r="D40" s="344" t="str">
        <f>INDEX($AO$58:$AO$78,MATCH(SMALL($AP$58:$AP$78,ROWS($B$36:$B40)),$AP$58:$AP$78,0),0)</f>
        <v>Samoa</v>
      </c>
      <c r="E40" s="371">
        <f>VLOOKUP($A40,$AO$14:$AX$34,2,FALSE)/1000</f>
        <v>4.8000000000000001E-2</v>
      </c>
      <c r="F40" s="371"/>
      <c r="G40" s="371">
        <f>VLOOKUP($A40,$AO$14:$AX$34,3,FALSE)/1000</f>
        <v>4.8000000000000001E-2</v>
      </c>
      <c r="H40" s="371"/>
      <c r="I40" s="371">
        <f>VLOOKUP($A40,$AO$14:$AX$34,4,FALSE)/1000</f>
        <v>0</v>
      </c>
      <c r="J40" s="371"/>
      <c r="K40" s="371">
        <f>VLOOKUP($A40,$AO$14:$AX$34,5,FALSE)/1000</f>
        <v>0</v>
      </c>
      <c r="L40" s="371"/>
      <c r="M40" s="371">
        <f>VLOOKUP($A40,$AO$14:$AX$34,6,FALSE)/1000</f>
        <v>0</v>
      </c>
      <c r="N40" s="371">
        <f>VLOOKUP($A40,$AO$14:$AX$34,8,FALSE)/1000</f>
        <v>0</v>
      </c>
      <c r="O40" s="371"/>
      <c r="P40" s="371">
        <f>VLOOKUP($A40,$AO$14:$AX$34,9,FALSE)/1000</f>
        <v>4.8000000000000001E-2</v>
      </c>
      <c r="Q40" s="371"/>
      <c r="R40" s="371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.15" x14ac:dyDescent="0.4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.15" x14ac:dyDescent="0.4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.15" x14ac:dyDescent="0.4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.15" x14ac:dyDescent="0.4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.15" x14ac:dyDescent="0.4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.15" x14ac:dyDescent="0.4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.15" x14ac:dyDescent="0.4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.15" x14ac:dyDescent="0.4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B50" s="347"/>
      <c r="C50" s="352"/>
      <c r="D50" s="352"/>
      <c r="E50" s="319"/>
      <c r="F50" s="302"/>
      <c r="G50" s="446"/>
      <c r="H50" s="446"/>
      <c r="I50" s="446"/>
      <c r="J50" s="302"/>
      <c r="K50" s="446"/>
      <c r="L50" s="446"/>
      <c r="M50" s="446"/>
      <c r="N50" s="446"/>
      <c r="O50" s="446"/>
      <c r="P50" s="446"/>
      <c r="Q50" s="446"/>
      <c r="R50" s="446"/>
      <c r="S50" s="446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C52" s="439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C53" s="439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C54" s="439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C55" s="439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44" t="s">
        <v>1624</v>
      </c>
      <c r="AA55" s="444"/>
      <c r="AB55" s="444"/>
      <c r="AC55" s="444"/>
      <c r="AD55" s="323"/>
      <c r="AN55" s="444" t="s">
        <v>1647</v>
      </c>
      <c r="AO55" s="444"/>
      <c r="AP55" s="444"/>
      <c r="AQ55" s="44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C56" s="439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C57" s="439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C58" s="439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C59" s="439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C60" s="43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439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C67" s="355"/>
      <c r="D67" s="352"/>
      <c r="E67" s="319"/>
      <c r="F67" s="302"/>
      <c r="G67" s="446"/>
      <c r="H67" s="446"/>
      <c r="I67" s="446"/>
      <c r="J67" s="302"/>
      <c r="K67" s="446"/>
      <c r="L67" s="446"/>
      <c r="M67" s="446"/>
      <c r="N67" s="446"/>
      <c r="O67" s="446"/>
      <c r="P67" s="446"/>
      <c r="Q67" s="446"/>
      <c r="R67" s="446"/>
      <c r="S67" s="446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C69" s="439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C70" s="439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C71" s="439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C72" s="439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C73" s="439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C74" s="439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C75" s="439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C76" s="439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B77" s="347"/>
      <c r="C77" s="439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B78" s="347"/>
      <c r="C78" s="439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44" t="s">
        <v>1832</v>
      </c>
      <c r="BC180" s="444"/>
      <c r="BD180" s="444"/>
      <c r="BE180" s="444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C74:C78"/>
    <mergeCell ref="C57:C61"/>
    <mergeCell ref="C52:C56"/>
    <mergeCell ref="G67:I67"/>
    <mergeCell ref="K67:S67"/>
    <mergeCell ref="C69:C73"/>
    <mergeCell ref="Z11:AC11"/>
    <mergeCell ref="AN11:AQ11"/>
    <mergeCell ref="BB11:BE11"/>
    <mergeCell ref="BB180:BE180"/>
    <mergeCell ref="G29:I29"/>
    <mergeCell ref="K29:S29"/>
    <mergeCell ref="G50:I50"/>
    <mergeCell ref="K50:S50"/>
    <mergeCell ref="C15:C19"/>
    <mergeCell ref="Z55:AC55"/>
    <mergeCell ref="AN55:AQ55"/>
    <mergeCell ref="C20:C24"/>
    <mergeCell ref="G13:I13"/>
    <mergeCell ref="K13:S13"/>
    <mergeCell ref="C31:C35"/>
    <mergeCell ref="C36:C4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zoomScaleNormal="100" workbookViewId="0">
      <selection activeCell="B1" sqref="B1"/>
    </sheetView>
  </sheetViews>
  <sheetFormatPr defaultRowHeight="12.75" x14ac:dyDescent="0.35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7.649999999999999" x14ac:dyDescent="0.5">
      <c r="B1" s="360" t="s">
        <v>611</v>
      </c>
    </row>
    <row r="3" spans="1:18" ht="13.15" x14ac:dyDescent="0.35">
      <c r="B3" s="350" t="s">
        <v>1842</v>
      </c>
    </row>
    <row r="4" spans="1:18" ht="12.75" customHeight="1" x14ac:dyDescent="0.3">
      <c r="B4" s="350" t="s">
        <v>1864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3">
      <c r="B5" s="307"/>
      <c r="C5" s="307"/>
      <c r="D5" s="319"/>
      <c r="E5" s="302"/>
      <c r="F5" s="441" t="s">
        <v>1838</v>
      </c>
      <c r="G5" s="441"/>
      <c r="H5" s="441"/>
      <c r="I5" s="302"/>
      <c r="J5" s="441" t="s">
        <v>357</v>
      </c>
      <c r="K5" s="441"/>
      <c r="L5" s="441"/>
      <c r="M5" s="441"/>
      <c r="N5" s="441"/>
      <c r="O5" s="441"/>
      <c r="P5" s="441"/>
      <c r="Q5" s="441"/>
      <c r="R5" s="441"/>
    </row>
    <row r="6" spans="1:18" ht="12" x14ac:dyDescent="0.3">
      <c r="B6" s="321"/>
      <c r="C6" s="321"/>
      <c r="D6" s="316" t="s">
        <v>115</v>
      </c>
      <c r="E6" s="313"/>
      <c r="F6" s="313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3">
      <c r="A7" s="341">
        <v>1</v>
      </c>
      <c r="B7" s="438" t="s">
        <v>244</v>
      </c>
      <c r="C7" s="401" t="s">
        <v>256</v>
      </c>
      <c r="D7" s="425">
        <v>1.9</v>
      </c>
      <c r="E7" s="425"/>
      <c r="F7" s="425">
        <v>0</v>
      </c>
      <c r="G7" s="425"/>
      <c r="H7" s="425">
        <v>1.9</v>
      </c>
      <c r="I7" s="425"/>
      <c r="J7" s="425">
        <v>0.8</v>
      </c>
      <c r="K7" s="425"/>
      <c r="L7" s="425">
        <v>0.9</v>
      </c>
      <c r="M7" s="425">
        <v>0</v>
      </c>
      <c r="N7" s="425"/>
      <c r="O7" s="425">
        <v>0.4</v>
      </c>
      <c r="P7" s="425"/>
      <c r="Q7" s="425">
        <v>-0.1</v>
      </c>
      <c r="R7" s="307"/>
    </row>
    <row r="8" spans="1:18" ht="12" x14ac:dyDescent="0.3">
      <c r="A8" s="341">
        <v>2</v>
      </c>
      <c r="B8" s="445"/>
      <c r="C8" s="401" t="s">
        <v>46</v>
      </c>
      <c r="D8" s="425">
        <v>1.4</v>
      </c>
      <c r="E8" s="425"/>
      <c r="F8" s="425">
        <v>-0.4</v>
      </c>
      <c r="G8" s="425"/>
      <c r="H8" s="425">
        <v>1.8</v>
      </c>
      <c r="I8" s="425"/>
      <c r="J8" s="425">
        <v>-0.6</v>
      </c>
      <c r="K8" s="425"/>
      <c r="L8" s="425">
        <v>1.8</v>
      </c>
      <c r="M8" s="425">
        <v>0.1</v>
      </c>
      <c r="N8" s="425"/>
      <c r="O8" s="425">
        <v>0</v>
      </c>
      <c r="P8" s="425"/>
      <c r="Q8" s="425">
        <v>0.2</v>
      </c>
      <c r="R8" s="307"/>
    </row>
    <row r="9" spans="1:18" ht="12" x14ac:dyDescent="0.3">
      <c r="A9" s="341">
        <v>3</v>
      </c>
      <c r="B9" s="445"/>
      <c r="C9" s="401" t="s">
        <v>35</v>
      </c>
      <c r="D9" s="425">
        <v>1.1000000000000001</v>
      </c>
      <c r="E9" s="425"/>
      <c r="F9" s="425">
        <v>2.2999999999999998</v>
      </c>
      <c r="G9" s="425"/>
      <c r="H9" s="425">
        <v>-1.2</v>
      </c>
      <c r="I9" s="425"/>
      <c r="J9" s="425">
        <v>0.9</v>
      </c>
      <c r="K9" s="425"/>
      <c r="L9" s="425">
        <v>-0.3</v>
      </c>
      <c r="M9" s="425">
        <v>0</v>
      </c>
      <c r="N9" s="425"/>
      <c r="O9" s="425">
        <v>0.5</v>
      </c>
      <c r="P9" s="425"/>
      <c r="Q9" s="425">
        <v>0.1</v>
      </c>
      <c r="R9" s="307"/>
    </row>
    <row r="10" spans="1:18" ht="12" x14ac:dyDescent="0.3">
      <c r="A10" s="341">
        <v>4</v>
      </c>
      <c r="B10" s="445"/>
      <c r="C10" s="401" t="s">
        <v>17</v>
      </c>
      <c r="D10" s="425">
        <v>0.8</v>
      </c>
      <c r="E10" s="425"/>
      <c r="F10" s="425">
        <v>-0.1</v>
      </c>
      <c r="G10" s="425"/>
      <c r="H10" s="425">
        <v>0.8</v>
      </c>
      <c r="I10" s="425"/>
      <c r="J10" s="425">
        <v>-0.4</v>
      </c>
      <c r="K10" s="425"/>
      <c r="L10" s="425">
        <v>1</v>
      </c>
      <c r="M10" s="425">
        <v>0</v>
      </c>
      <c r="N10" s="425"/>
      <c r="O10" s="425">
        <v>0.1</v>
      </c>
      <c r="P10" s="425"/>
      <c r="Q10" s="425">
        <v>0</v>
      </c>
      <c r="R10" s="307"/>
    </row>
    <row r="11" spans="1:18" ht="12" x14ac:dyDescent="0.3">
      <c r="A11" s="341">
        <v>5</v>
      </c>
      <c r="B11" s="440"/>
      <c r="C11" s="428" t="s">
        <v>3</v>
      </c>
      <c r="D11" s="426">
        <v>0.6</v>
      </c>
      <c r="E11" s="426"/>
      <c r="F11" s="426">
        <v>0</v>
      </c>
      <c r="G11" s="426"/>
      <c r="H11" s="426">
        <v>0.6</v>
      </c>
      <c r="I11" s="426"/>
      <c r="J11" s="426">
        <v>0.2</v>
      </c>
      <c r="K11" s="426"/>
      <c r="L11" s="426">
        <v>0.5</v>
      </c>
      <c r="M11" s="426">
        <v>0.1</v>
      </c>
      <c r="N11" s="426"/>
      <c r="O11" s="426">
        <v>-0.1</v>
      </c>
      <c r="P11" s="426"/>
      <c r="Q11" s="426">
        <v>-0.1</v>
      </c>
      <c r="R11" s="322"/>
    </row>
    <row r="12" spans="1:18" ht="12" x14ac:dyDescent="0.3">
      <c r="A12" s="341">
        <v>1</v>
      </c>
      <c r="B12" s="442" t="s">
        <v>257</v>
      </c>
      <c r="C12" s="427" t="s">
        <v>389</v>
      </c>
      <c r="D12" s="425">
        <v>-5.8</v>
      </c>
      <c r="E12" s="425"/>
      <c r="F12" s="425">
        <v>-3.7</v>
      </c>
      <c r="G12" s="425"/>
      <c r="H12" s="425">
        <v>-2.1</v>
      </c>
      <c r="I12" s="425"/>
      <c r="J12" s="425">
        <v>-5.7</v>
      </c>
      <c r="K12" s="425"/>
      <c r="L12" s="425">
        <v>-1.1000000000000001</v>
      </c>
      <c r="M12" s="425">
        <v>-0.5</v>
      </c>
      <c r="N12" s="425"/>
      <c r="O12" s="425">
        <v>1.1000000000000001</v>
      </c>
      <c r="P12" s="425"/>
      <c r="Q12" s="425">
        <v>0.3</v>
      </c>
      <c r="R12" s="307"/>
    </row>
    <row r="13" spans="1:18" ht="12" x14ac:dyDescent="0.3">
      <c r="A13" s="341">
        <v>2</v>
      </c>
      <c r="B13" s="445"/>
      <c r="C13" s="403" t="s">
        <v>259</v>
      </c>
      <c r="D13" s="425">
        <v>-4.0999999999999996</v>
      </c>
      <c r="E13" s="425"/>
      <c r="F13" s="425">
        <v>-0.7</v>
      </c>
      <c r="G13" s="425"/>
      <c r="H13" s="425">
        <v>-3.4</v>
      </c>
      <c r="I13" s="425"/>
      <c r="J13" s="425">
        <v>-0.9</v>
      </c>
      <c r="K13" s="425"/>
      <c r="L13" s="425">
        <v>-2.2999999999999998</v>
      </c>
      <c r="M13" s="425">
        <v>0.9</v>
      </c>
      <c r="N13" s="425"/>
      <c r="O13" s="425">
        <v>-1.8</v>
      </c>
      <c r="P13" s="425"/>
      <c r="Q13" s="425">
        <v>-0.1</v>
      </c>
      <c r="R13" s="307"/>
    </row>
    <row r="14" spans="1:18" ht="12" x14ac:dyDescent="0.3">
      <c r="A14" s="341">
        <v>3</v>
      </c>
      <c r="B14" s="445"/>
      <c r="C14" s="403" t="s">
        <v>250</v>
      </c>
      <c r="D14" s="425">
        <v>-4</v>
      </c>
      <c r="E14" s="425"/>
      <c r="F14" s="425">
        <v>-1.6</v>
      </c>
      <c r="G14" s="425"/>
      <c r="H14" s="425">
        <v>-2.5</v>
      </c>
      <c r="I14" s="425"/>
      <c r="J14" s="425">
        <v>-2.9</v>
      </c>
      <c r="K14" s="425"/>
      <c r="L14" s="425">
        <v>-0.7</v>
      </c>
      <c r="M14" s="425">
        <v>0</v>
      </c>
      <c r="N14" s="425"/>
      <c r="O14" s="425">
        <v>-0.7</v>
      </c>
      <c r="P14" s="425"/>
      <c r="Q14" s="425">
        <v>0.3</v>
      </c>
      <c r="R14" s="307"/>
    </row>
    <row r="15" spans="1:18" ht="12" x14ac:dyDescent="0.3">
      <c r="A15" s="341">
        <v>4</v>
      </c>
      <c r="B15" s="445"/>
      <c r="C15" s="403" t="s">
        <v>47</v>
      </c>
      <c r="D15" s="425">
        <v>-1.7</v>
      </c>
      <c r="E15" s="425"/>
      <c r="F15" s="425">
        <v>-1.8</v>
      </c>
      <c r="G15" s="425"/>
      <c r="H15" s="425">
        <v>0.1</v>
      </c>
      <c r="I15" s="425"/>
      <c r="J15" s="425">
        <v>-1.7</v>
      </c>
      <c r="K15" s="425"/>
      <c r="L15" s="425">
        <v>-0.2</v>
      </c>
      <c r="M15" s="425">
        <v>0</v>
      </c>
      <c r="N15" s="425"/>
      <c r="O15" s="425">
        <v>0.3</v>
      </c>
      <c r="P15" s="425"/>
      <c r="Q15" s="425">
        <v>0</v>
      </c>
      <c r="R15" s="307"/>
    </row>
    <row r="16" spans="1:18" ht="12" x14ac:dyDescent="0.3">
      <c r="A16" s="341">
        <v>5</v>
      </c>
      <c r="B16" s="445"/>
      <c r="C16" s="403" t="s">
        <v>262</v>
      </c>
      <c r="D16" s="425">
        <v>-1.2</v>
      </c>
      <c r="E16" s="425"/>
      <c r="F16" s="425">
        <v>-0.7</v>
      </c>
      <c r="G16" s="425"/>
      <c r="H16" s="425">
        <v>-0.5</v>
      </c>
      <c r="I16" s="425"/>
      <c r="J16" s="425">
        <v>-1.1000000000000001</v>
      </c>
      <c r="K16" s="425"/>
      <c r="L16" s="425">
        <v>0.4</v>
      </c>
      <c r="M16" s="425">
        <v>0.1</v>
      </c>
      <c r="N16" s="425"/>
      <c r="O16" s="425">
        <v>-0.5</v>
      </c>
      <c r="P16" s="425"/>
      <c r="Q16" s="425">
        <v>0</v>
      </c>
      <c r="R16" s="307"/>
    </row>
    <row r="17" spans="1:18" ht="12" x14ac:dyDescent="0.3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3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3.15" x14ac:dyDescent="0.3">
      <c r="B19" s="350" t="s">
        <v>1844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3.15" x14ac:dyDescent="0.3">
      <c r="B20" s="350" t="s">
        <v>1865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3">
      <c r="B21" s="300"/>
      <c r="C21" s="307"/>
      <c r="D21" s="319"/>
      <c r="E21" s="302"/>
      <c r="F21" s="441" t="s">
        <v>1838</v>
      </c>
      <c r="G21" s="441"/>
      <c r="H21" s="441"/>
      <c r="I21" s="302"/>
      <c r="J21" s="441" t="s">
        <v>357</v>
      </c>
      <c r="K21" s="441"/>
      <c r="L21" s="441"/>
      <c r="M21" s="441"/>
      <c r="N21" s="441"/>
      <c r="O21" s="441"/>
      <c r="P21" s="441"/>
      <c r="Q21" s="441"/>
      <c r="R21" s="441"/>
    </row>
    <row r="22" spans="1:18" ht="12" x14ac:dyDescent="0.3">
      <c r="B22" s="321"/>
      <c r="C22" s="321"/>
      <c r="D22" s="316" t="s">
        <v>115</v>
      </c>
      <c r="E22" s="313"/>
      <c r="F22" s="313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3">
      <c r="A23" s="341">
        <v>1</v>
      </c>
      <c r="B23" s="438" t="s">
        <v>244</v>
      </c>
      <c r="C23" s="401" t="s">
        <v>256</v>
      </c>
      <c r="D23" s="425">
        <v>13</v>
      </c>
      <c r="E23" s="425"/>
      <c r="F23" s="425">
        <v>1.9</v>
      </c>
      <c r="G23" s="425"/>
      <c r="H23" s="425">
        <v>11.1</v>
      </c>
      <c r="I23" s="425"/>
      <c r="J23" s="425">
        <v>2.6</v>
      </c>
      <c r="K23" s="425"/>
      <c r="L23" s="425">
        <v>5.4</v>
      </c>
      <c r="M23" s="425">
        <v>0.5</v>
      </c>
      <c r="N23" s="425"/>
      <c r="O23" s="425">
        <v>4.2</v>
      </c>
      <c r="P23" s="425"/>
      <c r="Q23" s="425">
        <v>0.4</v>
      </c>
      <c r="R23" s="307"/>
    </row>
    <row r="24" spans="1:18" ht="12" x14ac:dyDescent="0.3">
      <c r="A24" s="341">
        <v>2</v>
      </c>
      <c r="B24" s="445"/>
      <c r="C24" s="401" t="s">
        <v>46</v>
      </c>
      <c r="D24" s="425">
        <v>32.4</v>
      </c>
      <c r="E24" s="425"/>
      <c r="F24" s="425">
        <v>3.1</v>
      </c>
      <c r="G24" s="425"/>
      <c r="H24" s="425">
        <v>29.3</v>
      </c>
      <c r="I24" s="425"/>
      <c r="J24" s="425">
        <v>3.9</v>
      </c>
      <c r="K24" s="425"/>
      <c r="L24" s="425">
        <v>8</v>
      </c>
      <c r="M24" s="425">
        <v>2</v>
      </c>
      <c r="N24" s="425"/>
      <c r="O24" s="425">
        <v>12.5</v>
      </c>
      <c r="P24" s="425"/>
      <c r="Q24" s="425">
        <v>6</v>
      </c>
      <c r="R24" s="307"/>
    </row>
    <row r="25" spans="1:18" ht="12" x14ac:dyDescent="0.3">
      <c r="A25" s="341">
        <v>3</v>
      </c>
      <c r="B25" s="445"/>
      <c r="C25" s="401" t="s">
        <v>35</v>
      </c>
      <c r="D25" s="425">
        <v>22.6</v>
      </c>
      <c r="E25" s="425"/>
      <c r="F25" s="425">
        <v>17.100000000000001</v>
      </c>
      <c r="G25" s="425"/>
      <c r="H25" s="425">
        <v>5.6</v>
      </c>
      <c r="I25" s="425"/>
      <c r="J25" s="425">
        <v>10.1</v>
      </c>
      <c r="K25" s="425"/>
      <c r="L25" s="425">
        <v>6.3</v>
      </c>
      <c r="M25" s="425">
        <v>0.5</v>
      </c>
      <c r="N25" s="425"/>
      <c r="O25" s="425">
        <v>4.7</v>
      </c>
      <c r="P25" s="425"/>
      <c r="Q25" s="425">
        <v>1</v>
      </c>
      <c r="R25" s="307"/>
    </row>
    <row r="26" spans="1:18" ht="12" x14ac:dyDescent="0.3">
      <c r="A26" s="341">
        <v>4</v>
      </c>
      <c r="B26" s="445"/>
      <c r="C26" s="401" t="s">
        <v>17</v>
      </c>
      <c r="D26" s="425">
        <v>4.2</v>
      </c>
      <c r="E26" s="425"/>
      <c r="F26" s="425">
        <v>1.5</v>
      </c>
      <c r="G26" s="425"/>
      <c r="H26" s="425">
        <v>2.7</v>
      </c>
      <c r="I26" s="425"/>
      <c r="J26" s="425">
        <v>0.2</v>
      </c>
      <c r="K26" s="425"/>
      <c r="L26" s="425">
        <v>2.2000000000000002</v>
      </c>
      <c r="M26" s="425">
        <v>0.1</v>
      </c>
      <c r="N26" s="425"/>
      <c r="O26" s="425">
        <v>1.6</v>
      </c>
      <c r="P26" s="425"/>
      <c r="Q26" s="425">
        <v>0.1</v>
      </c>
      <c r="R26" s="307"/>
    </row>
    <row r="27" spans="1:18" ht="12" x14ac:dyDescent="0.3">
      <c r="A27" s="341">
        <v>5</v>
      </c>
      <c r="B27" s="440"/>
      <c r="C27" s="402" t="s">
        <v>3</v>
      </c>
      <c r="D27" s="426">
        <v>11.2</v>
      </c>
      <c r="E27" s="426"/>
      <c r="F27" s="426">
        <v>1.5</v>
      </c>
      <c r="G27" s="426"/>
      <c r="H27" s="426">
        <v>9.8000000000000007</v>
      </c>
      <c r="I27" s="426"/>
      <c r="J27" s="426">
        <v>1.6</v>
      </c>
      <c r="K27" s="426"/>
      <c r="L27" s="426">
        <v>2.5</v>
      </c>
      <c r="M27" s="426">
        <v>0.2</v>
      </c>
      <c r="N27" s="426"/>
      <c r="O27" s="426">
        <v>6</v>
      </c>
      <c r="P27" s="426"/>
      <c r="Q27" s="426">
        <v>0.9</v>
      </c>
      <c r="R27" s="322"/>
    </row>
    <row r="28" spans="1:18" ht="12" x14ac:dyDescent="0.3">
      <c r="A28" s="341">
        <v>1</v>
      </c>
      <c r="B28" s="442" t="s">
        <v>257</v>
      </c>
      <c r="C28" s="427" t="s">
        <v>389</v>
      </c>
      <c r="D28" s="425">
        <v>210.5</v>
      </c>
      <c r="E28" s="425"/>
      <c r="F28" s="425">
        <v>99</v>
      </c>
      <c r="G28" s="425"/>
      <c r="H28" s="425">
        <v>111.6</v>
      </c>
      <c r="I28" s="425"/>
      <c r="J28" s="425">
        <v>43.5</v>
      </c>
      <c r="K28" s="425"/>
      <c r="L28" s="425">
        <v>65.2</v>
      </c>
      <c r="M28" s="425">
        <v>15.9</v>
      </c>
      <c r="N28" s="425"/>
      <c r="O28" s="425">
        <v>65.5</v>
      </c>
      <c r="P28" s="425"/>
      <c r="Q28" s="425">
        <v>20.399999999999999</v>
      </c>
      <c r="R28" s="307"/>
    </row>
    <row r="29" spans="1:18" ht="12" x14ac:dyDescent="0.3">
      <c r="A29" s="341">
        <v>2</v>
      </c>
      <c r="B29" s="445"/>
      <c r="C29" s="401" t="s">
        <v>259</v>
      </c>
      <c r="D29" s="425">
        <v>65.5</v>
      </c>
      <c r="E29" s="425"/>
      <c r="F29" s="425">
        <v>17.7</v>
      </c>
      <c r="G29" s="425"/>
      <c r="H29" s="425">
        <v>47.8</v>
      </c>
      <c r="I29" s="425"/>
      <c r="J29" s="425">
        <v>7.7</v>
      </c>
      <c r="K29" s="425"/>
      <c r="L29" s="425">
        <v>17.3</v>
      </c>
      <c r="M29" s="425">
        <v>6.8</v>
      </c>
      <c r="N29" s="425"/>
      <c r="O29" s="425">
        <v>27.1</v>
      </c>
      <c r="P29" s="425"/>
      <c r="Q29" s="425">
        <v>6.7</v>
      </c>
      <c r="R29" s="307"/>
    </row>
    <row r="30" spans="1:18" ht="12" x14ac:dyDescent="0.3">
      <c r="A30" s="341">
        <v>3</v>
      </c>
      <c r="B30" s="445"/>
      <c r="C30" s="401" t="s">
        <v>250</v>
      </c>
      <c r="D30" s="425">
        <v>52.5</v>
      </c>
      <c r="E30" s="425"/>
      <c r="F30" s="425">
        <v>15.1</v>
      </c>
      <c r="G30" s="425"/>
      <c r="H30" s="425">
        <v>37.4</v>
      </c>
      <c r="I30" s="425"/>
      <c r="J30" s="425">
        <v>8.9</v>
      </c>
      <c r="K30" s="425"/>
      <c r="L30" s="425">
        <v>15.7</v>
      </c>
      <c r="M30" s="425">
        <v>3.8</v>
      </c>
      <c r="N30" s="425"/>
      <c r="O30" s="425">
        <v>10.5</v>
      </c>
      <c r="P30" s="425"/>
      <c r="Q30" s="425">
        <v>13.7</v>
      </c>
      <c r="R30" s="307"/>
    </row>
    <row r="31" spans="1:18" ht="12" x14ac:dyDescent="0.3">
      <c r="A31" s="341">
        <v>4</v>
      </c>
      <c r="B31" s="445"/>
      <c r="C31" s="401" t="s">
        <v>47</v>
      </c>
      <c r="D31" s="425">
        <v>34.9</v>
      </c>
      <c r="E31" s="425"/>
      <c r="F31" s="425">
        <v>4.9000000000000004</v>
      </c>
      <c r="G31" s="425"/>
      <c r="H31" s="425">
        <v>30</v>
      </c>
      <c r="I31" s="425"/>
      <c r="J31" s="425">
        <v>3.6</v>
      </c>
      <c r="K31" s="425"/>
      <c r="L31" s="425">
        <v>9.8000000000000007</v>
      </c>
      <c r="M31" s="425">
        <v>0.3</v>
      </c>
      <c r="N31" s="425"/>
      <c r="O31" s="425">
        <v>11</v>
      </c>
      <c r="P31" s="425"/>
      <c r="Q31" s="425">
        <v>10.199999999999999</v>
      </c>
      <c r="R31" s="307"/>
    </row>
    <row r="32" spans="1:18" ht="12" x14ac:dyDescent="0.3">
      <c r="A32" s="341">
        <v>5</v>
      </c>
      <c r="B32" s="445"/>
      <c r="C32" s="403" t="s">
        <v>262</v>
      </c>
      <c r="D32" s="425">
        <v>8.9</v>
      </c>
      <c r="E32" s="425"/>
      <c r="F32" s="425">
        <v>4.5999999999999996</v>
      </c>
      <c r="G32" s="425"/>
      <c r="H32" s="425">
        <v>4.2</v>
      </c>
      <c r="I32" s="425"/>
      <c r="J32" s="425">
        <v>2.4</v>
      </c>
      <c r="K32" s="425"/>
      <c r="L32" s="425">
        <v>3.1</v>
      </c>
      <c r="M32" s="425">
        <v>0.7</v>
      </c>
      <c r="N32" s="425"/>
      <c r="O32" s="425">
        <v>2.5</v>
      </c>
      <c r="P32" s="425"/>
      <c r="Q32" s="425">
        <v>0.3</v>
      </c>
      <c r="R32" s="307"/>
    </row>
    <row r="33" spans="4:17" x14ac:dyDescent="0.35"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</row>
    <row r="47" spans="4:17" ht="12.75" customHeight="1" x14ac:dyDescent="0.35"/>
    <row r="175" spans="20:20" x14ac:dyDescent="0.35">
      <c r="T175" s="305"/>
    </row>
    <row r="176" spans="20:20" x14ac:dyDescent="0.35">
      <c r="T176" s="305"/>
    </row>
    <row r="177" spans="20:20" x14ac:dyDescent="0.35">
      <c r="T177" s="305"/>
    </row>
    <row r="178" spans="20:20" x14ac:dyDescent="0.35">
      <c r="T178" s="305"/>
    </row>
    <row r="179" spans="20:20" x14ac:dyDescent="0.35">
      <c r="T179" s="305"/>
    </row>
    <row r="180" spans="20:20" x14ac:dyDescent="0.35">
      <c r="T180" s="305"/>
    </row>
    <row r="181" spans="20:20" x14ac:dyDescent="0.35">
      <c r="T181" s="305"/>
    </row>
    <row r="182" spans="20:20" x14ac:dyDescent="0.35">
      <c r="T182" s="305"/>
    </row>
    <row r="183" spans="20:20" x14ac:dyDescent="0.35">
      <c r="T183" s="305"/>
    </row>
    <row r="184" spans="20:20" x14ac:dyDescent="0.35">
      <c r="T184" s="305"/>
    </row>
    <row r="185" spans="20:20" x14ac:dyDescent="0.35">
      <c r="T185" s="305"/>
    </row>
    <row r="186" spans="20:20" x14ac:dyDescent="0.35">
      <c r="T186" s="305"/>
    </row>
    <row r="187" spans="20:20" x14ac:dyDescent="0.35">
      <c r="T187" s="305"/>
    </row>
    <row r="188" spans="20:20" x14ac:dyDescent="0.35">
      <c r="T188" s="305"/>
    </row>
    <row r="189" spans="20:20" x14ac:dyDescent="0.35">
      <c r="T189" s="305"/>
    </row>
    <row r="190" spans="20:20" x14ac:dyDescent="0.35">
      <c r="T190" s="305"/>
    </row>
    <row r="191" spans="20:20" x14ac:dyDescent="0.35">
      <c r="T191" s="305"/>
    </row>
    <row r="192" spans="20:20" x14ac:dyDescent="0.35">
      <c r="T192" s="305"/>
    </row>
    <row r="193" spans="20:20" x14ac:dyDescent="0.35">
      <c r="T193" s="305"/>
    </row>
    <row r="194" spans="20:20" x14ac:dyDescent="0.35">
      <c r="T194" s="305"/>
    </row>
    <row r="195" spans="20:20" x14ac:dyDescent="0.35">
      <c r="T195" s="305"/>
    </row>
    <row r="196" spans="20:20" x14ac:dyDescent="0.35">
      <c r="T196" s="305"/>
    </row>
    <row r="197" spans="20:20" x14ac:dyDescent="0.35">
      <c r="T197" s="305"/>
    </row>
    <row r="198" spans="20:20" x14ac:dyDescent="0.35">
      <c r="T198" s="305"/>
    </row>
    <row r="199" spans="20:20" x14ac:dyDescent="0.35">
      <c r="T199" s="305"/>
    </row>
    <row r="200" spans="20:20" x14ac:dyDescent="0.35">
      <c r="T200" s="305"/>
    </row>
    <row r="201" spans="20:20" x14ac:dyDescent="0.35">
      <c r="T201" s="305"/>
    </row>
    <row r="202" spans="20:20" x14ac:dyDescent="0.35">
      <c r="T202" s="305"/>
    </row>
    <row r="203" spans="20:20" x14ac:dyDescent="0.35">
      <c r="T203" s="305"/>
    </row>
    <row r="204" spans="20:20" x14ac:dyDescent="0.35">
      <c r="T204" s="305"/>
    </row>
    <row r="205" spans="20:20" x14ac:dyDescent="0.35">
      <c r="T205" s="305"/>
    </row>
    <row r="206" spans="20:20" x14ac:dyDescent="0.35">
      <c r="T206" s="305"/>
    </row>
    <row r="207" spans="20:20" x14ac:dyDescent="0.35">
      <c r="T207" s="305"/>
    </row>
    <row r="208" spans="20:20" x14ac:dyDescent="0.35">
      <c r="T208" s="305"/>
    </row>
    <row r="209" spans="20:20" x14ac:dyDescent="0.35">
      <c r="T209" s="305"/>
    </row>
    <row r="210" spans="20:20" x14ac:dyDescent="0.35">
      <c r="T210" s="305"/>
    </row>
    <row r="211" spans="20:20" x14ac:dyDescent="0.35">
      <c r="T211" s="305"/>
    </row>
    <row r="212" spans="20:20" x14ac:dyDescent="0.35">
      <c r="T212" s="305"/>
    </row>
    <row r="213" spans="20:20" x14ac:dyDescent="0.35">
      <c r="T213" s="305"/>
    </row>
    <row r="214" spans="20:20" x14ac:dyDescent="0.35">
      <c r="T214" s="305"/>
    </row>
    <row r="215" spans="20:20" x14ac:dyDescent="0.35">
      <c r="T215" s="305"/>
    </row>
    <row r="216" spans="20:20" x14ac:dyDescent="0.35">
      <c r="T216" s="305"/>
    </row>
    <row r="217" spans="20:20" x14ac:dyDescent="0.35">
      <c r="T217" s="305"/>
    </row>
    <row r="218" spans="20:20" x14ac:dyDescent="0.35">
      <c r="T218" s="305"/>
    </row>
    <row r="219" spans="20:20" x14ac:dyDescent="0.35">
      <c r="T219" s="305"/>
    </row>
    <row r="220" spans="20:20" x14ac:dyDescent="0.35">
      <c r="T220" s="305"/>
    </row>
    <row r="221" spans="20:20" x14ac:dyDescent="0.35">
      <c r="T221" s="305"/>
    </row>
    <row r="222" spans="20:20" x14ac:dyDescent="0.35">
      <c r="T222" s="305"/>
    </row>
    <row r="223" spans="20:20" x14ac:dyDescent="0.35">
      <c r="T223" s="305"/>
    </row>
    <row r="224" spans="20:20" x14ac:dyDescent="0.35">
      <c r="T224" s="305"/>
    </row>
    <row r="225" spans="20:20" x14ac:dyDescent="0.35">
      <c r="T225" s="305"/>
    </row>
    <row r="226" spans="20:20" x14ac:dyDescent="0.35">
      <c r="T226" s="305"/>
    </row>
    <row r="227" spans="20:20" x14ac:dyDescent="0.35">
      <c r="T227" s="305"/>
    </row>
    <row r="228" spans="20:20" x14ac:dyDescent="0.35">
      <c r="T228" s="305"/>
    </row>
    <row r="229" spans="20:20" x14ac:dyDescent="0.35">
      <c r="T229" s="305"/>
    </row>
    <row r="230" spans="20:20" x14ac:dyDescent="0.35">
      <c r="T230" s="305"/>
    </row>
    <row r="231" spans="20:20" x14ac:dyDescent="0.35">
      <c r="T231" s="305"/>
    </row>
    <row r="232" spans="20:20" x14ac:dyDescent="0.35">
      <c r="T232" s="305"/>
    </row>
    <row r="233" spans="20:20" x14ac:dyDescent="0.35">
      <c r="T233" s="305"/>
    </row>
    <row r="234" spans="20:20" x14ac:dyDescent="0.35">
      <c r="T234" s="305"/>
    </row>
    <row r="235" spans="20:20" x14ac:dyDescent="0.35">
      <c r="T235" s="305"/>
    </row>
    <row r="236" spans="20:20" x14ac:dyDescent="0.35">
      <c r="T236" s="305"/>
    </row>
    <row r="237" spans="20:20" x14ac:dyDescent="0.35">
      <c r="T237" s="305"/>
    </row>
    <row r="238" spans="20:20" x14ac:dyDescent="0.35">
      <c r="T238" s="305"/>
    </row>
    <row r="239" spans="20:20" x14ac:dyDescent="0.35">
      <c r="T239" s="305"/>
    </row>
    <row r="240" spans="20:20" x14ac:dyDescent="0.35">
      <c r="T240" s="305"/>
    </row>
    <row r="241" spans="20:20" x14ac:dyDescent="0.35">
      <c r="T241" s="305"/>
    </row>
    <row r="242" spans="20:20" x14ac:dyDescent="0.35">
      <c r="T242" s="305"/>
    </row>
    <row r="243" spans="20:20" x14ac:dyDescent="0.35">
      <c r="T243" s="305"/>
    </row>
    <row r="244" spans="20:20" x14ac:dyDescent="0.35">
      <c r="T244" s="305"/>
    </row>
    <row r="245" spans="20:20" x14ac:dyDescent="0.35">
      <c r="T245" s="305"/>
    </row>
    <row r="246" spans="20:20" x14ac:dyDescent="0.35">
      <c r="T246" s="305"/>
    </row>
    <row r="247" spans="20:20" x14ac:dyDescent="0.35">
      <c r="T247" s="305"/>
    </row>
    <row r="248" spans="20:20" x14ac:dyDescent="0.35">
      <c r="T248" s="305"/>
    </row>
    <row r="249" spans="20:20" x14ac:dyDescent="0.35">
      <c r="T249" s="305"/>
    </row>
    <row r="250" spans="20:20" x14ac:dyDescent="0.35">
      <c r="T250" s="305"/>
    </row>
    <row r="251" spans="20:20" x14ac:dyDescent="0.35">
      <c r="T251" s="305"/>
    </row>
    <row r="252" spans="20:20" x14ac:dyDescent="0.35">
      <c r="T252" s="305"/>
    </row>
    <row r="253" spans="20:20" x14ac:dyDescent="0.35">
      <c r="T253" s="305"/>
    </row>
    <row r="254" spans="20:20" x14ac:dyDescent="0.35">
      <c r="T254" s="305"/>
    </row>
    <row r="255" spans="20:20" x14ac:dyDescent="0.35">
      <c r="T255" s="305"/>
    </row>
    <row r="256" spans="20:20" x14ac:dyDescent="0.35">
      <c r="T256" s="305"/>
    </row>
    <row r="257" spans="20:20" x14ac:dyDescent="0.35">
      <c r="T257" s="305"/>
    </row>
    <row r="258" spans="20:20" x14ac:dyDescent="0.35">
      <c r="T258" s="305"/>
    </row>
    <row r="259" spans="20:20" x14ac:dyDescent="0.35">
      <c r="T259" s="305"/>
    </row>
    <row r="260" spans="20:20" x14ac:dyDescent="0.35">
      <c r="T260" s="305"/>
    </row>
    <row r="261" spans="20:20" x14ac:dyDescent="0.35">
      <c r="T261" s="305"/>
    </row>
    <row r="262" spans="20:20" x14ac:dyDescent="0.35">
      <c r="T262" s="305"/>
    </row>
    <row r="263" spans="20:20" x14ac:dyDescent="0.35">
      <c r="T263" s="305"/>
    </row>
    <row r="264" spans="20:20" x14ac:dyDescent="0.35">
      <c r="T264" s="305"/>
    </row>
    <row r="265" spans="20:20" x14ac:dyDescent="0.35">
      <c r="T265" s="305"/>
    </row>
    <row r="266" spans="20:20" x14ac:dyDescent="0.35">
      <c r="T266" s="305"/>
    </row>
    <row r="267" spans="20:20" x14ac:dyDescent="0.35">
      <c r="T267" s="305"/>
    </row>
    <row r="268" spans="20:20" x14ac:dyDescent="0.35">
      <c r="T268" s="305"/>
    </row>
    <row r="269" spans="20:20" x14ac:dyDescent="0.35">
      <c r="T269" s="305"/>
    </row>
    <row r="270" spans="20:20" x14ac:dyDescent="0.35">
      <c r="T270" s="305"/>
    </row>
    <row r="271" spans="20:20" x14ac:dyDescent="0.35">
      <c r="T271" s="305"/>
    </row>
    <row r="272" spans="20:20" x14ac:dyDescent="0.35">
      <c r="T272" s="305"/>
    </row>
    <row r="273" spans="20:20" x14ac:dyDescent="0.35">
      <c r="T273" s="305"/>
    </row>
    <row r="274" spans="20:20" x14ac:dyDescent="0.35">
      <c r="T274" s="305"/>
    </row>
    <row r="275" spans="20:20" x14ac:dyDescent="0.35">
      <c r="T275" s="305"/>
    </row>
    <row r="276" spans="20:20" x14ac:dyDescent="0.35">
      <c r="T276" s="305"/>
    </row>
    <row r="277" spans="20:20" x14ac:dyDescent="0.35">
      <c r="T277" s="305"/>
    </row>
    <row r="278" spans="20:20" x14ac:dyDescent="0.35">
      <c r="T278" s="305"/>
    </row>
    <row r="279" spans="20:20" x14ac:dyDescent="0.35">
      <c r="T279" s="305"/>
    </row>
    <row r="280" spans="20:20" x14ac:dyDescent="0.35">
      <c r="T280" s="305"/>
    </row>
    <row r="281" spans="20:20" x14ac:dyDescent="0.35">
      <c r="T281" s="305"/>
    </row>
    <row r="282" spans="20:20" x14ac:dyDescent="0.35">
      <c r="T282" s="305"/>
    </row>
    <row r="283" spans="20:20" x14ac:dyDescent="0.35">
      <c r="T283" s="305"/>
    </row>
    <row r="284" spans="20:20" x14ac:dyDescent="0.35">
      <c r="T284" s="305"/>
    </row>
    <row r="285" spans="20:20" x14ac:dyDescent="0.35">
      <c r="T285" s="305"/>
    </row>
    <row r="286" spans="20:20" x14ac:dyDescent="0.35">
      <c r="T286" s="305"/>
    </row>
    <row r="287" spans="20:20" x14ac:dyDescent="0.35">
      <c r="T287" s="305"/>
    </row>
    <row r="288" spans="20:20" x14ac:dyDescent="0.35">
      <c r="T288" s="305"/>
    </row>
    <row r="289" spans="20:20" x14ac:dyDescent="0.35">
      <c r="T289" s="305"/>
    </row>
    <row r="290" spans="20:20" x14ac:dyDescent="0.35">
      <c r="T290" s="305"/>
    </row>
    <row r="291" spans="20:20" x14ac:dyDescent="0.35">
      <c r="T291" s="305"/>
    </row>
    <row r="292" spans="20:20" x14ac:dyDescent="0.35">
      <c r="T292" s="305"/>
    </row>
    <row r="293" spans="20:20" x14ac:dyDescent="0.35">
      <c r="T293" s="305"/>
    </row>
    <row r="294" spans="20:20" x14ac:dyDescent="0.35">
      <c r="T294" s="305"/>
    </row>
    <row r="295" spans="20:20" x14ac:dyDescent="0.35">
      <c r="T295" s="305"/>
    </row>
    <row r="296" spans="20:20" x14ac:dyDescent="0.35">
      <c r="T296" s="305"/>
    </row>
    <row r="297" spans="20:20" x14ac:dyDescent="0.35">
      <c r="T297" s="305"/>
    </row>
    <row r="298" spans="20:20" x14ac:dyDescent="0.35">
      <c r="T298" s="305"/>
    </row>
    <row r="299" spans="20:20" x14ac:dyDescent="0.35">
      <c r="T299" s="305"/>
    </row>
    <row r="300" spans="20:20" x14ac:dyDescent="0.35">
      <c r="T300" s="305"/>
    </row>
    <row r="301" spans="20:20" x14ac:dyDescent="0.35">
      <c r="T301" s="305"/>
    </row>
    <row r="302" spans="20:20" x14ac:dyDescent="0.35">
      <c r="T302" s="305"/>
    </row>
    <row r="303" spans="20:20" x14ac:dyDescent="0.35">
      <c r="T303" s="305"/>
    </row>
    <row r="304" spans="20:20" x14ac:dyDescent="0.35">
      <c r="T304" s="305"/>
    </row>
    <row r="305" spans="20:20" x14ac:dyDescent="0.35">
      <c r="T305" s="305"/>
    </row>
    <row r="306" spans="20:20" x14ac:dyDescent="0.35">
      <c r="T306" s="305"/>
    </row>
    <row r="307" spans="20:20" x14ac:dyDescent="0.35">
      <c r="T307" s="305"/>
    </row>
    <row r="308" spans="20:20" x14ac:dyDescent="0.35">
      <c r="T308" s="305"/>
    </row>
    <row r="309" spans="20:20" x14ac:dyDescent="0.35">
      <c r="T309" s="305"/>
    </row>
    <row r="310" spans="20:20" x14ac:dyDescent="0.35">
      <c r="T310" s="305"/>
    </row>
    <row r="311" spans="20:20" x14ac:dyDescent="0.35">
      <c r="T311" s="305"/>
    </row>
    <row r="312" spans="20:20" x14ac:dyDescent="0.35">
      <c r="T312" s="305"/>
    </row>
    <row r="313" spans="20:20" x14ac:dyDescent="0.35">
      <c r="T313" s="305"/>
    </row>
    <row r="314" spans="20:20" x14ac:dyDescent="0.35">
      <c r="T314" s="305"/>
    </row>
    <row r="315" spans="20:20" x14ac:dyDescent="0.35">
      <c r="T315" s="305"/>
    </row>
    <row r="316" spans="20:20" x14ac:dyDescent="0.35">
      <c r="T316" s="305"/>
    </row>
    <row r="317" spans="20:20" x14ac:dyDescent="0.35">
      <c r="T317" s="305"/>
    </row>
    <row r="318" spans="20:20" x14ac:dyDescent="0.35">
      <c r="T318" s="305"/>
    </row>
    <row r="319" spans="20:20" x14ac:dyDescent="0.35">
      <c r="T319" s="305"/>
    </row>
    <row r="320" spans="20:20" x14ac:dyDescent="0.35">
      <c r="T320" s="305"/>
    </row>
    <row r="321" spans="20:20" x14ac:dyDescent="0.35">
      <c r="T321" s="305"/>
    </row>
    <row r="322" spans="20:20" x14ac:dyDescent="0.35">
      <c r="T322" s="305"/>
    </row>
    <row r="323" spans="20:20" x14ac:dyDescent="0.35">
      <c r="T323" s="305"/>
    </row>
    <row r="324" spans="20:20" x14ac:dyDescent="0.35">
      <c r="T324" s="305"/>
    </row>
    <row r="325" spans="20:20" x14ac:dyDescent="0.35">
      <c r="T325" s="305"/>
    </row>
    <row r="326" spans="20:20" x14ac:dyDescent="0.35">
      <c r="T326" s="305"/>
    </row>
    <row r="327" spans="20:20" x14ac:dyDescent="0.35">
      <c r="T327" s="305"/>
    </row>
    <row r="328" spans="20:20" x14ac:dyDescent="0.35">
      <c r="T328" s="305"/>
    </row>
    <row r="329" spans="20:20" x14ac:dyDescent="0.35">
      <c r="T329" s="305"/>
    </row>
    <row r="330" spans="20:20" x14ac:dyDescent="0.35">
      <c r="T330" s="305"/>
    </row>
    <row r="331" spans="20:20" x14ac:dyDescent="0.35">
      <c r="T331" s="305"/>
    </row>
    <row r="332" spans="20:20" x14ac:dyDescent="0.35">
      <c r="T332" s="305"/>
    </row>
    <row r="333" spans="20:20" x14ac:dyDescent="0.3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RowHeight="12.75" x14ac:dyDescent="0.35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35">
      <c r="A1" s="361" t="s">
        <v>1845</v>
      </c>
    </row>
    <row r="8" spans="1:65" ht="12" x14ac:dyDescent="0.3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.15" x14ac:dyDescent="0.3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ht="13.15" x14ac:dyDescent="0.3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5">
      <c r="C11" s="307"/>
      <c r="D11" s="307"/>
      <c r="E11" s="319"/>
      <c r="F11" s="302"/>
      <c r="G11" s="441" t="s">
        <v>1838</v>
      </c>
      <c r="H11" s="441"/>
      <c r="I11" s="441"/>
      <c r="J11" s="302"/>
      <c r="K11" s="441" t="s">
        <v>357</v>
      </c>
      <c r="L11" s="441"/>
      <c r="M11" s="441"/>
      <c r="N11" s="441"/>
      <c r="O11" s="441"/>
      <c r="P11" s="441"/>
      <c r="Q11" s="441"/>
      <c r="R11" s="441"/>
      <c r="S11" s="441"/>
      <c r="T11" s="307"/>
      <c r="U11" s="347" t="s">
        <v>1834</v>
      </c>
      <c r="X11" s="320"/>
      <c r="Z11" s="444" t="s">
        <v>1623</v>
      </c>
      <c r="AA11" s="444"/>
      <c r="AB11" s="444"/>
      <c r="AC11" s="444"/>
      <c r="AD11" s="323"/>
      <c r="AN11" s="444" t="s">
        <v>1646</v>
      </c>
      <c r="AO11" s="444"/>
      <c r="AP11" s="444"/>
      <c r="AQ11" s="444"/>
      <c r="AR11" s="323"/>
      <c r="BB11" s="444" t="s">
        <v>1648</v>
      </c>
      <c r="BC11" s="444"/>
      <c r="BD11" s="444"/>
      <c r="BE11" s="444"/>
      <c r="BF11" s="323"/>
    </row>
    <row r="12" spans="1:65" ht="13.15" x14ac:dyDescent="0.4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ht="13.15" x14ac:dyDescent="0.4">
      <c r="B13" s="341">
        <v>1</v>
      </c>
      <c r="C13" s="438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ht="13.15" x14ac:dyDescent="0.4">
      <c r="B14" s="341">
        <v>2</v>
      </c>
      <c r="C14" s="445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.15" x14ac:dyDescent="0.4">
      <c r="B15" s="341">
        <v>3</v>
      </c>
      <c r="C15" s="445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.15" x14ac:dyDescent="0.4">
      <c r="B16" s="341">
        <v>4</v>
      </c>
      <c r="C16" s="445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.15" x14ac:dyDescent="0.4">
      <c r="B17" s="341">
        <v>5</v>
      </c>
      <c r="C17" s="440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.15" x14ac:dyDescent="0.4">
      <c r="B18" s="341">
        <v>1</v>
      </c>
      <c r="C18" s="442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.15" x14ac:dyDescent="0.4">
      <c r="B19" s="341">
        <v>2</v>
      </c>
      <c r="C19" s="445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.15" x14ac:dyDescent="0.4">
      <c r="B20" s="341">
        <v>3</v>
      </c>
      <c r="C20" s="445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.15" x14ac:dyDescent="0.4">
      <c r="B21" s="341">
        <v>4</v>
      </c>
      <c r="C21" s="445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.15" x14ac:dyDescent="0.4">
      <c r="B22" s="341">
        <v>5</v>
      </c>
      <c r="C22" s="445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.15" x14ac:dyDescent="0.4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.15" x14ac:dyDescent="0.4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4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4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.15" x14ac:dyDescent="0.4">
      <c r="D27" s="307"/>
      <c r="E27" s="319"/>
      <c r="F27" s="302"/>
      <c r="G27" s="441" t="s">
        <v>1838</v>
      </c>
      <c r="H27" s="441"/>
      <c r="I27" s="441"/>
      <c r="J27" s="302"/>
      <c r="K27" s="441" t="s">
        <v>357</v>
      </c>
      <c r="L27" s="441"/>
      <c r="M27" s="441"/>
      <c r="N27" s="441"/>
      <c r="O27" s="441"/>
      <c r="P27" s="441"/>
      <c r="Q27" s="441"/>
      <c r="R27" s="441"/>
      <c r="S27" s="441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.15" x14ac:dyDescent="0.4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.15" x14ac:dyDescent="0.4">
      <c r="B29" s="341">
        <v>1</v>
      </c>
      <c r="C29" s="438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.15" x14ac:dyDescent="0.4">
      <c r="B30" s="341">
        <v>2</v>
      </c>
      <c r="C30" s="445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.15" x14ac:dyDescent="0.4">
      <c r="B31" s="341">
        <v>3</v>
      </c>
      <c r="C31" s="445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.15" x14ac:dyDescent="0.4">
      <c r="B32" s="341">
        <v>4</v>
      </c>
      <c r="C32" s="445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.15" x14ac:dyDescent="0.4">
      <c r="B33" s="341">
        <v>5</v>
      </c>
      <c r="C33" s="440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.15" x14ac:dyDescent="0.4">
      <c r="B34" s="341">
        <v>1</v>
      </c>
      <c r="C34" s="442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.15" x14ac:dyDescent="0.4">
      <c r="B35" s="341">
        <v>2</v>
      </c>
      <c r="C35" s="445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.15" x14ac:dyDescent="0.4">
      <c r="B36" s="341">
        <v>3</v>
      </c>
      <c r="C36" s="445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.15" x14ac:dyDescent="0.4">
      <c r="B37" s="341">
        <v>4</v>
      </c>
      <c r="C37" s="445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.15" x14ac:dyDescent="0.4">
      <c r="B38" s="341">
        <v>5</v>
      </c>
      <c r="C38" s="445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.15" x14ac:dyDescent="0.4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.15" x14ac:dyDescent="0.4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.15" x14ac:dyDescent="0.4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.15" x14ac:dyDescent="0.4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.15" x14ac:dyDescent="0.4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.15" x14ac:dyDescent="0.4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.15" x14ac:dyDescent="0.4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.15" x14ac:dyDescent="0.4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.15" x14ac:dyDescent="0.4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.15" x14ac:dyDescent="0.4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.15" x14ac:dyDescent="0.4">
      <c r="C49" s="307"/>
      <c r="D49" s="307"/>
      <c r="E49" s="319"/>
      <c r="F49" s="302"/>
      <c r="G49" s="441" t="s">
        <v>1838</v>
      </c>
      <c r="H49" s="441"/>
      <c r="I49" s="441"/>
      <c r="J49" s="302"/>
      <c r="K49" s="441" t="s">
        <v>357</v>
      </c>
      <c r="L49" s="441"/>
      <c r="M49" s="441"/>
      <c r="N49" s="441"/>
      <c r="O49" s="441"/>
      <c r="P49" s="441"/>
      <c r="Q49" s="441"/>
      <c r="R49" s="441"/>
      <c r="S49" s="441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.15" x14ac:dyDescent="0.4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.15" x14ac:dyDescent="0.4">
      <c r="B51" s="341">
        <v>1</v>
      </c>
      <c r="C51" s="438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.15" x14ac:dyDescent="0.4">
      <c r="B52" s="341">
        <v>2</v>
      </c>
      <c r="C52" s="439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.15" x14ac:dyDescent="0.4">
      <c r="B53" s="341">
        <v>3</v>
      </c>
      <c r="C53" s="439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.15" x14ac:dyDescent="0.4">
      <c r="B54" s="341">
        <v>4</v>
      </c>
      <c r="C54" s="439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5">
      <c r="B55" s="341">
        <v>5</v>
      </c>
      <c r="C55" s="440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44" t="s">
        <v>1624</v>
      </c>
      <c r="AA55" s="444"/>
      <c r="AB55" s="444"/>
      <c r="AC55" s="444"/>
      <c r="AD55" s="323"/>
      <c r="AN55" s="444" t="s">
        <v>1647</v>
      </c>
      <c r="AO55" s="444"/>
      <c r="AP55" s="444"/>
      <c r="AQ55" s="444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.15" x14ac:dyDescent="0.4">
      <c r="B56" s="341">
        <v>1</v>
      </c>
      <c r="C56" s="442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.15" x14ac:dyDescent="0.4">
      <c r="B57" s="341">
        <v>2</v>
      </c>
      <c r="C57" s="445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.15" x14ac:dyDescent="0.4">
      <c r="B58" s="341">
        <v>3</v>
      </c>
      <c r="C58" s="445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.15" x14ac:dyDescent="0.4">
      <c r="B59" s="341">
        <v>4</v>
      </c>
      <c r="C59" s="445"/>
      <c r="D59" s="344"/>
      <c r="E59" s="334"/>
      <c r="F59" s="334"/>
      <c r="G59" s="334"/>
      <c r="H59" s="368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.15" x14ac:dyDescent="0.4">
      <c r="B60" s="341">
        <v>5</v>
      </c>
      <c r="C60" s="445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.15" x14ac:dyDescent="0.4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.15" x14ac:dyDescent="0.4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.15" x14ac:dyDescent="0.4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.15" x14ac:dyDescent="0.4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.15" x14ac:dyDescent="0.4">
      <c r="C65" s="300"/>
      <c r="D65" s="307"/>
      <c r="E65" s="319"/>
      <c r="F65" s="302"/>
      <c r="G65" s="441" t="s">
        <v>1838</v>
      </c>
      <c r="H65" s="441"/>
      <c r="I65" s="441"/>
      <c r="J65" s="302"/>
      <c r="K65" s="441" t="s">
        <v>357</v>
      </c>
      <c r="L65" s="441"/>
      <c r="M65" s="441"/>
      <c r="N65" s="441"/>
      <c r="O65" s="441"/>
      <c r="P65" s="441"/>
      <c r="Q65" s="441"/>
      <c r="R65" s="441"/>
      <c r="S65" s="441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.15" x14ac:dyDescent="0.4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.15" x14ac:dyDescent="0.4">
      <c r="B67" s="341">
        <v>1</v>
      </c>
      <c r="C67" s="438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.15" x14ac:dyDescent="0.4">
      <c r="B68" s="341">
        <v>2</v>
      </c>
      <c r="C68" s="439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.15" x14ac:dyDescent="0.4">
      <c r="B69" s="341">
        <v>3</v>
      </c>
      <c r="C69" s="439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.15" x14ac:dyDescent="0.4">
      <c r="B70" s="341">
        <v>4</v>
      </c>
      <c r="C70" s="439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.15" x14ac:dyDescent="0.4">
      <c r="B71" s="341">
        <v>5</v>
      </c>
      <c r="C71" s="440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.15" x14ac:dyDescent="0.4">
      <c r="B72" s="341">
        <v>1</v>
      </c>
      <c r="C72" s="442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.15" x14ac:dyDescent="0.4">
      <c r="B73" s="341">
        <v>2</v>
      </c>
      <c r="C73" s="445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.15" x14ac:dyDescent="0.4">
      <c r="B74" s="341">
        <v>3</v>
      </c>
      <c r="C74" s="445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.15" x14ac:dyDescent="0.4">
      <c r="B75" s="341">
        <v>4</v>
      </c>
      <c r="C75" s="445"/>
      <c r="D75" s="344"/>
      <c r="E75" s="334"/>
      <c r="F75" s="334"/>
      <c r="G75" s="334"/>
      <c r="H75" s="368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.15" x14ac:dyDescent="0.4">
      <c r="B76" s="341">
        <v>5</v>
      </c>
      <c r="C76" s="445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.15" x14ac:dyDescent="0.4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.15" x14ac:dyDescent="0.4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.15" x14ac:dyDescent="0.4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.15" x14ac:dyDescent="0.4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.15" x14ac:dyDescent="0.4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.15" x14ac:dyDescent="0.4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.15" x14ac:dyDescent="0.4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.15" x14ac:dyDescent="0.4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.15" x14ac:dyDescent="0.4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.15" x14ac:dyDescent="0.4">
      <c r="C86" s="307"/>
      <c r="D86" s="307"/>
      <c r="E86" s="319"/>
      <c r="F86" s="302"/>
      <c r="G86" s="441" t="s">
        <v>1838</v>
      </c>
      <c r="H86" s="441"/>
      <c r="I86" s="441"/>
      <c r="J86" s="302"/>
      <c r="K86" s="441" t="s">
        <v>357</v>
      </c>
      <c r="L86" s="441"/>
      <c r="M86" s="441"/>
      <c r="N86" s="441"/>
      <c r="O86" s="441"/>
      <c r="P86" s="441"/>
      <c r="Q86" s="441"/>
      <c r="R86" s="441"/>
      <c r="S86" s="441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.15" x14ac:dyDescent="0.4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.15" x14ac:dyDescent="0.4">
      <c r="B88" s="341">
        <v>1</v>
      </c>
      <c r="C88" s="438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.15" x14ac:dyDescent="0.4">
      <c r="B89" s="341">
        <v>2</v>
      </c>
      <c r="C89" s="445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.15" x14ac:dyDescent="0.4">
      <c r="B90" s="341">
        <v>3</v>
      </c>
      <c r="C90" s="445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.15" x14ac:dyDescent="0.4">
      <c r="B91" s="341">
        <v>4</v>
      </c>
      <c r="C91" s="445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.15" x14ac:dyDescent="0.4">
      <c r="B92" s="341">
        <v>5</v>
      </c>
      <c r="C92" s="440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.15" x14ac:dyDescent="0.4">
      <c r="B93" s="341">
        <v>1</v>
      </c>
      <c r="C93" s="442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.15" x14ac:dyDescent="0.4">
      <c r="B94" s="341">
        <v>2</v>
      </c>
      <c r="C94" s="445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.15" x14ac:dyDescent="0.4">
      <c r="B95" s="341">
        <v>3</v>
      </c>
      <c r="C95" s="445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.15" x14ac:dyDescent="0.4">
      <c r="B96" s="341">
        <v>4</v>
      </c>
      <c r="C96" s="445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.15" x14ac:dyDescent="0.4">
      <c r="B97" s="341">
        <v>5</v>
      </c>
      <c r="C97" s="445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.15" x14ac:dyDescent="0.4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.15" x14ac:dyDescent="0.4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.15" x14ac:dyDescent="0.4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.15" x14ac:dyDescent="0.4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.15" x14ac:dyDescent="0.4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.15" x14ac:dyDescent="0.4">
      <c r="C103" s="300"/>
      <c r="D103" s="307"/>
      <c r="E103" s="319"/>
      <c r="F103" s="302"/>
      <c r="G103" s="441" t="s">
        <v>1838</v>
      </c>
      <c r="H103" s="441"/>
      <c r="I103" s="441"/>
      <c r="J103" s="302"/>
      <c r="K103" s="441" t="s">
        <v>357</v>
      </c>
      <c r="L103" s="441"/>
      <c r="M103" s="441"/>
      <c r="N103" s="441"/>
      <c r="O103" s="441"/>
      <c r="P103" s="441"/>
      <c r="Q103" s="441"/>
      <c r="R103" s="441"/>
      <c r="S103" s="441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.15" x14ac:dyDescent="0.4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.15" x14ac:dyDescent="0.4">
      <c r="B105" s="341">
        <v>1</v>
      </c>
      <c r="C105" s="438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.15" x14ac:dyDescent="0.4">
      <c r="B106" s="341">
        <v>2</v>
      </c>
      <c r="C106" s="445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.15" x14ac:dyDescent="0.4">
      <c r="B107" s="341">
        <v>3</v>
      </c>
      <c r="C107" s="445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.15" x14ac:dyDescent="0.4">
      <c r="B108" s="341">
        <v>4</v>
      </c>
      <c r="C108" s="445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.15" x14ac:dyDescent="0.4">
      <c r="B109" s="341">
        <v>5</v>
      </c>
      <c r="C109" s="440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.15" x14ac:dyDescent="0.4">
      <c r="B110" s="341">
        <v>1</v>
      </c>
      <c r="C110" s="442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.15" x14ac:dyDescent="0.4">
      <c r="B111" s="341">
        <v>2</v>
      </c>
      <c r="C111" s="445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.15" x14ac:dyDescent="0.4">
      <c r="B112" s="341">
        <v>3</v>
      </c>
      <c r="C112" s="445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.15" x14ac:dyDescent="0.4">
      <c r="B113" s="341">
        <v>4</v>
      </c>
      <c r="C113" s="445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.15" x14ac:dyDescent="0.4">
      <c r="B114" s="341">
        <v>5</v>
      </c>
      <c r="C114" s="445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.15" x14ac:dyDescent="0.4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.15" x14ac:dyDescent="0.4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.15" x14ac:dyDescent="0.4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.15" x14ac:dyDescent="0.4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.15" x14ac:dyDescent="0.4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.15" x14ac:dyDescent="0.4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.15" x14ac:dyDescent="0.4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.15" x14ac:dyDescent="0.4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.15" x14ac:dyDescent="0.4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.15" x14ac:dyDescent="0.4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.15" x14ac:dyDescent="0.4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.15" x14ac:dyDescent="0.4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.15" x14ac:dyDescent="0.4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.15" x14ac:dyDescent="0.4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.15" x14ac:dyDescent="0.4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.15" x14ac:dyDescent="0.4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.15" x14ac:dyDescent="0.4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.15" x14ac:dyDescent="0.4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.15" x14ac:dyDescent="0.4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.15" x14ac:dyDescent="0.4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.15" x14ac:dyDescent="0.4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.15" x14ac:dyDescent="0.4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.15" x14ac:dyDescent="0.4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.15" x14ac:dyDescent="0.4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.15" x14ac:dyDescent="0.4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.15" x14ac:dyDescent="0.4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.15" x14ac:dyDescent="0.4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.15" x14ac:dyDescent="0.4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.15" x14ac:dyDescent="0.4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.15" x14ac:dyDescent="0.4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.15" x14ac:dyDescent="0.4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.15" x14ac:dyDescent="0.4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.15" x14ac:dyDescent="0.4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.15" x14ac:dyDescent="0.4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.15" x14ac:dyDescent="0.4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.15" x14ac:dyDescent="0.4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.15" x14ac:dyDescent="0.4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.15" x14ac:dyDescent="0.4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.15" x14ac:dyDescent="0.4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.15" x14ac:dyDescent="0.4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.15" x14ac:dyDescent="0.4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.15" x14ac:dyDescent="0.4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.15" x14ac:dyDescent="0.4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.15" x14ac:dyDescent="0.4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.15" x14ac:dyDescent="0.4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.15" x14ac:dyDescent="0.4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.15" x14ac:dyDescent="0.4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.15" x14ac:dyDescent="0.4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.15" x14ac:dyDescent="0.4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.15" x14ac:dyDescent="0.4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.15" x14ac:dyDescent="0.4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.15" x14ac:dyDescent="0.4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.15" x14ac:dyDescent="0.4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.15" x14ac:dyDescent="0.4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.15" x14ac:dyDescent="0.4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.15" x14ac:dyDescent="0.4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.15" x14ac:dyDescent="0.4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.15" x14ac:dyDescent="0.4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.15" x14ac:dyDescent="0.4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.15" x14ac:dyDescent="0.4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.15" x14ac:dyDescent="0.4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19.899999999999999" x14ac:dyDescent="0.5">
      <c r="BB180" s="444" t="s">
        <v>1832</v>
      </c>
      <c r="BC180" s="444"/>
      <c r="BD180" s="444"/>
      <c r="BE180" s="444"/>
      <c r="BF180" s="323"/>
    </row>
    <row r="181" spans="54:71" ht="13.15" x14ac:dyDescent="0.4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ht="13.15" x14ac:dyDescent="0.4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ht="13.15" x14ac:dyDescent="0.4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.15" x14ac:dyDescent="0.4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.15" x14ac:dyDescent="0.4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.15" x14ac:dyDescent="0.4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.15" x14ac:dyDescent="0.4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.15" x14ac:dyDescent="0.4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.15" x14ac:dyDescent="0.4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.15" x14ac:dyDescent="0.4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.15" x14ac:dyDescent="0.4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.15" x14ac:dyDescent="0.4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.15" x14ac:dyDescent="0.4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.15" x14ac:dyDescent="0.4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.15" x14ac:dyDescent="0.4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.15" x14ac:dyDescent="0.4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.15" x14ac:dyDescent="0.4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.15" x14ac:dyDescent="0.4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.15" x14ac:dyDescent="0.4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.15" x14ac:dyDescent="0.4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.15" x14ac:dyDescent="0.4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.15" x14ac:dyDescent="0.4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.15" x14ac:dyDescent="0.4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.15" x14ac:dyDescent="0.4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.15" x14ac:dyDescent="0.4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.15" x14ac:dyDescent="0.4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.15" x14ac:dyDescent="0.4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.15" x14ac:dyDescent="0.4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.15" x14ac:dyDescent="0.4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.15" x14ac:dyDescent="0.4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.15" x14ac:dyDescent="0.4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.15" x14ac:dyDescent="0.4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.15" x14ac:dyDescent="0.4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.15" x14ac:dyDescent="0.4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.15" x14ac:dyDescent="0.4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.15" x14ac:dyDescent="0.4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.15" x14ac:dyDescent="0.4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.15" x14ac:dyDescent="0.4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.15" x14ac:dyDescent="0.4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.15" x14ac:dyDescent="0.4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.15" x14ac:dyDescent="0.4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.15" x14ac:dyDescent="0.4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.15" x14ac:dyDescent="0.4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.15" x14ac:dyDescent="0.4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.15" x14ac:dyDescent="0.4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.15" x14ac:dyDescent="0.4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.15" x14ac:dyDescent="0.4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.15" x14ac:dyDescent="0.4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.15" x14ac:dyDescent="0.4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.15" x14ac:dyDescent="0.4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.15" x14ac:dyDescent="0.4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.15" x14ac:dyDescent="0.4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.15" x14ac:dyDescent="0.4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.15" x14ac:dyDescent="0.4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.15" x14ac:dyDescent="0.4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.15" x14ac:dyDescent="0.4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.15" x14ac:dyDescent="0.4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.15" x14ac:dyDescent="0.4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.15" x14ac:dyDescent="0.4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.15" x14ac:dyDescent="0.4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.15" x14ac:dyDescent="0.4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.15" x14ac:dyDescent="0.4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.15" x14ac:dyDescent="0.4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.15" x14ac:dyDescent="0.4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.15" x14ac:dyDescent="0.4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.15" x14ac:dyDescent="0.4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.15" x14ac:dyDescent="0.4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.15" x14ac:dyDescent="0.4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.15" x14ac:dyDescent="0.4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.15" x14ac:dyDescent="0.4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.15" x14ac:dyDescent="0.4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.15" x14ac:dyDescent="0.4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.15" x14ac:dyDescent="0.4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.15" x14ac:dyDescent="0.4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.15" x14ac:dyDescent="0.4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.15" x14ac:dyDescent="0.4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.15" x14ac:dyDescent="0.4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.15" x14ac:dyDescent="0.4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.15" x14ac:dyDescent="0.4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.15" x14ac:dyDescent="0.4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.15" x14ac:dyDescent="0.4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.15" x14ac:dyDescent="0.4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.15" x14ac:dyDescent="0.4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.15" x14ac:dyDescent="0.4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.15" x14ac:dyDescent="0.4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.15" x14ac:dyDescent="0.4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.15" x14ac:dyDescent="0.4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.15" x14ac:dyDescent="0.4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.15" x14ac:dyDescent="0.4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.15" x14ac:dyDescent="0.4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.15" x14ac:dyDescent="0.4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.15" x14ac:dyDescent="0.4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.15" x14ac:dyDescent="0.4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.15" x14ac:dyDescent="0.4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.15" x14ac:dyDescent="0.4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.15" x14ac:dyDescent="0.4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.15" x14ac:dyDescent="0.4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.15" x14ac:dyDescent="0.4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.15" x14ac:dyDescent="0.4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.15" x14ac:dyDescent="0.4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.15" x14ac:dyDescent="0.4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.15" x14ac:dyDescent="0.4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.15" x14ac:dyDescent="0.4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.15" x14ac:dyDescent="0.4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.15" x14ac:dyDescent="0.4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.15" x14ac:dyDescent="0.4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.15" x14ac:dyDescent="0.4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.15" x14ac:dyDescent="0.4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.15" x14ac:dyDescent="0.4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.15" x14ac:dyDescent="0.4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.15" x14ac:dyDescent="0.4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.15" x14ac:dyDescent="0.4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.15" x14ac:dyDescent="0.4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.15" x14ac:dyDescent="0.4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.15" x14ac:dyDescent="0.4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.15" x14ac:dyDescent="0.4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.15" x14ac:dyDescent="0.4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.15" x14ac:dyDescent="0.4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.15" x14ac:dyDescent="0.4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.15" x14ac:dyDescent="0.4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.15" x14ac:dyDescent="0.4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.15" x14ac:dyDescent="0.4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.15" x14ac:dyDescent="0.4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.15" x14ac:dyDescent="0.4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.15" x14ac:dyDescent="0.4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.15" x14ac:dyDescent="0.4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.15" x14ac:dyDescent="0.4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.15" x14ac:dyDescent="0.4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.15" x14ac:dyDescent="0.4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.15" x14ac:dyDescent="0.4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.15" x14ac:dyDescent="0.4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.15" x14ac:dyDescent="0.4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.15" x14ac:dyDescent="0.4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.15" x14ac:dyDescent="0.4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.15" x14ac:dyDescent="0.4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.15" x14ac:dyDescent="0.4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.15" x14ac:dyDescent="0.4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.15" x14ac:dyDescent="0.4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.15" x14ac:dyDescent="0.4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.15" x14ac:dyDescent="0.4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.15" x14ac:dyDescent="0.4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.15" x14ac:dyDescent="0.4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.15" x14ac:dyDescent="0.4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.15" x14ac:dyDescent="0.4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.15" x14ac:dyDescent="0.4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.15" x14ac:dyDescent="0.4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.15" x14ac:dyDescent="0.4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.15" x14ac:dyDescent="0.4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.15" x14ac:dyDescent="0.4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.15" x14ac:dyDescent="0.4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.15" x14ac:dyDescent="0.4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.15" x14ac:dyDescent="0.4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.15" x14ac:dyDescent="0.4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.15" x14ac:dyDescent="0.4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.15" x14ac:dyDescent="0.4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.15" x14ac:dyDescent="0.4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.15" x14ac:dyDescent="0.4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.15" x14ac:dyDescent="0.4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.15" x14ac:dyDescent="0.4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.15" x14ac:dyDescent="0.4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.15" x14ac:dyDescent="0.4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3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3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3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80:BE180"/>
    <mergeCell ref="AN11:AQ11"/>
    <mergeCell ref="AN55:AQ55"/>
    <mergeCell ref="G49:I49"/>
    <mergeCell ref="K49:S49"/>
    <mergeCell ref="G103:I103"/>
    <mergeCell ref="K11:S11"/>
    <mergeCell ref="K103:S103"/>
    <mergeCell ref="Z55:AC55"/>
    <mergeCell ref="G11:I11"/>
    <mergeCell ref="G27:I27"/>
    <mergeCell ref="K27:S27"/>
    <mergeCell ref="Z11:AC11"/>
    <mergeCell ref="C13:C17"/>
    <mergeCell ref="C18:C22"/>
    <mergeCell ref="C29:C33"/>
    <mergeCell ref="BB11:BE11"/>
    <mergeCell ref="C88:C92"/>
    <mergeCell ref="G65:I65"/>
    <mergeCell ref="K65:S65"/>
    <mergeCell ref="G86:I86"/>
    <mergeCell ref="K86:S86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4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16384" width="9.625" style="114"/>
  </cols>
  <sheetData>
    <row r="1" spans="1:39" ht="22.5" customHeight="1" x14ac:dyDescent="0.45">
      <c r="A1" s="460" t="s">
        <v>344</v>
      </c>
      <c r="B1" s="460"/>
      <c r="C1" s="460"/>
      <c r="D1" s="460"/>
      <c r="E1" s="460"/>
      <c r="F1" s="460"/>
    </row>
    <row r="2" spans="1:39" s="20" customFormat="1" ht="18" customHeight="1" x14ac:dyDescent="0.4">
      <c r="A2" s="449" t="s">
        <v>345</v>
      </c>
      <c r="B2" s="449"/>
      <c r="C2" s="44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48">
        <f ca="1">TODAY()</f>
        <v>44090</v>
      </c>
      <c r="AH2" s="448"/>
      <c r="AI2" s="448"/>
    </row>
    <row r="3" spans="1:39" s="20" customFormat="1" ht="18" customHeight="1" x14ac:dyDescent="0.4">
      <c r="A3" s="449" t="s">
        <v>44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</row>
    <row r="4" spans="1:39" s="20" customFormat="1" ht="18" customHeight="1" x14ac:dyDescent="0.4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4">
      <c r="A5" s="18" t="s">
        <v>348</v>
      </c>
      <c r="D5" s="461">
        <v>42248</v>
      </c>
      <c r="E5" s="461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4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5">
      <c r="E8" s="450" t="s">
        <v>204</v>
      </c>
      <c r="F8" s="450"/>
      <c r="G8" s="450"/>
      <c r="H8" s="450"/>
      <c r="I8" s="450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51" t="s">
        <v>483</v>
      </c>
      <c r="L9" s="451"/>
      <c r="M9" s="451"/>
      <c r="N9" s="37"/>
      <c r="O9" s="451" t="s">
        <v>357</v>
      </c>
      <c r="P9" s="451"/>
      <c r="Q9" s="451"/>
      <c r="R9" s="451"/>
      <c r="S9" s="451"/>
      <c r="T9" s="157"/>
      <c r="U9" s="452" t="s">
        <v>484</v>
      </c>
      <c r="V9" s="452"/>
      <c r="W9" s="452"/>
      <c r="X9" s="452"/>
      <c r="Y9" s="452"/>
      <c r="Z9" s="452"/>
      <c r="AA9" s="452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54" t="s">
        <v>485</v>
      </c>
      <c r="P10" s="43"/>
      <c r="Q10" s="43" t="s">
        <v>486</v>
      </c>
      <c r="R10" s="43"/>
      <c r="S10" s="43" t="s">
        <v>487</v>
      </c>
      <c r="T10" s="43"/>
      <c r="U10" s="453"/>
      <c r="V10" s="453"/>
      <c r="W10" s="453"/>
      <c r="X10" s="453"/>
      <c r="Y10" s="453"/>
      <c r="Z10" s="453"/>
      <c r="AA10" s="453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55"/>
      <c r="P11" s="43"/>
      <c r="Q11" s="43"/>
      <c r="R11" s="43"/>
      <c r="S11" s="43"/>
      <c r="T11" s="43"/>
      <c r="U11" s="456" t="s">
        <v>488</v>
      </c>
      <c r="V11" s="43"/>
      <c r="W11" s="456" t="s">
        <v>489</v>
      </c>
      <c r="X11" s="43"/>
      <c r="Y11" s="458" t="s">
        <v>490</v>
      </c>
      <c r="Z11" s="158"/>
      <c r="AA11" s="459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55"/>
      <c r="V12" s="45"/>
      <c r="W12" s="457"/>
      <c r="X12" s="45"/>
      <c r="Y12" s="458"/>
      <c r="Z12" s="158"/>
      <c r="AA12" s="458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3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3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3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35">
      <c r="A196" s="447" t="s">
        <v>379</v>
      </c>
      <c r="B196" s="447"/>
      <c r="C196" s="447"/>
      <c r="D196" s="447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3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3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3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3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3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3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3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3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3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3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3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3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3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3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3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3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3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3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3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3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3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3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3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3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3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3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3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3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3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3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3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3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3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3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3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3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3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3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3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3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3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3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3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3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3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3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3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3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3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3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3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3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3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3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3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3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3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3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3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3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3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3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3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3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3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3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3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3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3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3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3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3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3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3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3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3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3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3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4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4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4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4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4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4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4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4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4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4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4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4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4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4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4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4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4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4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4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4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4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4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4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4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4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4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4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4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4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4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4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4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4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4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4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4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4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4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4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4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4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4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4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4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4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4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4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4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4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4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4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4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4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4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4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4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4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4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4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4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4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4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4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4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4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4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4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4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4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4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4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4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4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4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4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4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4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4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4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4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4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4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4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4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4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4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4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4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4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4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4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4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4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4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4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4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4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4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4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4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4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4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4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4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4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4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4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4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4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4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4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4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4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4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4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4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4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4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4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4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4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4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4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4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4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4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4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4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4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4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4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4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4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4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4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4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4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4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4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4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4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4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4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4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4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4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4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4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4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4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4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4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4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4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4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4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4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4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4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4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4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4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4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4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4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4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4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4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4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4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4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4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4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4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4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4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4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4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4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4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4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4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4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4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4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4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4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4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4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4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4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4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4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4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4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4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4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4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4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4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4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4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4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4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4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4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4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4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4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4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4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Saunderson, Andrew</cp:lastModifiedBy>
  <cp:lastPrinted>2009-03-16T15:20:12Z</cp:lastPrinted>
  <dcterms:created xsi:type="dcterms:W3CDTF">1999-04-12T10:32:52Z</dcterms:created>
  <dcterms:modified xsi:type="dcterms:W3CDTF">2020-09-16T14:38:35Z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-419254024</vt:i4>
  </property>
  <property fmtid="{D5CDD505-2E9C-101B-9397-08002B2CF9AE}" pid="3" name="_NewReviewCycle">
    <vt:lpwstr/>
  </property>
  <property fmtid="{D5CDD505-2E9C-101B-9397-08002B2CF9AE}" pid="4" name="_EmailSubject">
    <vt:lpwstr>Consolidated Publication Q2 2020</vt:lpwstr>
  </property>
  <property fmtid="{D5CDD505-2E9C-101B-9397-08002B2CF9AE}" pid="5" name="_AuthorEmail">
    <vt:lpwstr>Andrew.Saunderson@bankofengland.co.uk</vt:lpwstr>
  </property>
  <property fmtid="{D5CDD505-2E9C-101B-9397-08002B2CF9AE}" pid="6" name="_AuthorEmailDisplayName">
    <vt:lpwstr>Saunderson, Andrew</vt:lpwstr>
  </property>
  <property fmtid="{D5CDD505-2E9C-101B-9397-08002B2CF9AE}" pid="7" name="_PreviousAdHocReviewCycleID">
    <vt:i4>-419254024</vt:i4>
  </property>
</Properties>
</file>